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9.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<sst xmlns="http://schemas.openxmlformats.org/spreadsheetml/2006/main" count="72" uniqueCount="61">
  <si>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</si>
  <si>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</si>
  <si>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</si>
  <si>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</si>
  <si>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</si>
  <si>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</si>
  <si>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</si>
  <si>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</si>
  <si>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</si>
  <si>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</si>
  <si>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</si>
  <si>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</si>
  <si>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Конаковский р-он</t>
  </si>
  <si>
    <t>Кувшиновский р-он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</si>
  <si>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</si>
  <si>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</si>
  <si>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</si>
  <si>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</si>
  <si>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</si>
  <si>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</si>
  <si>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</si>
  <si>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</si>
  <si>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</si>
  <si>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</si>
  <si>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</si>
  <si>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</si>
  <si>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</si>
  <si>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</si>
  <si>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</si>
  <si>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</si>
  <si>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</si>
  <si>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</si>
  <si>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</si>
  <si>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</si>
  <si>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</si>
  <si>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</si>
  <si>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</si>
  <si>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</si>
  <si>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</si>
  <si>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</si>
  <si>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</si>
  <si>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</si>
  <si>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</si>
  <si>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</si>
  <si>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</si>
  <si>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</si>
  <si>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</si>
  <si>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</si>
  <si>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</si>
  <si>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</si>
  <si>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</si>
  <si>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</si>
  <si>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</si>
  <si>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</si>
  <si>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</si>
  <si>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</si>
  <si>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</si>
  <si>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Темп роста  к аналогичному периоду прошлого года (%)</t>
  </si>
  <si>
    <t>Начальник управления сводного бюджетного планирования и анализа исполнения бюджета</t>
  </si>
  <si>
    <t>Д.Е. Цветков</t>
  </si>
  <si>
    <t>КОНСОЛИДИРОВАННЫХ БЮДЖЕТОВ МУНИЦИПАЛЬНЫХ ОБРАЗОВАНИЙ НА 1 сентября 2023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</si>
</sst>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right" vertical="top"/>
      <protection locked="0"/>
    </xf>
    <xf numFmtId="0" fontId="9" fillId="0" borderId="12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52" applyNumberFormat="1" applyFont="1" applyFill="1" applyBorder="1" applyAlignment="1" applyProtection="1">
      <alignment vertical="center" wrapText="1"/>
      <protection locked="0"/>
    </xf>
    <xf numFmtId="3" fontId="34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20" xfId="52" applyNumberFormat="1" applyFont="1" applyFill="1" applyBorder="1" applyAlignment="1" applyProtection="1">
      <alignment vertical="center" wrapText="1"/>
      <protection locked="0"/>
    </xf>
    <xf numFmtId="3" fontId="9" fillId="0" borderId="21" xfId="52" applyNumberFormat="1" applyFont="1" applyFill="1" applyBorder="1" applyAlignment="1" applyProtection="1">
      <alignment vertical="center" wrapText="1"/>
      <protection locked="0"/>
    </xf>
    <xf numFmtId="3" fontId="9" fillId="0" borderId="22" xfId="52" applyNumberFormat="1" applyFont="1" applyFill="1" applyBorder="1" applyAlignment="1" applyProtection="1">
      <alignment vertical="center" wrapText="1"/>
      <protection locked="0"/>
    </xf>
    <xf numFmtId="3" fontId="9" fillId="0" borderId="23" xfId="52" applyNumberFormat="1" applyFont="1" applyFill="1" applyBorder="1" applyAlignment="1" applyProtection="1">
      <alignment vertical="center" wrapText="1"/>
      <protection locked="0"/>
    </xf>
    <xf numFmtId="3" fontId="38" fillId="0" borderId="21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6" fillId="0" borderId="20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74" fontId="39" fillId="0" borderId="21" xfId="52" applyNumberFormat="1" applyFont="1" applyFill="1" applyBorder="1" applyAlignment="1" applyProtection="1">
      <alignment vertical="center" wrapText="1"/>
      <protection locked="0"/>
    </xf>
    <xf numFmtId="174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74" fontId="33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74" fontId="33" fillId="0" borderId="29" xfId="52" applyNumberFormat="1" applyFont="1" applyFill="1" applyBorder="1" applyAlignment="1" applyProtection="1">
      <alignment vertical="center" wrapText="1"/>
      <protection locked="0"/>
    </xf>
    <xf numFmtId="10" fontId="35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74" fontId="33" fillId="0" borderId="32" xfId="52" applyNumberFormat="1" applyFont="1" applyFill="1" applyBorder="1" applyAlignment="1" applyProtection="1">
      <alignment vertical="center" wrapText="1"/>
      <protection locked="0"/>
    </xf>
    <xf numFmtId="0" fontId="11" fillId="0" borderId="33" xfId="52" applyFont="1" applyFill="1" applyBorder="1" applyAlignment="1" applyProtection="1">
      <alignment horizontal="center" vertical="top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174" fontId="10" fillId="0" borderId="34" xfId="52" applyNumberFormat="1" applyFont="1" applyFill="1" applyBorder="1" applyAlignment="1" applyProtection="1">
      <alignment vertical="center" wrapText="1"/>
      <protection locked="0"/>
    </xf>
    <xf numFmtId="174" fontId="10" fillId="0" borderId="35" xfId="52" applyNumberFormat="1" applyFont="1" applyFill="1" applyBorder="1" applyAlignment="1" applyProtection="1">
      <alignment vertical="center" wrapText="1"/>
      <protection locked="0"/>
    </xf>
    <xf numFmtId="174" fontId="10" fillId="0" borderId="21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4" xfId="52" applyNumberFormat="1" applyFont="1" applyFill="1" applyBorder="1" applyAlignment="1" applyProtection="1">
      <alignment vertical="center" wrapText="1"/>
      <protection locked="0"/>
    </xf>
    <xf numFmtId="3" fontId="10" fillId="0" borderId="34" xfId="52" applyNumberFormat="1" applyFont="1" applyFill="1" applyBorder="1" applyAlignment="1" applyProtection="1">
      <alignment vertical="center" wrapText="1"/>
      <protection locked="0"/>
    </xf>
    <xf numFmtId="3" fontId="10" fillId="0" borderId="35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7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8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0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41" xfId="52" applyNumberFormat="1" applyFont="1" applyFill="1" applyBorder="1" applyAlignment="1" applyProtection="1">
      <alignment vertical="center" wrapText="1"/>
      <protection locked="0"/>
    </xf>
    <xf numFmtId="3" fontId="35" fillId="0" borderId="27" xfId="52" applyNumberFormat="1" applyFont="1" applyFill="1" applyBorder="1" applyAlignment="1" applyProtection="1">
      <alignment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9" fillId="0" borderId="42" xfId="52" applyNumberFormat="1" applyFont="1" applyFill="1" applyBorder="1" applyAlignment="1" applyProtection="1">
      <alignment vertical="center" wrapText="1"/>
      <protection locked="0"/>
    </xf>
    <xf numFmtId="4" fontId="3" fillId="0" borderId="20" xfId="53" applyNumberFormat="1" applyFill="1" applyBorder="1">
      <alignment/>
      <protection/>
    </xf>
    <xf numFmtId="4" fontId="3" fillId="0" borderId="21" xfId="53" applyNumberFormat="1" applyFill="1" applyBorder="1">
      <alignment/>
      <protection/>
    </xf>
    <xf numFmtId="3" fontId="9" fillId="0" borderId="43" xfId="52" applyNumberFormat="1" applyFont="1" applyFill="1" applyBorder="1" applyAlignment="1" applyProtection="1">
      <alignment vertical="center" wrapText="1"/>
      <protection locked="0"/>
    </xf>
    <xf numFmtId="3" fontId="9" fillId="0" borderId="44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20" xfId="52" applyNumberFormat="1" applyFont="1" applyFill="1" applyBorder="1" applyAlignment="1" applyProtection="1">
      <alignment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5" xfId="52" applyFont="1" applyFill="1" applyBorder="1" applyAlignment="1" applyProtection="1">
      <alignment horizontal="center" vertical="top"/>
      <protection locked="0"/>
    </xf>
    <xf numFmtId="0" fontId="11" fillId="0" borderId="46" xfId="52" applyFont="1" applyFill="1" applyBorder="1" applyAlignment="1" applyProtection="1">
      <alignment horizontal="center" vertical="top"/>
      <protection locked="0"/>
    </xf>
    <xf numFmtId="0" fontId="11" fillId="0" borderId="47" xfId="52" applyFont="1" applyFill="1" applyBorder="1" applyAlignment="1" applyProtection="1">
      <alignment horizontal="center" vertical="top"/>
      <protection locked="0"/>
    </xf>
    <xf numFmtId="0" fontId="13" fillId="0" borderId="48" xfId="52" applyFont="1" applyFill="1" applyBorder="1" applyAlignment="1" applyProtection="1">
      <alignment horizontal="center" vertical="center"/>
      <protection locked="0"/>
    </xf>
    <xf numFmtId="0" fontId="13" fillId="0" borderId="46" xfId="52" applyFont="1" applyFill="1" applyBorder="1" applyAlignment="1" applyProtection="1">
      <alignment horizontal="center" vertical="center"/>
      <protection locked="0"/>
    </xf>
    <xf numFmtId="0" fontId="13" fillId="0" borderId="47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="80" zoomScaleNormal="80" zoomScalePageLayoutView="0" workbookViewId="0" topLeftCell="L1">
      <pane xSplit="1" ySplit="8" topLeftCell="M36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L52" sqref="L52:O52"/>
    </sheetView>
  </sheetViews>
  <sheetFormatPr defaultColWidth="9.140625" defaultRowHeight="12.75"/>
  <cols>
    <col min="1" max="10" width="0" style="60" hidden="1" customWidth="1"/>
    <col min="11" max="11" width="4.7109375" style="60" hidden="1" customWidth="1"/>
    <col min="12" max="12" width="50.421875" style="60" customWidth="1"/>
    <col min="13" max="13" width="21.421875" style="60" customWidth="1"/>
    <col min="14" max="14" width="21.8515625" style="60" customWidth="1"/>
    <col min="15" max="15" width="19.28125" style="60" customWidth="1"/>
    <col min="16" max="16" width="25.140625" style="60" customWidth="1"/>
    <col min="17" max="17" width="22.8515625" style="60" customWidth="1"/>
    <col min="18" max="18" width="18.57421875" style="60" customWidth="1"/>
    <col min="19" max="19" width="20.57421875" style="60" customWidth="1"/>
    <col min="20" max="20" width="16.8515625" style="60" customWidth="1"/>
    <col min="21" max="21" width="22.00390625" style="60" customWidth="1"/>
    <col min="22" max="22" width="19.00390625" style="60" customWidth="1"/>
    <col min="23" max="24" width="9.140625" style="60" hidden="1" customWidth="1"/>
    <col min="25" max="25" width="21.140625" style="60" customWidth="1"/>
    <col min="26" max="26" width="14.28125" style="60" hidden="1" customWidth="1"/>
    <col min="27" max="27" width="19.00390625" style="60" customWidth="1"/>
    <col min="28" max="28" width="22.28125" style="60" customWidth="1"/>
    <col min="29" max="33" width="0" style="60" hidden="1" customWidth="1"/>
    <col min="34" max="34" width="17.140625" style="60" hidden="1" customWidth="1"/>
    <col min="35" max="35" width="17.00390625" style="60" hidden="1" customWidth="1"/>
    <col min="36" max="16384" width="9.140625" style="6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8" ht="18">
      <c r="A3" s="2"/>
      <c r="B3" s="2"/>
      <c r="C3" s="2"/>
      <c r="D3" s="2"/>
      <c r="E3" s="2"/>
      <c r="F3" s="2"/>
      <c r="G3" s="2"/>
      <c r="H3" s="2"/>
      <c r="I3" s="2"/>
      <c r="J3" s="2"/>
      <c r="K3" s="78" t="s">
        <v>22</v>
      </c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9" t="s">
        <v>60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3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7" t="s">
        <v>20</v>
      </c>
      <c r="AC5" s="1"/>
      <c r="AD5" s="6"/>
      <c r="AE5" s="6"/>
      <c r="AF5" s="6"/>
      <c r="AG5" s="6"/>
    </row>
    <row r="6" spans="1:33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80" t="s">
        <v>7</v>
      </c>
      <c r="N6" s="81"/>
      <c r="O6" s="81"/>
      <c r="P6" s="81"/>
      <c r="Q6" s="82"/>
      <c r="R6" s="80" t="s">
        <v>8</v>
      </c>
      <c r="S6" s="81"/>
      <c r="T6" s="81"/>
      <c r="U6" s="81"/>
      <c r="V6" s="82"/>
      <c r="W6" s="9"/>
      <c r="X6" s="10"/>
      <c r="Y6" s="83" t="s">
        <v>9</v>
      </c>
      <c r="Z6" s="84"/>
      <c r="AA6" s="84"/>
      <c r="AB6" s="85"/>
      <c r="AC6" s="1"/>
      <c r="AD6" s="6"/>
      <c r="AE6" s="6"/>
      <c r="AF6" s="6"/>
      <c r="AG6" s="11"/>
    </row>
    <row r="7" spans="1:33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61" t="s">
        <v>0</v>
      </c>
      <c r="L7" s="12" t="s">
        <v>1</v>
      </c>
      <c r="M7" s="13" t="s">
        <v>2</v>
      </c>
      <c r="N7" s="14" t="s">
        <v>3</v>
      </c>
      <c r="O7" s="14" t="s">
        <v>4</v>
      </c>
      <c r="P7" s="14" t="s">
        <v>5</v>
      </c>
      <c r="Q7" s="15" t="s">
        <v>21</v>
      </c>
      <c r="R7" s="13" t="s">
        <v>2</v>
      </c>
      <c r="S7" s="14" t="s">
        <v>3</v>
      </c>
      <c r="T7" s="14" t="s">
        <v>4</v>
      </c>
      <c r="U7" s="14" t="s">
        <v>5</v>
      </c>
      <c r="V7" s="15" t="s">
        <v>57</v>
      </c>
      <c r="W7" s="16"/>
      <c r="X7" s="17"/>
      <c r="Y7" s="18" t="s">
        <v>2</v>
      </c>
      <c r="Z7" s="18" t="s">
        <v>6</v>
      </c>
      <c r="AA7" s="18" t="s">
        <v>3</v>
      </c>
      <c r="AB7" s="19" t="s">
        <v>5</v>
      </c>
      <c r="AC7" s="62" t="s">
        <v>2</v>
      </c>
      <c r="AD7" s="63" t="s">
        <v>6</v>
      </c>
      <c r="AE7" s="63" t="s">
        <v>3</v>
      </c>
      <c r="AF7" s="64" t="s">
        <v>5</v>
      </c>
      <c r="AG7" s="6"/>
    </row>
    <row r="8" spans="1:33" ht="15">
      <c r="A8" s="6"/>
      <c r="B8" s="6"/>
      <c r="C8" s="6"/>
      <c r="D8" s="6"/>
      <c r="E8" s="6"/>
      <c r="F8" s="6"/>
      <c r="G8" s="6"/>
      <c r="H8" s="6"/>
      <c r="I8" s="1"/>
      <c r="J8" s="1"/>
      <c r="K8" s="65"/>
      <c r="L8" s="20">
        <v>1</v>
      </c>
      <c r="M8" s="20">
        <v>2</v>
      </c>
      <c r="N8" s="21">
        <v>3</v>
      </c>
      <c r="O8" s="21">
        <v>4</v>
      </c>
      <c r="P8" s="21">
        <v>5</v>
      </c>
      <c r="Q8" s="22">
        <v>6</v>
      </c>
      <c r="R8" s="20">
        <v>7</v>
      </c>
      <c r="S8" s="21">
        <v>8</v>
      </c>
      <c r="T8" s="21">
        <v>9</v>
      </c>
      <c r="U8" s="21">
        <v>10</v>
      </c>
      <c r="V8" s="22">
        <v>11</v>
      </c>
      <c r="W8" s="23"/>
      <c r="X8" s="21"/>
      <c r="Y8" s="24">
        <v>12</v>
      </c>
      <c r="Z8" s="24"/>
      <c r="AA8" s="24">
        <v>13</v>
      </c>
      <c r="AB8" s="25">
        <v>14</v>
      </c>
      <c r="AC8" s="66"/>
      <c r="AD8" s="67"/>
      <c r="AE8" s="67"/>
      <c r="AF8" s="68"/>
      <c r="AG8" s="6"/>
    </row>
    <row r="9" spans="1:33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65"/>
      <c r="L9" s="26"/>
      <c r="M9" s="26"/>
      <c r="N9" s="27"/>
      <c r="O9" s="27"/>
      <c r="P9" s="27"/>
      <c r="Q9" s="28"/>
      <c r="R9" s="26"/>
      <c r="S9" s="27"/>
      <c r="T9" s="27"/>
      <c r="U9" s="27"/>
      <c r="V9" s="28"/>
      <c r="W9" s="29"/>
      <c r="X9" s="27"/>
      <c r="Y9" s="30"/>
      <c r="Z9" s="30"/>
      <c r="AA9" s="30"/>
      <c r="AB9" s="31"/>
      <c r="AC9" s="66"/>
      <c r="AD9" s="67"/>
      <c r="AE9" s="67"/>
      <c r="AF9" s="68"/>
      <c r="AG9" s="6"/>
    </row>
    <row r="10" spans="1:35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72">
        <v>16</v>
      </c>
      <c r="L10" s="32" t="s">
        <v>10</v>
      </c>
      <c r="M10" s="33">
        <v>11109489.5</v>
      </c>
      <c r="N10" s="33">
        <v>7267380.81674</v>
      </c>
      <c r="O10" s="34">
        <f aca="true" t="shared" si="0" ref="O10:O50">N10/M10*100</f>
        <v>65.41597448505621</v>
      </c>
      <c r="P10" s="33">
        <v>6638463.2195500005</v>
      </c>
      <c r="Q10" s="35">
        <f aca="true" t="shared" si="1" ref="Q10:Q49">N10/P10*100</f>
        <v>109.4738432132585</v>
      </c>
      <c r="R10" s="77">
        <v>11229442.5</v>
      </c>
      <c r="S10" s="33">
        <v>7310378.93972</v>
      </c>
      <c r="T10" s="34">
        <f aca="true" t="shared" si="2" ref="T10:T50">S10/R10*100</f>
        <v>65.1001057240375</v>
      </c>
      <c r="U10" s="33">
        <v>6764318.81954</v>
      </c>
      <c r="V10" s="35">
        <f aca="true" t="shared" si="3" ref="V10:V49">S10/U10*100</f>
        <v>108.07265498194147</v>
      </c>
      <c r="W10" s="36"/>
      <c r="X10" s="33"/>
      <c r="Y10" s="37">
        <f aca="true" t="shared" si="4" ref="Y10:Z50">M10-R10</f>
        <v>-119953</v>
      </c>
      <c r="Z10" s="37">
        <f t="shared" si="4"/>
        <v>-42998.12298000045</v>
      </c>
      <c r="AA10" s="37">
        <f aca="true" t="shared" si="5" ref="AA10:AA50">N10-S10</f>
        <v>-42998.12298000045</v>
      </c>
      <c r="AB10" s="38">
        <f aca="true" t="shared" si="6" ref="AB10:AB49">P10-U10</f>
        <v>-125855.59998999909</v>
      </c>
      <c r="AC10" s="39">
        <v>0.04077711047735438</v>
      </c>
      <c r="AD10" s="40">
        <v>0.07334219344112561</v>
      </c>
      <c r="AE10" s="40">
        <v>-0.8576123716692488</v>
      </c>
      <c r="AF10" s="41">
        <v>-1.1235520781936514</v>
      </c>
      <c r="AG10" s="6"/>
      <c r="AH10" s="70">
        <v>-32154590.13</v>
      </c>
      <c r="AI10" s="71">
        <v>8611904.55</v>
      </c>
    </row>
    <row r="11" spans="1:35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72">
        <v>31</v>
      </c>
      <c r="L11" s="32" t="s">
        <v>11</v>
      </c>
      <c r="M11" s="33">
        <v>1178411.51502</v>
      </c>
      <c r="N11" s="33">
        <v>708559.56628</v>
      </c>
      <c r="O11" s="34">
        <f t="shared" si="0"/>
        <v>60.12836409426755</v>
      </c>
      <c r="P11" s="33">
        <v>597935.39897</v>
      </c>
      <c r="Q11" s="35">
        <f t="shared" si="1"/>
        <v>118.50102327116954</v>
      </c>
      <c r="R11" s="77">
        <v>1260763.7851</v>
      </c>
      <c r="S11" s="33">
        <v>675669.3066</v>
      </c>
      <c r="T11" s="34">
        <f t="shared" si="2"/>
        <v>53.59206177915461</v>
      </c>
      <c r="U11" s="33">
        <v>567592.4174400001</v>
      </c>
      <c r="V11" s="35">
        <f t="shared" si="3"/>
        <v>119.04128487964248</v>
      </c>
      <c r="W11" s="36"/>
      <c r="X11" s="33"/>
      <c r="Y11" s="37">
        <f t="shared" si="4"/>
        <v>-82352.27007999993</v>
      </c>
      <c r="Z11" s="37">
        <f t="shared" si="4"/>
        <v>32890.25968000002</v>
      </c>
      <c r="AA11" s="37">
        <f t="shared" si="5"/>
        <v>32890.25968000002</v>
      </c>
      <c r="AB11" s="38">
        <f t="shared" si="6"/>
        <v>30342.981529999874</v>
      </c>
      <c r="AC11" s="39">
        <v>0.046659512208128084</v>
      </c>
      <c r="AD11" s="40">
        <v>0.08078802952225422</v>
      </c>
      <c r="AE11" s="40">
        <v>-1.3064628840107064</v>
      </c>
      <c r="AF11" s="41">
        <v>-1.1863370547581074</v>
      </c>
      <c r="AG11" s="6"/>
      <c r="AH11" s="70">
        <v>-23525100</v>
      </c>
      <c r="AI11" s="71">
        <v>33760799.79</v>
      </c>
    </row>
    <row r="12" spans="1:35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72">
        <v>2</v>
      </c>
      <c r="L12" s="32" t="s">
        <v>25</v>
      </c>
      <c r="M12" s="33">
        <v>1948153.30305</v>
      </c>
      <c r="N12" s="33">
        <v>1207312.9586</v>
      </c>
      <c r="O12" s="34">
        <f t="shared" si="0"/>
        <v>61.97217419747454</v>
      </c>
      <c r="P12" s="33">
        <v>1183300.77684</v>
      </c>
      <c r="Q12" s="35">
        <f t="shared" si="1"/>
        <v>102.0292542885102</v>
      </c>
      <c r="R12" s="77">
        <v>2070802.67705</v>
      </c>
      <c r="S12" s="33">
        <v>1215274.0095499998</v>
      </c>
      <c r="T12" s="34">
        <f t="shared" si="2"/>
        <v>58.68613282271977</v>
      </c>
      <c r="U12" s="33">
        <v>1184099.58628</v>
      </c>
      <c r="V12" s="35">
        <f t="shared" si="3"/>
        <v>102.63275349735899</v>
      </c>
      <c r="W12" s="36"/>
      <c r="X12" s="33"/>
      <c r="Y12" s="37">
        <f>M12-R12</f>
        <v>-122649.37400000007</v>
      </c>
      <c r="Z12" s="37">
        <f t="shared" si="4"/>
        <v>-7961.05094999983</v>
      </c>
      <c r="AA12" s="37">
        <f t="shared" si="5"/>
        <v>-7961.05094999983</v>
      </c>
      <c r="AB12" s="38">
        <f t="shared" si="6"/>
        <v>-798.8094399999827</v>
      </c>
      <c r="AC12" s="39">
        <v>0.05264114157869501</v>
      </c>
      <c r="AD12" s="40">
        <v>0.08801779244764033</v>
      </c>
      <c r="AE12" s="40">
        <v>-0.7809643293817446</v>
      </c>
      <c r="AF12" s="41">
        <v>-0.9574920297555791</v>
      </c>
      <c r="AG12" s="6"/>
      <c r="AH12" s="70">
        <v>-156394000</v>
      </c>
      <c r="AI12" s="71">
        <v>261175207.41</v>
      </c>
    </row>
    <row r="13" spans="1:35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72">
        <v>3</v>
      </c>
      <c r="L13" s="32" t="s">
        <v>26</v>
      </c>
      <c r="M13" s="33">
        <v>761274.16183</v>
      </c>
      <c r="N13" s="33">
        <v>499327.39398</v>
      </c>
      <c r="O13" s="34">
        <f t="shared" si="0"/>
        <v>65.59100768370814</v>
      </c>
      <c r="P13" s="33">
        <v>479964.62302</v>
      </c>
      <c r="Q13" s="35">
        <f t="shared" si="1"/>
        <v>104.0342079460288</v>
      </c>
      <c r="R13" s="77">
        <v>845263.24875</v>
      </c>
      <c r="S13" s="33">
        <v>457038.13354</v>
      </c>
      <c r="T13" s="34">
        <f t="shared" si="2"/>
        <v>54.07050811872885</v>
      </c>
      <c r="U13" s="33">
        <v>466674.0458</v>
      </c>
      <c r="V13" s="35">
        <f t="shared" si="3"/>
        <v>97.93519430816394</v>
      </c>
      <c r="W13" s="36"/>
      <c r="X13" s="33"/>
      <c r="Y13" s="37">
        <f t="shared" si="4"/>
        <v>-83989.08692000003</v>
      </c>
      <c r="Z13" s="37">
        <f t="shared" si="4"/>
        <v>42289.260439999984</v>
      </c>
      <c r="AA13" s="37">
        <f t="shared" si="5"/>
        <v>42289.260439999984</v>
      </c>
      <c r="AB13" s="38">
        <f t="shared" si="6"/>
        <v>13290.577219999977</v>
      </c>
      <c r="AC13" s="39">
        <v>0.05305699273247036</v>
      </c>
      <c r="AD13" s="40">
        <v>0.09998672155092285</v>
      </c>
      <c r="AE13" s="40">
        <v>-4.928972390007813</v>
      </c>
      <c r="AF13" s="41">
        <v>-1.2989623865110247</v>
      </c>
      <c r="AG13" s="6"/>
      <c r="AH13" s="70">
        <v>-16626000.81</v>
      </c>
      <c r="AI13" s="71">
        <v>32816853.4</v>
      </c>
    </row>
    <row r="14" spans="1:35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72">
        <v>32</v>
      </c>
      <c r="L14" s="32" t="s">
        <v>28</v>
      </c>
      <c r="M14" s="33">
        <v>827457.17311</v>
      </c>
      <c r="N14" s="33">
        <v>498662.45398</v>
      </c>
      <c r="O14" s="34">
        <f t="shared" si="0"/>
        <v>60.264442702910635</v>
      </c>
      <c r="P14" s="33">
        <v>384848.57237</v>
      </c>
      <c r="Q14" s="35">
        <f t="shared" si="1"/>
        <v>129.57367904708696</v>
      </c>
      <c r="R14" s="77">
        <v>838392.88514</v>
      </c>
      <c r="S14" s="33">
        <v>466993.06016000005</v>
      </c>
      <c r="T14" s="34">
        <f t="shared" si="2"/>
        <v>55.70098082142224</v>
      </c>
      <c r="U14" s="33">
        <v>383597.33476</v>
      </c>
      <c r="V14" s="35">
        <f t="shared" si="3"/>
        <v>121.74043400280064</v>
      </c>
      <c r="W14" s="36"/>
      <c r="X14" s="33"/>
      <c r="Y14" s="37">
        <f t="shared" si="4"/>
        <v>-10935.712030000053</v>
      </c>
      <c r="Z14" s="37">
        <f t="shared" si="4"/>
        <v>31669.39381999994</v>
      </c>
      <c r="AA14" s="37">
        <f t="shared" si="5"/>
        <v>31669.39381999994</v>
      </c>
      <c r="AB14" s="38">
        <f t="shared" si="6"/>
        <v>1251.237610000011</v>
      </c>
      <c r="AC14" s="39">
        <v>0.049568551283218514</v>
      </c>
      <c r="AD14" s="40">
        <v>0.09525568375112994</v>
      </c>
      <c r="AE14" s="40">
        <v>-5.384875528323849</v>
      </c>
      <c r="AF14" s="41">
        <v>-1.7695113056163385</v>
      </c>
      <c r="AG14" s="6"/>
      <c r="AH14" s="70">
        <v>-5631000</v>
      </c>
      <c r="AI14" s="71">
        <v>12269215.19</v>
      </c>
    </row>
    <row r="15" spans="1:35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72">
        <v>18</v>
      </c>
      <c r="L15" s="32" t="s">
        <v>30</v>
      </c>
      <c r="M15" s="33">
        <v>767809.45837</v>
      </c>
      <c r="N15" s="33">
        <v>503411.11479</v>
      </c>
      <c r="O15" s="34">
        <f aca="true" t="shared" si="7" ref="O15:O24">N15/M15*100</f>
        <v>65.56458888364085</v>
      </c>
      <c r="P15" s="33">
        <v>429598.51662999997</v>
      </c>
      <c r="Q15" s="35">
        <f aca="true" t="shared" si="8" ref="Q15:Q24">N15/P15*100</f>
        <v>117.18176280938432</v>
      </c>
      <c r="R15" s="77">
        <v>774457.86711</v>
      </c>
      <c r="S15" s="33">
        <v>504986.25827</v>
      </c>
      <c r="T15" s="34">
        <f aca="true" t="shared" si="9" ref="T15:T24">S15/R15*100</f>
        <v>65.20512990002003</v>
      </c>
      <c r="U15" s="33">
        <v>434198.94432</v>
      </c>
      <c r="V15" s="35">
        <f aca="true" t="shared" si="10" ref="V15:V24">S15/U15*100</f>
        <v>116.30296776996087</v>
      </c>
      <c r="W15" s="36"/>
      <c r="X15" s="33"/>
      <c r="Y15" s="37">
        <f aca="true" t="shared" si="11" ref="Y15:Z24">M15-R15</f>
        <v>-6648.408739999984</v>
      </c>
      <c r="Z15" s="37">
        <f t="shared" si="11"/>
        <v>-1575.1434799999697</v>
      </c>
      <c r="AA15" s="37">
        <f aca="true" t="shared" si="12" ref="AA15:AA24">N15-S15</f>
        <v>-1575.1434799999697</v>
      </c>
      <c r="AB15" s="38">
        <f aca="true" t="shared" si="13" ref="AB15:AB24">P15-U15</f>
        <v>-4600.4276900000405</v>
      </c>
      <c r="AC15" s="39">
        <v>0.04860619573455789</v>
      </c>
      <c r="AD15" s="40">
        <v>0.08714529444458431</v>
      </c>
      <c r="AE15" s="40">
        <v>-17.246020336017715</v>
      </c>
      <c r="AF15" s="41">
        <v>-0.9037758830694276</v>
      </c>
      <c r="AG15" s="6"/>
      <c r="AH15" s="70">
        <v>-3807293.57</v>
      </c>
      <c r="AI15" s="71">
        <v>8960428.83</v>
      </c>
    </row>
    <row r="16" spans="1:35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9">
        <v>1</v>
      </c>
      <c r="L16" s="32" t="s">
        <v>31</v>
      </c>
      <c r="M16" s="33">
        <v>1146068.03669</v>
      </c>
      <c r="N16" s="33">
        <v>753926.69513</v>
      </c>
      <c r="O16" s="34">
        <f t="shared" si="7"/>
        <v>65.78376422637547</v>
      </c>
      <c r="P16" s="33">
        <v>633796.13785</v>
      </c>
      <c r="Q16" s="35">
        <f t="shared" si="8"/>
        <v>118.95413211060479</v>
      </c>
      <c r="R16" s="77">
        <v>1220250.25907</v>
      </c>
      <c r="S16" s="33">
        <v>793654.94424</v>
      </c>
      <c r="T16" s="34">
        <f t="shared" si="9"/>
        <v>65.04034220364561</v>
      </c>
      <c r="U16" s="33">
        <v>646262.69285</v>
      </c>
      <c r="V16" s="35">
        <f t="shared" si="10"/>
        <v>122.80686368263103</v>
      </c>
      <c r="W16" s="36"/>
      <c r="X16" s="33"/>
      <c r="Y16" s="37">
        <f t="shared" si="11"/>
        <v>-74182.22237999993</v>
      </c>
      <c r="Z16" s="37"/>
      <c r="AA16" s="37">
        <f t="shared" si="12"/>
        <v>-39728.249109999975</v>
      </c>
      <c r="AB16" s="38">
        <f t="shared" si="13"/>
        <v>-12466.554999999935</v>
      </c>
      <c r="AC16" s="39"/>
      <c r="AD16" s="40"/>
      <c r="AE16" s="40"/>
      <c r="AF16" s="41"/>
      <c r="AG16" s="6"/>
      <c r="AH16" s="70">
        <v>-20084000</v>
      </c>
      <c r="AI16" s="71">
        <v>13085172.12</v>
      </c>
    </row>
    <row r="17" spans="1:35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72">
        <v>20</v>
      </c>
      <c r="L17" s="32" t="s">
        <v>24</v>
      </c>
      <c r="M17" s="33">
        <v>510578.72719</v>
      </c>
      <c r="N17" s="33">
        <v>368581.38363</v>
      </c>
      <c r="O17" s="34">
        <f t="shared" si="7"/>
        <v>72.18894246897227</v>
      </c>
      <c r="P17" s="33">
        <v>269043.19526</v>
      </c>
      <c r="Q17" s="35">
        <f t="shared" si="8"/>
        <v>136.99710311342665</v>
      </c>
      <c r="R17" s="77">
        <v>525829.24398</v>
      </c>
      <c r="S17" s="33">
        <v>338615.25020999997</v>
      </c>
      <c r="T17" s="34">
        <f t="shared" si="9"/>
        <v>64.39642794436881</v>
      </c>
      <c r="U17" s="33">
        <v>257032.13793</v>
      </c>
      <c r="V17" s="35">
        <f t="shared" si="10"/>
        <v>131.7404325144034</v>
      </c>
      <c r="W17" s="36"/>
      <c r="X17" s="33"/>
      <c r="Y17" s="37">
        <f t="shared" si="11"/>
        <v>-15250.516790000023</v>
      </c>
      <c r="Z17" s="37">
        <f t="shared" si="11"/>
        <v>29966.133420000027</v>
      </c>
      <c r="AA17" s="37">
        <f t="shared" si="12"/>
        <v>29966.133420000027</v>
      </c>
      <c r="AB17" s="38">
        <f t="shared" si="13"/>
        <v>12011.05733000001</v>
      </c>
      <c r="AC17" s="39">
        <v>0.13957391820972345</v>
      </c>
      <c r="AD17" s="40">
        <v>0.2368926520534707</v>
      </c>
      <c r="AE17" s="40">
        <v>-3.4826414625722295</v>
      </c>
      <c r="AF17" s="41">
        <v>-1.1295938104448742</v>
      </c>
      <c r="AG17" s="6"/>
      <c r="AH17" s="70">
        <v>-11215236</v>
      </c>
      <c r="AI17" s="71">
        <v>9986027.35</v>
      </c>
    </row>
    <row r="18" spans="1:35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72">
        <v>8</v>
      </c>
      <c r="L18" s="32" t="s">
        <v>51</v>
      </c>
      <c r="M18" s="33">
        <v>976183.4807000001</v>
      </c>
      <c r="N18" s="33">
        <v>619916.41134</v>
      </c>
      <c r="O18" s="34">
        <f>N18/M18*100</f>
        <v>63.5040874585863</v>
      </c>
      <c r="P18" s="33">
        <v>568808.35306</v>
      </c>
      <c r="Q18" s="35">
        <f>N18/P18*100</f>
        <v>108.98511036363226</v>
      </c>
      <c r="R18" s="77">
        <v>1016610.5712100001</v>
      </c>
      <c r="S18" s="33">
        <v>559344.04232</v>
      </c>
      <c r="T18" s="34">
        <f>S18/R18*100</f>
        <v>55.02048258796406</v>
      </c>
      <c r="U18" s="33">
        <v>558611.82385</v>
      </c>
      <c r="V18" s="35">
        <f>S18/U18*100</f>
        <v>100.13107822619176</v>
      </c>
      <c r="W18" s="36"/>
      <c r="X18" s="33"/>
      <c r="Y18" s="37">
        <f>M18-R18</f>
        <v>-40427.09051000001</v>
      </c>
      <c r="Z18" s="37">
        <f>N18-S18</f>
        <v>60572.369019999984</v>
      </c>
      <c r="AA18" s="37">
        <f>N18-S18</f>
        <v>60572.369019999984</v>
      </c>
      <c r="AB18" s="38">
        <f>P18-U18</f>
        <v>10196.52920999995</v>
      </c>
      <c r="AC18" s="39">
        <v>0.04482958977807662</v>
      </c>
      <c r="AD18" s="40">
        <v>0.07779996109706276</v>
      </c>
      <c r="AE18" s="40">
        <v>-3.053170838287878</v>
      </c>
      <c r="AF18" s="41">
        <v>-4.995951417004049</v>
      </c>
      <c r="AG18" s="6"/>
      <c r="AH18" s="70">
        <v>-14212295.09</v>
      </c>
      <c r="AI18" s="71">
        <v>-3979766.26</v>
      </c>
    </row>
    <row r="19" spans="1:35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72">
        <v>24</v>
      </c>
      <c r="L19" s="32" t="s">
        <v>41</v>
      </c>
      <c r="M19" s="33">
        <v>268723.34658</v>
      </c>
      <c r="N19" s="33">
        <v>190784.20981</v>
      </c>
      <c r="O19" s="34">
        <f t="shared" si="7"/>
        <v>70.9965145336573</v>
      </c>
      <c r="P19" s="33">
        <v>154708.93123</v>
      </c>
      <c r="Q19" s="35">
        <f t="shared" si="8"/>
        <v>123.31816159105142</v>
      </c>
      <c r="R19" s="77">
        <v>376792.05929</v>
      </c>
      <c r="S19" s="33">
        <v>191057.66352</v>
      </c>
      <c r="T19" s="34">
        <f t="shared" si="9"/>
        <v>50.70639330351479</v>
      </c>
      <c r="U19" s="33">
        <v>179111.0475</v>
      </c>
      <c r="V19" s="35">
        <f t="shared" si="10"/>
        <v>106.66994927825432</v>
      </c>
      <c r="W19" s="36"/>
      <c r="X19" s="33"/>
      <c r="Y19" s="37">
        <f t="shared" si="11"/>
        <v>-108068.71270999999</v>
      </c>
      <c r="Z19" s="37">
        <f t="shared" si="11"/>
        <v>-273.4537100000016</v>
      </c>
      <c r="AA19" s="37">
        <f t="shared" si="12"/>
        <v>-273.4537100000016</v>
      </c>
      <c r="AB19" s="38">
        <f t="shared" si="13"/>
        <v>-24402.11627</v>
      </c>
      <c r="AC19" s="39">
        <v>0.04411640647726169</v>
      </c>
      <c r="AD19" s="40">
        <v>0.07559558029409347</v>
      </c>
      <c r="AE19" s="40">
        <v>-10.02289817969905</v>
      </c>
      <c r="AF19" s="41">
        <v>-2.823170731707317</v>
      </c>
      <c r="AG19" s="6"/>
      <c r="AH19" s="70">
        <v>-4218026.19</v>
      </c>
      <c r="AI19" s="71">
        <v>1247952.13</v>
      </c>
    </row>
    <row r="20" spans="1:35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72">
        <v>9</v>
      </c>
      <c r="L20" s="32" t="s">
        <v>55</v>
      </c>
      <c r="M20" s="33">
        <v>1080057.96047</v>
      </c>
      <c r="N20" s="33">
        <v>662536.91252</v>
      </c>
      <c r="O20" s="34">
        <f>N20/M20*100</f>
        <v>61.3427183326059</v>
      </c>
      <c r="P20" s="33">
        <v>572953.21193</v>
      </c>
      <c r="Q20" s="35">
        <f>N20/P20*100</f>
        <v>115.63543038501105</v>
      </c>
      <c r="R20" s="77">
        <v>1131717.29953</v>
      </c>
      <c r="S20" s="33">
        <v>641158.14572</v>
      </c>
      <c r="T20" s="34">
        <f>S20/R20*100</f>
        <v>56.65356056554687</v>
      </c>
      <c r="U20" s="33">
        <v>558168.3414800001</v>
      </c>
      <c r="V20" s="35">
        <f>S20/U20*100</f>
        <v>114.86823921613862</v>
      </c>
      <c r="W20" s="36"/>
      <c r="X20" s="33"/>
      <c r="Y20" s="37">
        <f>M20-R20</f>
        <v>-51659.33905999991</v>
      </c>
      <c r="Z20" s="37">
        <f>N20-S20</f>
        <v>21378.766799999983</v>
      </c>
      <c r="AA20" s="37">
        <f>N20-S20</f>
        <v>21378.766799999983</v>
      </c>
      <c r="AB20" s="38">
        <f>P20-U20</f>
        <v>14784.87044999993</v>
      </c>
      <c r="AC20" s="39">
        <v>0.047786927431806486</v>
      </c>
      <c r="AD20" s="40">
        <v>0.08625174175568974</v>
      </c>
      <c r="AE20" s="40">
        <v>-9.184901747904876</v>
      </c>
      <c r="AF20" s="41">
        <v>-6.8962765957446805</v>
      </c>
      <c r="AG20" s="6"/>
      <c r="AH20" s="70">
        <v>-14086675.34</v>
      </c>
      <c r="AI20" s="71">
        <v>9027493.16</v>
      </c>
    </row>
    <row r="21" spans="1:35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72">
        <v>37</v>
      </c>
      <c r="L21" s="32" t="s">
        <v>42</v>
      </c>
      <c r="M21" s="33">
        <v>475381.61135</v>
      </c>
      <c r="N21" s="33">
        <v>328997.59168</v>
      </c>
      <c r="O21" s="34">
        <f t="shared" si="7"/>
        <v>69.20705046745599</v>
      </c>
      <c r="P21" s="33">
        <v>213817.05853</v>
      </c>
      <c r="Q21" s="35">
        <f t="shared" si="8"/>
        <v>153.86872962422657</v>
      </c>
      <c r="R21" s="77">
        <v>499033.51395</v>
      </c>
      <c r="S21" s="33">
        <v>324425.57779</v>
      </c>
      <c r="T21" s="34">
        <f t="shared" si="9"/>
        <v>65.01077958112957</v>
      </c>
      <c r="U21" s="33">
        <v>211286.08093999999</v>
      </c>
      <c r="V21" s="35">
        <f t="shared" si="10"/>
        <v>153.5480124136189</v>
      </c>
      <c r="W21" s="36"/>
      <c r="X21" s="33"/>
      <c r="Y21" s="37">
        <f t="shared" si="11"/>
        <v>-23651.902599999972</v>
      </c>
      <c r="Z21" s="37">
        <f t="shared" si="11"/>
        <v>4572.013890000002</v>
      </c>
      <c r="AA21" s="37">
        <f t="shared" si="12"/>
        <v>4572.013890000002</v>
      </c>
      <c r="AB21" s="38">
        <f t="shared" si="13"/>
        <v>2530.977590000024</v>
      </c>
      <c r="AC21" s="39">
        <v>0.04296173872865241</v>
      </c>
      <c r="AD21" s="40">
        <v>0.07131163257179098</v>
      </c>
      <c r="AE21" s="40">
        <v>-6.090692068682046</v>
      </c>
      <c r="AF21" s="41">
        <v>0.9505154639175257</v>
      </c>
      <c r="AG21" s="6"/>
      <c r="AH21" s="70">
        <v>-14439646</v>
      </c>
      <c r="AI21" s="71">
        <v>30555080.4</v>
      </c>
    </row>
    <row r="22" spans="1:35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73">
        <v>38</v>
      </c>
      <c r="L22" s="32" t="s">
        <v>43</v>
      </c>
      <c r="M22" s="33">
        <v>220423.1</v>
      </c>
      <c r="N22" s="33">
        <v>158864.94224</v>
      </c>
      <c r="O22" s="34">
        <f t="shared" si="7"/>
        <v>72.0727284209323</v>
      </c>
      <c r="P22" s="33">
        <v>136855.19828</v>
      </c>
      <c r="Q22" s="35">
        <f t="shared" si="8"/>
        <v>116.08250489321492</v>
      </c>
      <c r="R22" s="77">
        <v>243123.99996000002</v>
      </c>
      <c r="S22" s="33">
        <v>146200.39239</v>
      </c>
      <c r="T22" s="34">
        <f t="shared" si="9"/>
        <v>60.13408483492112</v>
      </c>
      <c r="U22" s="33">
        <v>121656.72988</v>
      </c>
      <c r="V22" s="35">
        <f t="shared" si="10"/>
        <v>120.17452099379082</v>
      </c>
      <c r="W22" s="36"/>
      <c r="X22" s="33"/>
      <c r="Y22" s="37">
        <f t="shared" si="11"/>
        <v>-22700.89996000001</v>
      </c>
      <c r="Z22" s="37">
        <f t="shared" si="11"/>
        <v>12664.54985000001</v>
      </c>
      <c r="AA22" s="37">
        <f t="shared" si="12"/>
        <v>12664.54985000001</v>
      </c>
      <c r="AB22" s="38">
        <f t="shared" si="13"/>
        <v>15198.468400000012</v>
      </c>
      <c r="AC22" s="42">
        <v>0.05674108794868632</v>
      </c>
      <c r="AD22" s="43">
        <v>0.10209177162514564</v>
      </c>
      <c r="AE22" s="43">
        <v>-4.45850167955961</v>
      </c>
      <c r="AF22" s="44">
        <v>-2.6930860033726813</v>
      </c>
      <c r="AG22" s="1"/>
      <c r="AH22" s="70">
        <v>-3662640</v>
      </c>
      <c r="AI22" s="71">
        <v>10714862.44</v>
      </c>
    </row>
    <row r="23" spans="1:35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9">
        <v>39</v>
      </c>
      <c r="L23" s="32" t="s">
        <v>32</v>
      </c>
      <c r="M23" s="33">
        <v>533585.13818</v>
      </c>
      <c r="N23" s="33">
        <v>363100.12812999997</v>
      </c>
      <c r="O23" s="34">
        <f t="shared" si="7"/>
        <v>68.04914570306332</v>
      </c>
      <c r="P23" s="33">
        <v>298780.93119</v>
      </c>
      <c r="Q23" s="35">
        <f t="shared" si="8"/>
        <v>121.52720947880651</v>
      </c>
      <c r="R23" s="77">
        <v>564842.92924</v>
      </c>
      <c r="S23" s="33">
        <v>364400.88483999996</v>
      </c>
      <c r="T23" s="34">
        <f t="shared" si="9"/>
        <v>64.51366671621504</v>
      </c>
      <c r="U23" s="33">
        <v>283470.27049</v>
      </c>
      <c r="V23" s="35">
        <f t="shared" si="10"/>
        <v>128.54994783407275</v>
      </c>
      <c r="W23" s="36"/>
      <c r="X23" s="33"/>
      <c r="Y23" s="37">
        <f t="shared" si="11"/>
        <v>-31257.79105999996</v>
      </c>
      <c r="Z23" s="37">
        <f t="shared" si="11"/>
        <v>-1300.756709999987</v>
      </c>
      <c r="AA23" s="37">
        <f t="shared" si="12"/>
        <v>-1300.756709999987</v>
      </c>
      <c r="AB23" s="38">
        <f t="shared" si="13"/>
        <v>15310.66069999995</v>
      </c>
      <c r="AC23" s="45">
        <v>0.06441101642507298</v>
      </c>
      <c r="AD23" s="46">
        <v>0.1141489396679269</v>
      </c>
      <c r="AE23" s="46">
        <v>-2.304660498628552</v>
      </c>
      <c r="AF23" s="47">
        <v>-1.262498417921782</v>
      </c>
      <c r="AG23" s="1"/>
      <c r="AH23" s="70">
        <v>-37822986.5</v>
      </c>
      <c r="AI23" s="71">
        <v>-16741175.52</v>
      </c>
    </row>
    <row r="24" spans="1:35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72">
        <v>12</v>
      </c>
      <c r="L24" s="32" t="s">
        <v>44</v>
      </c>
      <c r="M24" s="33">
        <v>755510.9250599999</v>
      </c>
      <c r="N24" s="33">
        <v>453246.7584</v>
      </c>
      <c r="O24" s="34">
        <f t="shared" si="7"/>
        <v>59.99208527183174</v>
      </c>
      <c r="P24" s="33">
        <v>438722.39027</v>
      </c>
      <c r="Q24" s="35">
        <f t="shared" si="8"/>
        <v>103.31060562490586</v>
      </c>
      <c r="R24" s="77">
        <v>854968.79389</v>
      </c>
      <c r="S24" s="33">
        <v>453406.14117</v>
      </c>
      <c r="T24" s="34">
        <f t="shared" si="9"/>
        <v>53.03189360948011</v>
      </c>
      <c r="U24" s="33">
        <v>397404.08295</v>
      </c>
      <c r="V24" s="35">
        <f t="shared" si="10"/>
        <v>114.09196850829689</v>
      </c>
      <c r="W24" s="36"/>
      <c r="X24" s="33"/>
      <c r="Y24" s="37">
        <f t="shared" si="11"/>
        <v>-99457.86883000005</v>
      </c>
      <c r="Z24" s="37">
        <f t="shared" si="11"/>
        <v>-159.38277000002563</v>
      </c>
      <c r="AA24" s="37">
        <f t="shared" si="12"/>
        <v>-159.38277000002563</v>
      </c>
      <c r="AB24" s="38">
        <f t="shared" si="13"/>
        <v>41318.30731999996</v>
      </c>
      <c r="AC24" s="39">
        <v>0.2080841445306057</v>
      </c>
      <c r="AD24" s="40">
        <v>0.3321406938833558</v>
      </c>
      <c r="AE24" s="40">
        <v>-1.543527099008924</v>
      </c>
      <c r="AF24" s="41">
        <v>1.2592592592592593</v>
      </c>
      <c r="AG24" s="6"/>
      <c r="AH24" s="70">
        <v>-14485097.19</v>
      </c>
      <c r="AI24" s="71">
        <v>83948735.41</v>
      </c>
    </row>
    <row r="25" spans="1:35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72">
        <v>25</v>
      </c>
      <c r="L25" s="32" t="s">
        <v>56</v>
      </c>
      <c r="M25" s="33">
        <v>2242709.94503</v>
      </c>
      <c r="N25" s="33">
        <v>1531659.22301</v>
      </c>
      <c r="O25" s="34">
        <f>N25/M25*100</f>
        <v>68.29502078074174</v>
      </c>
      <c r="P25" s="33">
        <v>1094624.2803800001</v>
      </c>
      <c r="Q25" s="35">
        <f>N25/P25*100</f>
        <v>139.92556628455955</v>
      </c>
      <c r="R25" s="77">
        <v>2550374.14993</v>
      </c>
      <c r="S25" s="33">
        <v>1432797.75045</v>
      </c>
      <c r="T25" s="34">
        <f>S25/R25*100</f>
        <v>56.17990405405129</v>
      </c>
      <c r="U25" s="33">
        <v>1048788.75416</v>
      </c>
      <c r="V25" s="35">
        <f>S25/U25*100</f>
        <v>136.61452268312715</v>
      </c>
      <c r="W25" s="36"/>
      <c r="X25" s="33"/>
      <c r="Y25" s="37">
        <f>M25-R25</f>
        <v>-307664.2048999998</v>
      </c>
      <c r="Z25" s="37">
        <f>N25-S25</f>
        <v>98861.47256000014</v>
      </c>
      <c r="AA25" s="37">
        <f>N25-S25</f>
        <v>98861.47256000014</v>
      </c>
      <c r="AB25" s="38">
        <f>P25-U25</f>
        <v>45835.526220000116</v>
      </c>
      <c r="AC25" s="39">
        <v>0.0430161997793383</v>
      </c>
      <c r="AD25" s="40">
        <v>0.07362295478358943</v>
      </c>
      <c r="AE25" s="40">
        <v>-8.392211695121784</v>
      </c>
      <c r="AF25" s="41">
        <v>-13.054945054945055</v>
      </c>
      <c r="AG25" s="6"/>
      <c r="AH25" s="70">
        <v>-8163000</v>
      </c>
      <c r="AI25" s="71">
        <v>2806702.22</v>
      </c>
    </row>
    <row r="26" spans="1:35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72">
        <v>26</v>
      </c>
      <c r="L26" s="32" t="s">
        <v>52</v>
      </c>
      <c r="M26" s="33">
        <v>845181.63947</v>
      </c>
      <c r="N26" s="33">
        <v>464640.57511000003</v>
      </c>
      <c r="O26" s="34">
        <f>N26/M26*100</f>
        <v>54.97523294535465</v>
      </c>
      <c r="P26" s="33">
        <v>361288.43688</v>
      </c>
      <c r="Q26" s="35">
        <f>N26/P26*100</f>
        <v>128.60654471051558</v>
      </c>
      <c r="R26" s="77">
        <v>922839.95549</v>
      </c>
      <c r="S26" s="33">
        <v>467028.13839</v>
      </c>
      <c r="T26" s="34">
        <f>S26/R26*100</f>
        <v>50.607706743909056</v>
      </c>
      <c r="U26" s="33">
        <v>345128.6668</v>
      </c>
      <c r="V26" s="35">
        <f>S26/U26*100</f>
        <v>135.32000767141142</v>
      </c>
      <c r="W26" s="36"/>
      <c r="X26" s="33"/>
      <c r="Y26" s="37">
        <f>M26-R26</f>
        <v>-77658.31601999991</v>
      </c>
      <c r="Z26" s="37">
        <f>N26-S26</f>
        <v>-2387.563279999944</v>
      </c>
      <c r="AA26" s="37">
        <f>N26-S26</f>
        <v>-2387.563279999944</v>
      </c>
      <c r="AB26" s="38">
        <f>P26-U26</f>
        <v>16159.770079999988</v>
      </c>
      <c r="AC26" s="39">
        <v>0.053848338540187446</v>
      </c>
      <c r="AD26" s="40">
        <v>0.09477630592351911</v>
      </c>
      <c r="AE26" s="40">
        <v>-5.161055056892398</v>
      </c>
      <c r="AF26" s="41">
        <v>-1.881638846737481</v>
      </c>
      <c r="AG26" s="6"/>
      <c r="AH26" s="70">
        <v>-1579930.06</v>
      </c>
      <c r="AI26" s="71">
        <v>-262423.19</v>
      </c>
    </row>
    <row r="27" spans="1:35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72">
        <v>17</v>
      </c>
      <c r="L27" s="32" t="s">
        <v>45</v>
      </c>
      <c r="M27" s="33">
        <v>350073.907</v>
      </c>
      <c r="N27" s="33">
        <v>228771.78158</v>
      </c>
      <c r="O27" s="34">
        <f t="shared" si="0"/>
        <v>65.34956676448324</v>
      </c>
      <c r="P27" s="33">
        <v>238571.47787</v>
      </c>
      <c r="Q27" s="35">
        <f t="shared" si="1"/>
        <v>95.89234372126414</v>
      </c>
      <c r="R27" s="77">
        <v>408361.78248</v>
      </c>
      <c r="S27" s="33">
        <v>227933.24679</v>
      </c>
      <c r="T27" s="34">
        <f t="shared" si="2"/>
        <v>55.816498156549045</v>
      </c>
      <c r="U27" s="33">
        <v>183878.72713999997</v>
      </c>
      <c r="V27" s="35">
        <f t="shared" si="3"/>
        <v>123.95846454628663</v>
      </c>
      <c r="W27" s="36"/>
      <c r="X27" s="33"/>
      <c r="Y27" s="37">
        <f t="shared" si="4"/>
        <v>-58287.87547999999</v>
      </c>
      <c r="Z27" s="37">
        <f t="shared" si="4"/>
        <v>838.5347900000052</v>
      </c>
      <c r="AA27" s="37">
        <f t="shared" si="5"/>
        <v>838.5347900000052</v>
      </c>
      <c r="AB27" s="38">
        <f t="shared" si="6"/>
        <v>54692.75073000003</v>
      </c>
      <c r="AC27" s="39">
        <v>0.05114436290694342</v>
      </c>
      <c r="AD27" s="40">
        <v>0.08815634059916246</v>
      </c>
      <c r="AE27" s="40">
        <v>-1.8593154022717286</v>
      </c>
      <c r="AF27" s="41">
        <v>-1.5755363360664945</v>
      </c>
      <c r="AG27" s="6"/>
      <c r="AH27" s="70">
        <v>-14625804.67</v>
      </c>
      <c r="AI27" s="71">
        <v>14576733.73</v>
      </c>
    </row>
    <row r="28" spans="1:35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72">
        <v>40</v>
      </c>
      <c r="L28" s="32" t="s">
        <v>46</v>
      </c>
      <c r="M28" s="33">
        <v>1725474.67361</v>
      </c>
      <c r="N28" s="33">
        <v>1013835.85853</v>
      </c>
      <c r="O28" s="34">
        <f>N28/M28*100</f>
        <v>58.75692492251277</v>
      </c>
      <c r="P28" s="33">
        <v>1025037.8389099999</v>
      </c>
      <c r="Q28" s="35">
        <f>N28/P28*100</f>
        <v>98.90716420850259</v>
      </c>
      <c r="R28" s="77">
        <v>1809179.4405999999</v>
      </c>
      <c r="S28" s="33">
        <v>1008487.871</v>
      </c>
      <c r="T28" s="34">
        <f>S28/R28*100</f>
        <v>55.742832820692634</v>
      </c>
      <c r="U28" s="33">
        <v>1017704.9568100001</v>
      </c>
      <c r="V28" s="35">
        <f>S28/U28*100</f>
        <v>99.09432633217283</v>
      </c>
      <c r="W28" s="36"/>
      <c r="X28" s="33"/>
      <c r="Y28" s="37">
        <f>M28-R28</f>
        <v>-83704.76698999992</v>
      </c>
      <c r="Z28" s="37">
        <f>N28-S28</f>
        <v>5347.987529999926</v>
      </c>
      <c r="AA28" s="37">
        <f>N28-S28</f>
        <v>5347.987529999926</v>
      </c>
      <c r="AB28" s="38">
        <f>P28-U28</f>
        <v>7332.882099999813</v>
      </c>
      <c r="AC28" s="39">
        <v>0.04593840619608707</v>
      </c>
      <c r="AD28" s="40">
        <v>0.07616931925382672</v>
      </c>
      <c r="AE28" s="40">
        <v>-3.8113467540687815</v>
      </c>
      <c r="AF28" s="41">
        <v>-2.755129958960328</v>
      </c>
      <c r="AG28" s="6"/>
      <c r="AH28" s="70">
        <v>-4177366.9</v>
      </c>
      <c r="AI28" s="71">
        <v>4502143.94</v>
      </c>
    </row>
    <row r="29" spans="1:35" ht="16.5">
      <c r="A29" s="6"/>
      <c r="B29" s="6"/>
      <c r="C29" s="6"/>
      <c r="D29" s="6"/>
      <c r="E29" s="6"/>
      <c r="F29" s="6"/>
      <c r="G29" s="6"/>
      <c r="H29" s="6"/>
      <c r="I29" s="1"/>
      <c r="J29" s="1">
        <v>32</v>
      </c>
      <c r="K29" s="72">
        <v>41</v>
      </c>
      <c r="L29" s="32" t="s">
        <v>33</v>
      </c>
      <c r="M29" s="33">
        <v>417111.45</v>
      </c>
      <c r="N29" s="33">
        <v>309397.61671</v>
      </c>
      <c r="O29" s="34">
        <f>N29/M29*100</f>
        <v>74.17624635094529</v>
      </c>
      <c r="P29" s="33">
        <v>261204.54948</v>
      </c>
      <c r="Q29" s="35">
        <f>N29/P29*100</f>
        <v>118.45031693588095</v>
      </c>
      <c r="R29" s="77">
        <v>435177.49131</v>
      </c>
      <c r="S29" s="33">
        <v>257335.24174</v>
      </c>
      <c r="T29" s="34">
        <f>S29/R29*100</f>
        <v>59.13339887257323</v>
      </c>
      <c r="U29" s="33">
        <v>225308.14419999998</v>
      </c>
      <c r="V29" s="35">
        <f>S29/U29*100</f>
        <v>114.21479798420889</v>
      </c>
      <c r="W29" s="36"/>
      <c r="X29" s="33"/>
      <c r="Y29" s="37">
        <f>M29-R29</f>
        <v>-18066.04131</v>
      </c>
      <c r="Z29" s="37">
        <f>N29-S29</f>
        <v>52062.374969999975</v>
      </c>
      <c r="AA29" s="37">
        <f>N29-S29</f>
        <v>52062.374969999975</v>
      </c>
      <c r="AB29" s="38">
        <f>P29-U29</f>
        <v>35896.405280000006</v>
      </c>
      <c r="AC29" s="39">
        <v>0.05326307423303124</v>
      </c>
      <c r="AD29" s="40">
        <v>0.09954783125371347</v>
      </c>
      <c r="AE29" s="40">
        <v>-11.705024311183145</v>
      </c>
      <c r="AF29" s="41">
        <v>-4.211678832116788</v>
      </c>
      <c r="AG29" s="6"/>
      <c r="AH29" s="70">
        <v>-7354000</v>
      </c>
      <c r="AI29" s="71">
        <v>978997.21</v>
      </c>
    </row>
    <row r="30" spans="1:35" ht="16.5">
      <c r="A30" s="6"/>
      <c r="B30" s="6"/>
      <c r="C30" s="6"/>
      <c r="D30" s="6"/>
      <c r="E30" s="6"/>
      <c r="F30" s="6"/>
      <c r="G30" s="6"/>
      <c r="H30" s="6"/>
      <c r="I30" s="1"/>
      <c r="J30" s="1">
        <v>8</v>
      </c>
      <c r="K30" s="72">
        <v>33</v>
      </c>
      <c r="L30" s="32" t="s">
        <v>27</v>
      </c>
      <c r="M30" s="33">
        <v>223896.6095</v>
      </c>
      <c r="N30" s="33">
        <v>153729.05681</v>
      </c>
      <c r="O30" s="34">
        <f t="shared" si="0"/>
        <v>68.66073459232084</v>
      </c>
      <c r="P30" s="33">
        <v>130875.63436</v>
      </c>
      <c r="Q30" s="35">
        <f t="shared" si="1"/>
        <v>117.4619382452329</v>
      </c>
      <c r="R30" s="77">
        <v>233789.79254</v>
      </c>
      <c r="S30" s="33">
        <v>134669.58578999998</v>
      </c>
      <c r="T30" s="34">
        <f t="shared" si="2"/>
        <v>57.60285097432508</v>
      </c>
      <c r="U30" s="33">
        <v>119700.81861</v>
      </c>
      <c r="V30" s="35">
        <f>S30/U30*100</f>
        <v>112.50515021853782</v>
      </c>
      <c r="W30" s="36"/>
      <c r="X30" s="33"/>
      <c r="Y30" s="37">
        <f>M30-R30</f>
        <v>-9893.183040000004</v>
      </c>
      <c r="Z30" s="37">
        <f t="shared" si="4"/>
        <v>19059.471020000026</v>
      </c>
      <c r="AA30" s="37">
        <f t="shared" si="5"/>
        <v>19059.471020000026</v>
      </c>
      <c r="AB30" s="38">
        <f t="shared" si="6"/>
        <v>11174.815749999994</v>
      </c>
      <c r="AC30" s="39">
        <v>0.05764443575200461</v>
      </c>
      <c r="AD30" s="40">
        <v>0.10015325279915756</v>
      </c>
      <c r="AE30" s="40">
        <v>-1.9610181651430434</v>
      </c>
      <c r="AF30" s="41">
        <v>-1.9289544235924934</v>
      </c>
      <c r="AG30" s="6"/>
      <c r="AH30" s="70">
        <v>-2541500</v>
      </c>
      <c r="AI30" s="71">
        <v>1647900.68</v>
      </c>
    </row>
    <row r="31" spans="1:35" ht="16.5">
      <c r="A31" s="6"/>
      <c r="B31" s="6"/>
      <c r="C31" s="6"/>
      <c r="D31" s="6"/>
      <c r="E31" s="6"/>
      <c r="F31" s="6"/>
      <c r="G31" s="6"/>
      <c r="H31" s="6"/>
      <c r="I31" s="1"/>
      <c r="J31" s="1">
        <v>9</v>
      </c>
      <c r="K31" s="72">
        <v>4</v>
      </c>
      <c r="L31" s="32" t="s">
        <v>37</v>
      </c>
      <c r="M31" s="33">
        <v>1079173.13</v>
      </c>
      <c r="N31" s="33">
        <v>731136.10905</v>
      </c>
      <c r="O31" s="34">
        <f t="shared" si="0"/>
        <v>67.74965839355174</v>
      </c>
      <c r="P31" s="33">
        <v>480460.1082</v>
      </c>
      <c r="Q31" s="35">
        <f t="shared" si="1"/>
        <v>152.17415485109362</v>
      </c>
      <c r="R31" s="77">
        <v>1082853.25492</v>
      </c>
      <c r="S31" s="33">
        <v>694880.6957</v>
      </c>
      <c r="T31" s="34">
        <f t="shared" si="2"/>
        <v>64.17127090330787</v>
      </c>
      <c r="U31" s="33">
        <v>471197.78193</v>
      </c>
      <c r="V31" s="35">
        <f t="shared" si="3"/>
        <v>147.47113045689798</v>
      </c>
      <c r="W31" s="36"/>
      <c r="X31" s="33"/>
      <c r="Y31" s="37">
        <f t="shared" si="4"/>
        <v>-3680.1249200000893</v>
      </c>
      <c r="Z31" s="37">
        <f t="shared" si="4"/>
        <v>36255.41334999993</v>
      </c>
      <c r="AA31" s="37">
        <f t="shared" si="5"/>
        <v>36255.41334999993</v>
      </c>
      <c r="AB31" s="38">
        <f t="shared" si="6"/>
        <v>9262.32627000002</v>
      </c>
      <c r="AC31" s="39">
        <v>0.046105119672854106</v>
      </c>
      <c r="AD31" s="40">
        <v>0.08287541662913252</v>
      </c>
      <c r="AE31" s="40">
        <v>-1.3363690880706907</v>
      </c>
      <c r="AF31" s="41">
        <v>-0.7594501718213058</v>
      </c>
      <c r="AG31" s="6"/>
      <c r="AH31" s="70">
        <v>-12261715</v>
      </c>
      <c r="AI31" s="71">
        <v>7133180.9</v>
      </c>
    </row>
    <row r="32" spans="1:35" ht="16.5">
      <c r="A32" s="6"/>
      <c r="B32" s="6"/>
      <c r="C32" s="6"/>
      <c r="D32" s="6"/>
      <c r="E32" s="6"/>
      <c r="F32" s="6"/>
      <c r="G32" s="6"/>
      <c r="H32" s="6"/>
      <c r="I32" s="1"/>
      <c r="J32" s="1">
        <v>33</v>
      </c>
      <c r="K32" s="72">
        <v>28</v>
      </c>
      <c r="L32" s="32" t="s">
        <v>47</v>
      </c>
      <c r="M32" s="33">
        <v>698391.89349</v>
      </c>
      <c r="N32" s="33">
        <v>380657.08303</v>
      </c>
      <c r="O32" s="34">
        <f>N32/M32*100</f>
        <v>54.50479688814579</v>
      </c>
      <c r="P32" s="33">
        <v>340793.22537</v>
      </c>
      <c r="Q32" s="35">
        <f>N32/P32*100</f>
        <v>111.69737385968273</v>
      </c>
      <c r="R32" s="77">
        <v>732633.9035</v>
      </c>
      <c r="S32" s="33">
        <v>359530.03837</v>
      </c>
      <c r="T32" s="34">
        <f>S32/R32*100</f>
        <v>49.073628268146344</v>
      </c>
      <c r="U32" s="33">
        <v>318277.24941000005</v>
      </c>
      <c r="V32" s="35">
        <f>S32/U32*100</f>
        <v>112.96127481196707</v>
      </c>
      <c r="W32" s="36"/>
      <c r="X32" s="33"/>
      <c r="Y32" s="37">
        <f>M32-R32</f>
        <v>-34242.01000999997</v>
      </c>
      <c r="Z32" s="37">
        <f>N32-S32</f>
        <v>21127.044659999956</v>
      </c>
      <c r="AA32" s="37">
        <f>N32-S32</f>
        <v>21127.044659999956</v>
      </c>
      <c r="AB32" s="38">
        <f>P32-U32</f>
        <v>22515.975959999952</v>
      </c>
      <c r="AC32" s="39">
        <v>0.06963788300835655</v>
      </c>
      <c r="AD32" s="40">
        <v>0.1392757660167131</v>
      </c>
      <c r="AE32" s="40">
        <v>-3.4588442308341527</v>
      </c>
      <c r="AF32" s="41">
        <v>-0.841025641025641</v>
      </c>
      <c r="AG32" s="6"/>
      <c r="AH32" s="70">
        <v>-2110000</v>
      </c>
      <c r="AI32" s="71">
        <v>3234091.77</v>
      </c>
    </row>
    <row r="33" spans="1:35" ht="16.5">
      <c r="A33" s="6"/>
      <c r="B33" s="6"/>
      <c r="C33" s="6"/>
      <c r="D33" s="6"/>
      <c r="E33" s="6"/>
      <c r="F33" s="6"/>
      <c r="G33" s="6"/>
      <c r="H33" s="6"/>
      <c r="I33" s="1"/>
      <c r="J33" s="1">
        <v>12</v>
      </c>
      <c r="K33" s="72">
        <v>34</v>
      </c>
      <c r="L33" s="32" t="s">
        <v>38</v>
      </c>
      <c r="M33" s="33">
        <v>186545.9676</v>
      </c>
      <c r="N33" s="33">
        <v>129833.25662</v>
      </c>
      <c r="O33" s="34">
        <f t="shared" si="0"/>
        <v>69.59853289265095</v>
      </c>
      <c r="P33" s="33">
        <v>98944.00179000001</v>
      </c>
      <c r="Q33" s="35">
        <f t="shared" si="1"/>
        <v>131.2189261311259</v>
      </c>
      <c r="R33" s="77">
        <v>197459.99912999998</v>
      </c>
      <c r="S33" s="33">
        <v>129751.10693000001</v>
      </c>
      <c r="T33" s="34">
        <f t="shared" si="2"/>
        <v>65.71007166093267</v>
      </c>
      <c r="U33" s="33">
        <v>98535.05223</v>
      </c>
      <c r="V33" s="35">
        <f t="shared" si="3"/>
        <v>131.68015238591</v>
      </c>
      <c r="W33" s="36"/>
      <c r="X33" s="33"/>
      <c r="Y33" s="37">
        <f t="shared" si="4"/>
        <v>-10914.031529999978</v>
      </c>
      <c r="Z33" s="37">
        <f t="shared" si="4"/>
        <v>82.1496899999911</v>
      </c>
      <c r="AA33" s="37">
        <f t="shared" si="5"/>
        <v>82.1496899999911</v>
      </c>
      <c r="AB33" s="38">
        <f t="shared" si="6"/>
        <v>408.9495600000082</v>
      </c>
      <c r="AC33" s="39">
        <v>0.0516149486968701</v>
      </c>
      <c r="AD33" s="40">
        <v>0.09723487911898822</v>
      </c>
      <c r="AE33" s="40">
        <v>-1.321027663831709</v>
      </c>
      <c r="AF33" s="41">
        <v>-0.5875694795351187</v>
      </c>
      <c r="AG33" s="6"/>
      <c r="AH33" s="70">
        <v>-3663000</v>
      </c>
      <c r="AI33" s="71">
        <v>-499380.89</v>
      </c>
    </row>
    <row r="34" spans="1:35" ht="16.5">
      <c r="A34" s="6"/>
      <c r="B34" s="6"/>
      <c r="C34" s="6"/>
      <c r="D34" s="6"/>
      <c r="E34" s="6"/>
      <c r="F34" s="6"/>
      <c r="G34" s="6"/>
      <c r="H34" s="6"/>
      <c r="I34" s="1"/>
      <c r="J34" s="1">
        <v>13</v>
      </c>
      <c r="K34" s="72">
        <v>35</v>
      </c>
      <c r="L34" s="32" t="s">
        <v>29</v>
      </c>
      <c r="M34" s="33">
        <v>631685.31538</v>
      </c>
      <c r="N34" s="33">
        <v>413109.84424</v>
      </c>
      <c r="O34" s="34">
        <f t="shared" si="0"/>
        <v>65.39804459305618</v>
      </c>
      <c r="P34" s="33">
        <v>350697.4413</v>
      </c>
      <c r="Q34" s="35">
        <f t="shared" si="1"/>
        <v>117.79665192555827</v>
      </c>
      <c r="R34" s="77">
        <v>648876.4269600001</v>
      </c>
      <c r="S34" s="33">
        <v>387560.05563</v>
      </c>
      <c r="T34" s="34">
        <f t="shared" si="2"/>
        <v>59.727867977224435</v>
      </c>
      <c r="U34" s="33">
        <v>333449.74086</v>
      </c>
      <c r="V34" s="35">
        <f t="shared" si="3"/>
        <v>116.22742744692023</v>
      </c>
      <c r="W34" s="36"/>
      <c r="X34" s="33"/>
      <c r="Y34" s="37">
        <f t="shared" si="4"/>
        <v>-17191.111580000026</v>
      </c>
      <c r="Z34" s="37">
        <f t="shared" si="4"/>
        <v>25549.78860999999</v>
      </c>
      <c r="AA34" s="37">
        <f t="shared" si="5"/>
        <v>25549.78860999999</v>
      </c>
      <c r="AB34" s="38">
        <f t="shared" si="6"/>
        <v>17247.700439999986</v>
      </c>
      <c r="AC34" s="39">
        <v>0.042680913539967245</v>
      </c>
      <c r="AD34" s="40">
        <v>0.07692200428409432</v>
      </c>
      <c r="AE34" s="40">
        <v>-8.188981636060099</v>
      </c>
      <c r="AF34" s="41">
        <v>-1.260748959778086</v>
      </c>
      <c r="AG34" s="6"/>
      <c r="AH34" s="70">
        <v>-18334643.55</v>
      </c>
      <c r="AI34" s="71">
        <v>7325243.28</v>
      </c>
    </row>
    <row r="35" spans="1:35" ht="16.5">
      <c r="A35" s="6"/>
      <c r="B35" s="6"/>
      <c r="C35" s="6"/>
      <c r="D35" s="6"/>
      <c r="E35" s="6"/>
      <c r="F35" s="6"/>
      <c r="G35" s="6"/>
      <c r="H35" s="6"/>
      <c r="I35" s="1"/>
      <c r="J35" s="1">
        <v>36</v>
      </c>
      <c r="K35" s="72">
        <v>10</v>
      </c>
      <c r="L35" s="32" t="s">
        <v>34</v>
      </c>
      <c r="M35" s="33">
        <v>356619.40446</v>
      </c>
      <c r="N35" s="33">
        <v>235250.04716</v>
      </c>
      <c r="O35" s="34">
        <f>N35/M35*100</f>
        <v>65.9666984515944</v>
      </c>
      <c r="P35" s="33">
        <v>180084.43904</v>
      </c>
      <c r="Q35" s="35">
        <f>N35/P35*100</f>
        <v>130.63318986031143</v>
      </c>
      <c r="R35" s="77">
        <v>373412.47985</v>
      </c>
      <c r="S35" s="33">
        <v>243424.02413</v>
      </c>
      <c r="T35" s="34">
        <f>S35/R35*100</f>
        <v>65.18904355520833</v>
      </c>
      <c r="U35" s="33">
        <v>154813.66202000002</v>
      </c>
      <c r="V35" s="35">
        <f>S35/U35*100</f>
        <v>157.23678450197283</v>
      </c>
      <c r="W35" s="36"/>
      <c r="X35" s="33"/>
      <c r="Y35" s="37">
        <f>M35-R35</f>
        <v>-16793.075390000013</v>
      </c>
      <c r="Z35" s="37">
        <f>N35-S35</f>
        <v>-8173.976970000018</v>
      </c>
      <c r="AA35" s="37">
        <f>N35-S35</f>
        <v>-8173.976970000018</v>
      </c>
      <c r="AB35" s="38">
        <f>P35-U35</f>
        <v>25270.77701999998</v>
      </c>
      <c r="AC35" s="39">
        <v>0.05369568790751192</v>
      </c>
      <c r="AD35" s="40">
        <v>0.09732360097323602</v>
      </c>
      <c r="AE35" s="40">
        <v>-22.482409405378952</v>
      </c>
      <c r="AF35" s="41">
        <v>-2.487220447284345</v>
      </c>
      <c r="AG35" s="6"/>
      <c r="AH35" s="70">
        <v>-5068429.42</v>
      </c>
      <c r="AI35" s="71">
        <v>-2172368.39</v>
      </c>
    </row>
    <row r="36" spans="1:35" ht="16.5">
      <c r="A36" s="1"/>
      <c r="B36" s="1"/>
      <c r="C36" s="1"/>
      <c r="D36" s="1"/>
      <c r="E36" s="1"/>
      <c r="F36" s="1"/>
      <c r="G36" s="1"/>
      <c r="H36" s="1"/>
      <c r="I36" s="1"/>
      <c r="J36" s="1">
        <v>14</v>
      </c>
      <c r="K36" s="73">
        <v>36</v>
      </c>
      <c r="L36" s="32" t="s">
        <v>39</v>
      </c>
      <c r="M36" s="33">
        <v>518923.1074</v>
      </c>
      <c r="N36" s="33">
        <v>356874.95493</v>
      </c>
      <c r="O36" s="34">
        <f t="shared" si="0"/>
        <v>68.77222267439154</v>
      </c>
      <c r="P36" s="33">
        <v>338706.11325</v>
      </c>
      <c r="Q36" s="35">
        <f t="shared" si="1"/>
        <v>105.36419065651452</v>
      </c>
      <c r="R36" s="77">
        <v>565216.4554600001</v>
      </c>
      <c r="S36" s="33">
        <v>333492.03352999996</v>
      </c>
      <c r="T36" s="34">
        <f t="shared" si="2"/>
        <v>59.00253439341009</v>
      </c>
      <c r="U36" s="33">
        <v>323037.79074</v>
      </c>
      <c r="V36" s="35">
        <f t="shared" si="3"/>
        <v>103.23622903873006</v>
      </c>
      <c r="W36" s="36"/>
      <c r="X36" s="33"/>
      <c r="Y36" s="37">
        <f t="shared" si="4"/>
        <v>-46293.348060000106</v>
      </c>
      <c r="Z36" s="37">
        <f t="shared" si="4"/>
        <v>23382.92140000005</v>
      </c>
      <c r="AA36" s="37">
        <f t="shared" si="5"/>
        <v>23382.92140000005</v>
      </c>
      <c r="AB36" s="38">
        <f t="shared" si="6"/>
        <v>15668.322509999969</v>
      </c>
      <c r="AC36" s="42">
        <v>1.739129640371229</v>
      </c>
      <c r="AD36" s="43">
        <v>3.1476519421787943</v>
      </c>
      <c r="AE36" s="43">
        <v>3.446801548432618</v>
      </c>
      <c r="AF36" s="44"/>
      <c r="AG36" s="1"/>
      <c r="AH36" s="70">
        <v>-34393624.21</v>
      </c>
      <c r="AI36" s="71">
        <v>8547600.33</v>
      </c>
    </row>
    <row r="37" spans="1:35" ht="16.5">
      <c r="A37" s="1"/>
      <c r="B37" s="1"/>
      <c r="C37" s="1"/>
      <c r="D37" s="1"/>
      <c r="E37" s="1"/>
      <c r="F37" s="1"/>
      <c r="G37" s="1"/>
      <c r="H37" s="1"/>
      <c r="I37" s="1"/>
      <c r="J37" s="1">
        <v>15</v>
      </c>
      <c r="K37" s="69">
        <v>6</v>
      </c>
      <c r="L37" s="32" t="s">
        <v>48</v>
      </c>
      <c r="M37" s="33">
        <v>1917655.3397899999</v>
      </c>
      <c r="N37" s="33">
        <v>1270142.0452999999</v>
      </c>
      <c r="O37" s="34">
        <f t="shared" si="0"/>
        <v>66.23411511680152</v>
      </c>
      <c r="P37" s="33">
        <v>1194252.9802599999</v>
      </c>
      <c r="Q37" s="35">
        <f t="shared" si="1"/>
        <v>106.35452172147633</v>
      </c>
      <c r="R37" s="77">
        <v>2008804.6151700001</v>
      </c>
      <c r="S37" s="33">
        <v>1154147.22805</v>
      </c>
      <c r="T37" s="34">
        <f t="shared" si="2"/>
        <v>57.45442933245787</v>
      </c>
      <c r="U37" s="33">
        <v>1153245.23475</v>
      </c>
      <c r="V37" s="35">
        <f t="shared" si="3"/>
        <v>100.07821348598031</v>
      </c>
      <c r="W37" s="36"/>
      <c r="X37" s="33"/>
      <c r="Y37" s="37">
        <f t="shared" si="4"/>
        <v>-91149.27538000024</v>
      </c>
      <c r="Z37" s="37">
        <f t="shared" si="4"/>
        <v>115994.81724999985</v>
      </c>
      <c r="AA37" s="37">
        <f t="shared" si="5"/>
        <v>115994.81724999985</v>
      </c>
      <c r="AB37" s="38">
        <f t="shared" si="6"/>
        <v>41007.745509999804</v>
      </c>
      <c r="AC37" s="45">
        <v>0.03850131254474584</v>
      </c>
      <c r="AD37" s="46">
        <v>0.059556403236226046</v>
      </c>
      <c r="AE37" s="46">
        <v>-1.9052538798075906</v>
      </c>
      <c r="AF37" s="47">
        <v>-1.540295804406882</v>
      </c>
      <c r="AG37" s="1"/>
      <c r="AH37" s="70">
        <v>-27255700</v>
      </c>
      <c r="AI37" s="71">
        <v>53297100.54</v>
      </c>
    </row>
    <row r="38" spans="1:35" ht="16.5">
      <c r="A38" s="6"/>
      <c r="B38" s="6"/>
      <c r="C38" s="6"/>
      <c r="D38" s="6"/>
      <c r="E38" s="6"/>
      <c r="F38" s="6"/>
      <c r="G38" s="6"/>
      <c r="H38" s="6"/>
      <c r="I38" s="1"/>
      <c r="J38" s="1">
        <v>16</v>
      </c>
      <c r="K38" s="72">
        <v>19</v>
      </c>
      <c r="L38" s="32" t="s">
        <v>35</v>
      </c>
      <c r="M38" s="33">
        <v>260522.607</v>
      </c>
      <c r="N38" s="33">
        <v>180872.32734000002</v>
      </c>
      <c r="O38" s="34">
        <f t="shared" si="0"/>
        <v>69.42673014937242</v>
      </c>
      <c r="P38" s="33">
        <v>159687.17222</v>
      </c>
      <c r="Q38" s="35">
        <f t="shared" si="1"/>
        <v>113.26666057484778</v>
      </c>
      <c r="R38" s="77">
        <v>275967.54385</v>
      </c>
      <c r="S38" s="33">
        <v>151753.51067</v>
      </c>
      <c r="T38" s="34">
        <f t="shared" si="2"/>
        <v>54.9896225305699</v>
      </c>
      <c r="U38" s="33">
        <v>143099.10055</v>
      </c>
      <c r="V38" s="35">
        <f t="shared" si="3"/>
        <v>106.04784382762493</v>
      </c>
      <c r="W38" s="36"/>
      <c r="X38" s="33"/>
      <c r="Y38" s="37">
        <f t="shared" si="4"/>
        <v>-15444.936850000027</v>
      </c>
      <c r="Z38" s="37">
        <f t="shared" si="4"/>
        <v>29118.81667000003</v>
      </c>
      <c r="AA38" s="37">
        <f t="shared" si="5"/>
        <v>29118.81667000003</v>
      </c>
      <c r="AB38" s="38">
        <f t="shared" si="6"/>
        <v>16588.071670000005</v>
      </c>
      <c r="AC38" s="39">
        <v>0.04749546092316549</v>
      </c>
      <c r="AD38" s="40">
        <v>0.07997867506739771</v>
      </c>
      <c r="AE38" s="40">
        <v>-2.2544142127566724</v>
      </c>
      <c r="AF38" s="41">
        <v>-5.9013793103448275</v>
      </c>
      <c r="AG38" s="6"/>
      <c r="AH38" s="70">
        <v>-40664262</v>
      </c>
      <c r="AI38" s="71">
        <v>-4922571.1</v>
      </c>
    </row>
    <row r="39" spans="1:35" ht="16.5">
      <c r="A39" s="6"/>
      <c r="B39" s="6"/>
      <c r="C39" s="6"/>
      <c r="D39" s="6"/>
      <c r="E39" s="6"/>
      <c r="F39" s="6"/>
      <c r="G39" s="6"/>
      <c r="H39" s="6"/>
      <c r="I39" s="1"/>
      <c r="J39" s="1">
        <v>18</v>
      </c>
      <c r="K39" s="72">
        <v>21</v>
      </c>
      <c r="L39" s="32" t="s">
        <v>36</v>
      </c>
      <c r="M39" s="33">
        <v>494025.77375</v>
      </c>
      <c r="N39" s="33">
        <v>335368.21982999996</v>
      </c>
      <c r="O39" s="34">
        <f t="shared" si="0"/>
        <v>67.88476181805686</v>
      </c>
      <c r="P39" s="33">
        <v>346600.94192</v>
      </c>
      <c r="Q39" s="35">
        <f t="shared" si="1"/>
        <v>96.75917727523293</v>
      </c>
      <c r="R39" s="77">
        <v>647231.1327000001</v>
      </c>
      <c r="S39" s="33">
        <v>318796.69645</v>
      </c>
      <c r="T39" s="34">
        <f t="shared" si="2"/>
        <v>49.255463827906794</v>
      </c>
      <c r="U39" s="33">
        <v>254960.79692</v>
      </c>
      <c r="V39" s="35">
        <f t="shared" si="3"/>
        <v>125.03753529999753</v>
      </c>
      <c r="W39" s="36"/>
      <c r="X39" s="33"/>
      <c r="Y39" s="37">
        <f t="shared" si="4"/>
        <v>-153205.35895000008</v>
      </c>
      <c r="Z39" s="37">
        <f t="shared" si="4"/>
        <v>16571.52337999997</v>
      </c>
      <c r="AA39" s="37">
        <f t="shared" si="5"/>
        <v>16571.52337999997</v>
      </c>
      <c r="AB39" s="38">
        <f t="shared" si="6"/>
        <v>91640.14500000002</v>
      </c>
      <c r="AC39" s="39">
        <v>0.0775375939849624</v>
      </c>
      <c r="AD39" s="40">
        <v>0.1351323682971274</v>
      </c>
      <c r="AE39" s="40">
        <v>-2.433856466031259</v>
      </c>
      <c r="AF39" s="41">
        <v>-2.360906862745098</v>
      </c>
      <c r="AG39" s="6"/>
      <c r="AH39" s="70">
        <v>-45170533.85</v>
      </c>
      <c r="AI39" s="71">
        <v>-10249742.81</v>
      </c>
    </row>
    <row r="40" spans="1:35" ht="16.5">
      <c r="A40" s="6"/>
      <c r="B40" s="6"/>
      <c r="C40" s="6"/>
      <c r="D40" s="6"/>
      <c r="E40" s="6"/>
      <c r="F40" s="6"/>
      <c r="G40" s="6"/>
      <c r="H40" s="6"/>
      <c r="I40" s="1"/>
      <c r="J40" s="1">
        <v>19</v>
      </c>
      <c r="K40" s="72">
        <v>22</v>
      </c>
      <c r="L40" s="32" t="s">
        <v>49</v>
      </c>
      <c r="M40" s="33">
        <v>341304.32258</v>
      </c>
      <c r="N40" s="33">
        <v>241917.27796</v>
      </c>
      <c r="O40" s="34">
        <f t="shared" si="0"/>
        <v>70.88022681086784</v>
      </c>
      <c r="P40" s="33">
        <v>220668.50625</v>
      </c>
      <c r="Q40" s="35">
        <f t="shared" si="1"/>
        <v>109.62927246442989</v>
      </c>
      <c r="R40" s="77">
        <v>393217.91258</v>
      </c>
      <c r="S40" s="33">
        <v>209913.11067</v>
      </c>
      <c r="T40" s="34">
        <f t="shared" si="2"/>
        <v>53.383404965635506</v>
      </c>
      <c r="U40" s="33">
        <v>185616.38291</v>
      </c>
      <c r="V40" s="35">
        <f t="shared" si="3"/>
        <v>113.08975392101073</v>
      </c>
      <c r="W40" s="36"/>
      <c r="X40" s="33"/>
      <c r="Y40" s="37">
        <f t="shared" si="4"/>
        <v>-51913.590000000026</v>
      </c>
      <c r="Z40" s="37">
        <f t="shared" si="4"/>
        <v>32004.167290000012</v>
      </c>
      <c r="AA40" s="37">
        <f t="shared" si="5"/>
        <v>32004.167290000012</v>
      </c>
      <c r="AB40" s="38">
        <f t="shared" si="6"/>
        <v>35052.12334000002</v>
      </c>
      <c r="AC40" s="39">
        <v>0.054871084314790194</v>
      </c>
      <c r="AD40" s="40">
        <v>0.08617977032451588</v>
      </c>
      <c r="AE40" s="40">
        <v>-5.56217448407656</v>
      </c>
      <c r="AF40" s="41">
        <v>-2.9936974789915967</v>
      </c>
      <c r="AG40" s="6"/>
      <c r="AH40" s="70">
        <v>-9159193.91</v>
      </c>
      <c r="AI40" s="71">
        <v>9413973.97</v>
      </c>
    </row>
    <row r="41" spans="1:35" ht="16.5">
      <c r="A41" s="6"/>
      <c r="B41" s="6"/>
      <c r="C41" s="6"/>
      <c r="D41" s="6"/>
      <c r="E41" s="6"/>
      <c r="F41" s="6"/>
      <c r="G41" s="6"/>
      <c r="H41" s="6"/>
      <c r="I41" s="1"/>
      <c r="J41" s="1">
        <v>20</v>
      </c>
      <c r="K41" s="72">
        <v>7</v>
      </c>
      <c r="L41" s="32" t="s">
        <v>40</v>
      </c>
      <c r="M41" s="33">
        <v>400319.62977</v>
      </c>
      <c r="N41" s="33">
        <v>273634.95035</v>
      </c>
      <c r="O41" s="34">
        <f t="shared" si="0"/>
        <v>68.35411756031411</v>
      </c>
      <c r="P41" s="33">
        <v>224801.03196000002</v>
      </c>
      <c r="Q41" s="35">
        <f t="shared" si="1"/>
        <v>121.7231735834243</v>
      </c>
      <c r="R41" s="77">
        <v>411574.00876999996</v>
      </c>
      <c r="S41" s="33">
        <v>248853.78424</v>
      </c>
      <c r="T41" s="34">
        <f t="shared" si="2"/>
        <v>60.46392117512626</v>
      </c>
      <c r="U41" s="33">
        <v>218073.04773</v>
      </c>
      <c r="V41" s="35">
        <f t="shared" si="3"/>
        <v>114.11487427282172</v>
      </c>
      <c r="W41" s="36"/>
      <c r="X41" s="33"/>
      <c r="Y41" s="37">
        <f t="shared" si="4"/>
        <v>-11254.378999999957</v>
      </c>
      <c r="Z41" s="37">
        <f t="shared" si="4"/>
        <v>24781.16610999999</v>
      </c>
      <c r="AA41" s="37">
        <f t="shared" si="5"/>
        <v>24781.16610999999</v>
      </c>
      <c r="AB41" s="38">
        <f t="shared" si="6"/>
        <v>6727.984230000031</v>
      </c>
      <c r="AC41" s="39">
        <v>0.08327388448316933</v>
      </c>
      <c r="AD41" s="40">
        <v>0.1563067782533703</v>
      </c>
      <c r="AE41" s="40">
        <v>-4.1226599278676375</v>
      </c>
      <c r="AF41" s="41">
        <v>13.204134366925064</v>
      </c>
      <c r="AG41" s="6"/>
      <c r="AH41" s="70">
        <v>-162491398</v>
      </c>
      <c r="AI41" s="71">
        <v>28356179.86</v>
      </c>
    </row>
    <row r="42" spans="1:35" ht="16.5">
      <c r="A42" s="6"/>
      <c r="B42" s="6"/>
      <c r="C42" s="6"/>
      <c r="D42" s="6"/>
      <c r="E42" s="6"/>
      <c r="F42" s="6"/>
      <c r="G42" s="6"/>
      <c r="H42" s="6"/>
      <c r="I42" s="1"/>
      <c r="J42" s="1">
        <v>21</v>
      </c>
      <c r="K42" s="72">
        <v>23</v>
      </c>
      <c r="L42" s="32" t="s">
        <v>50</v>
      </c>
      <c r="M42" s="33">
        <v>1180768.14808</v>
      </c>
      <c r="N42" s="33">
        <v>842196.53069</v>
      </c>
      <c r="O42" s="34">
        <f t="shared" si="0"/>
        <v>71.32615594852065</v>
      </c>
      <c r="P42" s="33">
        <v>563587.69846</v>
      </c>
      <c r="Q42" s="35">
        <f t="shared" si="1"/>
        <v>149.43486754435858</v>
      </c>
      <c r="R42" s="77">
        <v>1298317.7771400001</v>
      </c>
      <c r="S42" s="33">
        <v>786478.47277</v>
      </c>
      <c r="T42" s="34">
        <f t="shared" si="2"/>
        <v>60.576731414900166</v>
      </c>
      <c r="U42" s="33">
        <v>534993.63424</v>
      </c>
      <c r="V42" s="35">
        <f t="shared" si="3"/>
        <v>147.00707119389443</v>
      </c>
      <c r="W42" s="36"/>
      <c r="X42" s="33"/>
      <c r="Y42" s="37">
        <f t="shared" si="4"/>
        <v>-117549.62906000018</v>
      </c>
      <c r="Z42" s="37">
        <f t="shared" si="4"/>
        <v>55718.05792000005</v>
      </c>
      <c r="AA42" s="37">
        <f t="shared" si="5"/>
        <v>55718.05792000005</v>
      </c>
      <c r="AB42" s="38">
        <f t="shared" si="6"/>
        <v>28594.064219999942</v>
      </c>
      <c r="AC42" s="39">
        <v>0.14921941017791643</v>
      </c>
      <c r="AD42" s="40">
        <v>0.2644249536751079</v>
      </c>
      <c r="AE42" s="40">
        <v>-6.265601023144095</v>
      </c>
      <c r="AF42" s="41">
        <v>-2.2971014492753623</v>
      </c>
      <c r="AG42" s="6"/>
      <c r="AH42" s="70">
        <v>-7481139.55</v>
      </c>
      <c r="AI42" s="71">
        <v>-2387454.49</v>
      </c>
    </row>
    <row r="43" spans="1:35" ht="16.5">
      <c r="A43" s="6"/>
      <c r="B43" s="6"/>
      <c r="C43" s="6"/>
      <c r="D43" s="6"/>
      <c r="E43" s="6"/>
      <c r="F43" s="6"/>
      <c r="G43" s="6"/>
      <c r="H43" s="6"/>
      <c r="I43" s="1"/>
      <c r="J43" s="1">
        <v>37</v>
      </c>
      <c r="K43" s="72">
        <v>43</v>
      </c>
      <c r="L43" s="32" t="s">
        <v>53</v>
      </c>
      <c r="M43" s="33">
        <v>1264749.85821</v>
      </c>
      <c r="N43" s="33">
        <v>826513.99234</v>
      </c>
      <c r="O43" s="34">
        <f>N43/M43*100</f>
        <v>65.3499968373007</v>
      </c>
      <c r="P43" s="33">
        <v>412978.16367000004</v>
      </c>
      <c r="Q43" s="35">
        <f>N43/P43*100</f>
        <v>200.13503498466943</v>
      </c>
      <c r="R43" s="77">
        <v>1415569.86958</v>
      </c>
      <c r="S43" s="33">
        <v>855157.0194199999</v>
      </c>
      <c r="T43" s="34">
        <f>S43/R43*100</f>
        <v>60.41079552461266</v>
      </c>
      <c r="U43" s="33">
        <v>395098.73403</v>
      </c>
      <c r="V43" s="35">
        <f>S43/U43*100</f>
        <v>216.44134636864402</v>
      </c>
      <c r="W43" s="36"/>
      <c r="X43" s="33"/>
      <c r="Y43" s="37">
        <f>M43-R43</f>
        <v>-150820.01136999996</v>
      </c>
      <c r="Z43" s="37">
        <f>N43-S43</f>
        <v>-28643.027079999913</v>
      </c>
      <c r="AA43" s="37">
        <f>N43-S43</f>
        <v>-28643.027079999913</v>
      </c>
      <c r="AB43" s="38">
        <f>P43-U43</f>
        <v>17879.429640000046</v>
      </c>
      <c r="AC43" s="39">
        <v>0.034775808079500974</v>
      </c>
      <c r="AD43" s="40">
        <v>0.060527369318875764</v>
      </c>
      <c r="AE43" s="40">
        <v>-2.554024240928446</v>
      </c>
      <c r="AF43" s="41">
        <v>-1.7750787224471436</v>
      </c>
      <c r="AG43" s="6"/>
      <c r="AH43" s="70">
        <v>-13702638.66</v>
      </c>
      <c r="AI43" s="71">
        <v>17393171.32</v>
      </c>
    </row>
    <row r="44" spans="1:35" ht="16.5">
      <c r="A44" s="6"/>
      <c r="B44" s="6"/>
      <c r="C44" s="6"/>
      <c r="D44" s="6"/>
      <c r="E44" s="6"/>
      <c r="F44" s="6"/>
      <c r="G44" s="6"/>
      <c r="H44" s="6"/>
      <c r="I44" s="1"/>
      <c r="J44" s="1">
        <v>38</v>
      </c>
      <c r="K44" s="72">
        <v>11</v>
      </c>
      <c r="L44" s="32" t="s">
        <v>54</v>
      </c>
      <c r="M44" s="33">
        <v>412372.6099</v>
      </c>
      <c r="N44" s="33">
        <v>258339.98591999998</v>
      </c>
      <c r="O44" s="34">
        <f>N44/M44*100</f>
        <v>62.64722237072128</v>
      </c>
      <c r="P44" s="33">
        <v>246599.34243000002</v>
      </c>
      <c r="Q44" s="35">
        <f>N44/P44*100</f>
        <v>104.76101978793098</v>
      </c>
      <c r="R44" s="77">
        <v>448973.66382</v>
      </c>
      <c r="S44" s="33">
        <v>237826.52878</v>
      </c>
      <c r="T44" s="34">
        <f>S44/R44*100</f>
        <v>52.97115353192478</v>
      </c>
      <c r="U44" s="33">
        <v>231158.69987</v>
      </c>
      <c r="V44" s="35">
        <f>S44/U44*100</f>
        <v>102.8845243176008</v>
      </c>
      <c r="W44" s="36"/>
      <c r="X44" s="33"/>
      <c r="Y44" s="37">
        <f>M44-R44</f>
        <v>-36601.053920000035</v>
      </c>
      <c r="Z44" s="37">
        <f>N44-S44</f>
        <v>20513.457139999984</v>
      </c>
      <c r="AA44" s="37">
        <f>N44-S44</f>
        <v>20513.457139999984</v>
      </c>
      <c r="AB44" s="38">
        <f>P44-U44</f>
        <v>15440.642560000008</v>
      </c>
      <c r="AC44" s="39">
        <v>0.255249210360076</v>
      </c>
      <c r="AD44" s="40">
        <v>0.4489861795958051</v>
      </c>
      <c r="AE44" s="40">
        <v>-6.798912943804863</v>
      </c>
      <c r="AF44" s="41">
        <v>-5.7482993197278915</v>
      </c>
      <c r="AG44" s="6"/>
      <c r="AH44" s="70">
        <v>-9169300.26</v>
      </c>
      <c r="AI44" s="71">
        <v>9740976.2</v>
      </c>
    </row>
    <row r="45" spans="1:35" ht="16.5">
      <c r="A45" s="6"/>
      <c r="B45" s="6"/>
      <c r="C45" s="6"/>
      <c r="D45" s="6"/>
      <c r="E45" s="6"/>
      <c r="F45" s="6"/>
      <c r="G45" s="6"/>
      <c r="H45" s="6"/>
      <c r="I45" s="1"/>
      <c r="J45" s="1">
        <v>31</v>
      </c>
      <c r="K45" s="72">
        <v>27</v>
      </c>
      <c r="L45" s="32" t="s">
        <v>12</v>
      </c>
      <c r="M45" s="33">
        <v>2971270.688</v>
      </c>
      <c r="N45" s="33">
        <v>2008932.3963</v>
      </c>
      <c r="O45" s="34">
        <f t="shared" si="0"/>
        <v>67.61189427854646</v>
      </c>
      <c r="P45" s="33">
        <v>1836332.37498</v>
      </c>
      <c r="Q45" s="35">
        <f t="shared" si="1"/>
        <v>109.39917106901085</v>
      </c>
      <c r="R45" s="77">
        <v>3419672.271</v>
      </c>
      <c r="S45" s="33">
        <v>1930024.65162</v>
      </c>
      <c r="T45" s="34">
        <f t="shared" si="2"/>
        <v>56.43887772484148</v>
      </c>
      <c r="U45" s="33">
        <v>1629244.982</v>
      </c>
      <c r="V45" s="35">
        <f t="shared" si="3"/>
        <v>118.46129176048</v>
      </c>
      <c r="W45" s="36"/>
      <c r="X45" s="33"/>
      <c r="Y45" s="37">
        <f t="shared" si="4"/>
        <v>-448401.5830000001</v>
      </c>
      <c r="Z45" s="37">
        <f t="shared" si="4"/>
        <v>78907.74468</v>
      </c>
      <c r="AA45" s="37">
        <f t="shared" si="5"/>
        <v>78907.74468</v>
      </c>
      <c r="AB45" s="38">
        <f t="shared" si="6"/>
        <v>207087.39298</v>
      </c>
      <c r="AC45" s="39">
        <v>0.04029760690301636</v>
      </c>
      <c r="AD45" s="40">
        <v>0.06703608698367977</v>
      </c>
      <c r="AE45" s="40">
        <v>-16.00615678398578</v>
      </c>
      <c r="AF45" s="41">
        <v>-3.8702928870292888</v>
      </c>
      <c r="AG45" s="6"/>
      <c r="AH45" s="70">
        <v>-4032000</v>
      </c>
      <c r="AI45" s="71">
        <v>3013771.84</v>
      </c>
    </row>
    <row r="46" spans="1:35" ht="16.5">
      <c r="A46" s="6"/>
      <c r="B46" s="6"/>
      <c r="C46" s="6"/>
      <c r="D46" s="6"/>
      <c r="E46" s="6"/>
      <c r="F46" s="6"/>
      <c r="G46" s="6"/>
      <c r="H46" s="6"/>
      <c r="I46" s="1"/>
      <c r="J46" s="1">
        <v>34</v>
      </c>
      <c r="K46" s="72">
        <v>42</v>
      </c>
      <c r="L46" s="32" t="s">
        <v>13</v>
      </c>
      <c r="M46" s="33">
        <v>478348.50581</v>
      </c>
      <c r="N46" s="33">
        <v>323301.67847000004</v>
      </c>
      <c r="O46" s="34">
        <f t="shared" si="0"/>
        <v>67.58705724867791</v>
      </c>
      <c r="P46" s="33">
        <v>276892.92189999996</v>
      </c>
      <c r="Q46" s="35">
        <f t="shared" si="1"/>
        <v>116.76054275838825</v>
      </c>
      <c r="R46" s="77">
        <v>522589.77676</v>
      </c>
      <c r="S46" s="33">
        <v>301170.57429</v>
      </c>
      <c r="T46" s="34">
        <f t="shared" si="2"/>
        <v>57.630399154997825</v>
      </c>
      <c r="U46" s="33">
        <v>264139.51596</v>
      </c>
      <c r="V46" s="35">
        <f t="shared" si="3"/>
        <v>114.01950715151905</v>
      </c>
      <c r="W46" s="36"/>
      <c r="X46" s="33"/>
      <c r="Y46" s="37">
        <f t="shared" si="4"/>
        <v>-44241.27094999998</v>
      </c>
      <c r="Z46" s="37">
        <f t="shared" si="4"/>
        <v>22131.104180000024</v>
      </c>
      <c r="AA46" s="37">
        <f t="shared" si="5"/>
        <v>22131.104180000024</v>
      </c>
      <c r="AB46" s="38">
        <f t="shared" si="6"/>
        <v>12753.405939999968</v>
      </c>
      <c r="AC46" s="39">
        <v>0.049996894602819926</v>
      </c>
      <c r="AD46" s="40">
        <v>0.08450999947509279</v>
      </c>
      <c r="AE46" s="40">
        <v>-3.3197652972510077</v>
      </c>
      <c r="AF46" s="41">
        <v>0.17878338278931752</v>
      </c>
      <c r="AG46" s="6"/>
      <c r="AH46" s="70">
        <v>-33638400</v>
      </c>
      <c r="AI46" s="71">
        <v>-910302.66</v>
      </c>
    </row>
    <row r="47" spans="1:35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72">
        <v>29</v>
      </c>
      <c r="L47" s="32" t="s">
        <v>14</v>
      </c>
      <c r="M47" s="33">
        <v>686242.57375</v>
      </c>
      <c r="N47" s="33">
        <v>454134.60208</v>
      </c>
      <c r="O47" s="34">
        <f t="shared" si="0"/>
        <v>66.17697873193195</v>
      </c>
      <c r="P47" s="33">
        <v>380982.62099</v>
      </c>
      <c r="Q47" s="35">
        <f t="shared" si="1"/>
        <v>119.20087086909932</v>
      </c>
      <c r="R47" s="77">
        <v>739824.4795199999</v>
      </c>
      <c r="S47" s="33">
        <v>429996.67701</v>
      </c>
      <c r="T47" s="34">
        <f t="shared" si="2"/>
        <v>58.12144487148938</v>
      </c>
      <c r="U47" s="33">
        <v>361267.72832</v>
      </c>
      <c r="V47" s="35">
        <f t="shared" si="3"/>
        <v>119.02438089602123</v>
      </c>
      <c r="W47" s="36"/>
      <c r="X47" s="33"/>
      <c r="Y47" s="37">
        <f t="shared" si="4"/>
        <v>-53581.905769999954</v>
      </c>
      <c r="Z47" s="37">
        <f t="shared" si="4"/>
        <v>24137.925069999998</v>
      </c>
      <c r="AA47" s="37">
        <f t="shared" si="5"/>
        <v>24137.925069999998</v>
      </c>
      <c r="AB47" s="38">
        <f t="shared" si="6"/>
        <v>19714.89267000003</v>
      </c>
      <c r="AC47" s="39">
        <v>0.04315256302082829</v>
      </c>
      <c r="AD47" s="40">
        <v>0.0720713782429364</v>
      </c>
      <c r="AE47" s="40">
        <v>-1.1844983141213716</v>
      </c>
      <c r="AF47" s="41">
        <v>-0.8480852143038295</v>
      </c>
      <c r="AG47" s="6"/>
      <c r="AH47" s="70">
        <v>-3283000</v>
      </c>
      <c r="AI47" s="71">
        <v>6429608.4</v>
      </c>
    </row>
    <row r="48" spans="1:35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72">
        <v>44</v>
      </c>
      <c r="L48" s="32" t="s">
        <v>15</v>
      </c>
      <c r="M48" s="33">
        <v>431423.8613</v>
      </c>
      <c r="N48" s="33">
        <v>300834.70543000003</v>
      </c>
      <c r="O48" s="34">
        <f t="shared" si="0"/>
        <v>69.73065989523654</v>
      </c>
      <c r="P48" s="33">
        <v>282935.63922</v>
      </c>
      <c r="Q48" s="35">
        <f t="shared" si="1"/>
        <v>106.32619710240263</v>
      </c>
      <c r="R48" s="77">
        <v>496527.80142000003</v>
      </c>
      <c r="S48" s="33">
        <v>312063.70242000005</v>
      </c>
      <c r="T48" s="34">
        <f t="shared" si="2"/>
        <v>62.84919022208656</v>
      </c>
      <c r="U48" s="33">
        <v>289215.3592</v>
      </c>
      <c r="V48" s="35">
        <f t="shared" si="3"/>
        <v>107.90011404760831</v>
      </c>
      <c r="W48" s="36"/>
      <c r="X48" s="33"/>
      <c r="Y48" s="37">
        <f t="shared" si="4"/>
        <v>-65103.94012000004</v>
      </c>
      <c r="Z48" s="37">
        <f t="shared" si="4"/>
        <v>-11228.996990000014</v>
      </c>
      <c r="AA48" s="37">
        <f t="shared" si="5"/>
        <v>-11228.996990000014</v>
      </c>
      <c r="AB48" s="38">
        <f t="shared" si="6"/>
        <v>-6279.719979999994</v>
      </c>
      <c r="AC48" s="39">
        <v>0.06975160335471141</v>
      </c>
      <c r="AD48" s="40">
        <v>0.1309052527621753</v>
      </c>
      <c r="AE48" s="40">
        <v>-3.775231876177857</v>
      </c>
      <c r="AF48" s="41">
        <v>-1.9701269604182226</v>
      </c>
      <c r="AG48" s="6"/>
      <c r="AH48" s="70">
        <v>-13866800</v>
      </c>
      <c r="AI48" s="71">
        <v>11861535.04</v>
      </c>
    </row>
    <row r="49" spans="1:35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72">
        <v>13</v>
      </c>
      <c r="L49" s="32" t="s">
        <v>16</v>
      </c>
      <c r="M49" s="33">
        <v>145075.56466</v>
      </c>
      <c r="N49" s="33">
        <v>99926.16102</v>
      </c>
      <c r="O49" s="34">
        <f t="shared" si="0"/>
        <v>68.87869866589014</v>
      </c>
      <c r="P49" s="33">
        <v>90436.91353</v>
      </c>
      <c r="Q49" s="35">
        <f t="shared" si="1"/>
        <v>110.49267065804077</v>
      </c>
      <c r="R49" s="77">
        <v>161927.50766</v>
      </c>
      <c r="S49" s="33">
        <v>107329.0558</v>
      </c>
      <c r="T49" s="34">
        <f t="shared" si="2"/>
        <v>66.28216376019283</v>
      </c>
      <c r="U49" s="33">
        <v>79861.35453</v>
      </c>
      <c r="V49" s="35">
        <f t="shared" si="3"/>
        <v>134.39423414698248</v>
      </c>
      <c r="W49" s="36"/>
      <c r="X49" s="33"/>
      <c r="Y49" s="37">
        <f t="shared" si="4"/>
        <v>-16851.943</v>
      </c>
      <c r="Z49" s="37">
        <f t="shared" si="4"/>
        <v>-7402.894780000002</v>
      </c>
      <c r="AA49" s="37">
        <f t="shared" si="5"/>
        <v>-7402.894780000002</v>
      </c>
      <c r="AB49" s="38">
        <f t="shared" si="6"/>
        <v>10575.559000000008</v>
      </c>
      <c r="AC49" s="39">
        <v>0.049998421093168516</v>
      </c>
      <c r="AD49" s="40">
        <v>0.09030886052469876</v>
      </c>
      <c r="AE49" s="40">
        <v>-3.943848368593538</v>
      </c>
      <c r="AF49" s="41">
        <v>-1.7893271461716937</v>
      </c>
      <c r="AG49" s="6"/>
      <c r="AH49" s="70">
        <v>-9840241.37</v>
      </c>
      <c r="AI49" s="71">
        <v>447050.33</v>
      </c>
    </row>
    <row r="50" spans="1:35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8" t="s">
        <v>17</v>
      </c>
      <c r="M50" s="49">
        <f>SUM(M10:M49)</f>
        <v>42818973.963139996</v>
      </c>
      <c r="N50" s="49">
        <f>SUM(N10:N49)</f>
        <v>27949619.617059994</v>
      </c>
      <c r="O50" s="50">
        <f t="shared" si="0"/>
        <v>65.2739125442846</v>
      </c>
      <c r="P50" s="49">
        <f>SUM(P10:P49)</f>
        <v>24139640.369599998</v>
      </c>
      <c r="Q50" s="51">
        <f>N50/P50*100</f>
        <v>115.78308205559705</v>
      </c>
      <c r="R50" s="49">
        <f>SUM(R10:R49)</f>
        <v>45652665.12541</v>
      </c>
      <c r="S50" s="49">
        <f>SUM(S10:S49)</f>
        <v>27163003.550679997</v>
      </c>
      <c r="T50" s="52">
        <f t="shared" si="2"/>
        <v>59.499272333963326</v>
      </c>
      <c r="U50" s="49">
        <f>SUM(U10:U49)</f>
        <v>23393280.271929998</v>
      </c>
      <c r="V50" s="51">
        <f>S50/U50*100</f>
        <v>116.1145561243643</v>
      </c>
      <c r="W50" s="53">
        <f>SUM(W10:W49)</f>
        <v>0</v>
      </c>
      <c r="X50" s="54">
        <f>SUM(X10:X49)</f>
        <v>0</v>
      </c>
      <c r="Y50" s="55">
        <f t="shared" si="4"/>
        <v>-2833691.162270002</v>
      </c>
      <c r="Z50" s="55">
        <f t="shared" si="4"/>
        <v>786616.0663799979</v>
      </c>
      <c r="AA50" s="55">
        <f t="shared" si="5"/>
        <v>786616.0663799979</v>
      </c>
      <c r="AB50" s="56">
        <f>P50-U50</f>
        <v>746360.09767</v>
      </c>
      <c r="AC50" s="57" t="s">
        <v>18</v>
      </c>
      <c r="AD50" s="58" t="s">
        <v>19</v>
      </c>
      <c r="AH50" s="74">
        <f>SUM(AH10:AH49)</f>
        <v>-866392208.2299998</v>
      </c>
      <c r="AI50" s="74">
        <f>SUM(AI10:AI49)</f>
        <v>664740508.4300002</v>
      </c>
    </row>
    <row r="51" ht="14.25">
      <c r="V51" s="59"/>
    </row>
    <row r="52" spans="12:22" ht="36.75" customHeight="1">
      <c r="L52" s="87" t="s">
        <v>58</v>
      </c>
      <c r="M52" s="88"/>
      <c r="N52" s="88"/>
      <c r="O52" s="88"/>
      <c r="P52" s="75"/>
      <c r="Q52" s="75"/>
      <c r="R52" s="86" t="s">
        <v>59</v>
      </c>
      <c r="S52" s="86"/>
      <c r="T52" s="86"/>
      <c r="V52" s="59"/>
    </row>
    <row r="53" spans="22:27" ht="12.75">
      <c r="V53" s="76"/>
      <c r="AA53" s="60" t="s">
        <v>23</v>
      </c>
    </row>
  </sheetData>
  <sheetProtection/>
  <mergeCells count="7">
    <mergeCell ref="K3:AB3"/>
    <mergeCell ref="L4:AB4"/>
    <mergeCell ref="M6:Q6"/>
    <mergeCell ref="R6:V6"/>
    <mergeCell ref="Y6:AB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2023-07-25T12:54:53Z</cp:lastPrinted>
  <dcterms:created xsi:type="dcterms:W3CDTF">2007-02-26T07:16:01Z</dcterms:created>
  <dcterms:modified xsi:type="dcterms:W3CDTF">2023-09-18T12:51:17Z</dcterms:modified>
  <cp:category/>
  <cp:version/>
  <cp:contentType/>
  <cp:contentStatus/>
</cp:coreProperties>
</file>