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11.2022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<sst xmlns="http://schemas.openxmlformats.org/spreadsheetml/2006/main" count="74" uniqueCount="62">
  <si>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</si>
  <si>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</si>
  <si>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</si>
  <si>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</si>
  <si>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</si>
  <si>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</si>
  <si>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</si>
  <si>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</si>
  <si>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</si>
  <si>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</si>
  <si>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Кимры</t>
  </si>
  <si>
    <t>г. Ржев</t>
  </si>
  <si>
    <t>г. Тверь</t>
  </si>
  <si>
    <t>г. Торжок</t>
  </si>
  <si>
    <t>Бежецкий р-он</t>
  </si>
  <si>
    <t>Бельский р-он</t>
  </si>
  <si>
    <t>Бологовский р-он</t>
  </si>
  <si>
    <t>Жарковский р-он</t>
  </si>
  <si>
    <t>Зубцовский р-он</t>
  </si>
  <si>
    <t>Калининский р-он</t>
  </si>
  <si>
    <t>Калязинский р-он</t>
  </si>
  <si>
    <t>Кесовогорский р-он</t>
  </si>
  <si>
    <t>Кимрский р-он</t>
  </si>
  <si>
    <t>Конаковский р-он</t>
  </si>
  <si>
    <t>Кувшиновский р-он</t>
  </si>
  <si>
    <t>Максатихинский р-он</t>
  </si>
  <si>
    <t>Ржевский р-он</t>
  </si>
  <si>
    <t>Сонковский р-он</t>
  </si>
  <si>
    <t>Старицкий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</si>
  <si>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</si>
  <si>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</si>
  <si>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</si>
  <si>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</si>
  <si>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</si>
  <si>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</si>
  <si>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</si>
  <si>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</si>
  <si>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</si>
  <si>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</si>
  <si>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</si>
  <si>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</si>
  <si>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</si>
  <si>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</si>
  <si>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</si>
  <si>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</si>
  <si>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</si>
  <si>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</si>
  <si>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</si>
  <si>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</si>
  <si>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</si>
  <si>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</si>
  <si>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</si>
  <si>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</si>
  <si>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</si>
  <si>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</si>
  <si>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</si>
  <si>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</si>
  <si>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</si>
  <si>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Весьегонский муниципальный округ</t>
  </si>
  <si>
    <t>Заместитель начальника управления сводного бюджетного планирования и анализа исполнения бюджета</t>
  </si>
  <si>
    <t>Цветков Д.Е.</t>
  </si>
  <si>
    <t>КОНСОЛИДИРОВАННЫХ БЮДЖЕТОВ МУНИЦИПАЛЬНЫХ ОБРАЗОВАНИЙ НА 1 ноября 2022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</si>
</sst>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6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13"/>
      <color indexed="9"/>
      <name val="Tahoma"/>
      <family val="2"/>
    </font>
    <font>
      <sz val="13"/>
      <color theme="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10" fillId="0" borderId="11" xfId="52" applyFont="1" applyFill="1" applyBorder="1" applyAlignment="1" applyProtection="1">
      <alignment horizontal="righ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35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52" applyNumberFormat="1" applyFont="1" applyFill="1" applyBorder="1" applyAlignment="1" applyProtection="1">
      <alignment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7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3" fontId="41" fillId="0" borderId="21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10" fontId="36" fillId="0" borderId="24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74" fontId="34" fillId="0" borderId="26" xfId="52" applyNumberFormat="1" applyFont="1" applyFill="1" applyBorder="1" applyAlignment="1" applyProtection="1">
      <alignment vertical="center" wrapText="1"/>
      <protection locked="0"/>
    </xf>
    <xf numFmtId="10" fontId="36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74" fontId="34" fillId="0" borderId="29" xfId="52" applyNumberFormat="1" applyFont="1" applyFill="1" applyBorder="1" applyAlignment="1" applyProtection="1">
      <alignment vertical="center" wrapText="1"/>
      <protection locked="0"/>
    </xf>
    <xf numFmtId="10" fontId="36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74" fontId="34" fillId="0" borderId="32" xfId="52" applyNumberFormat="1" applyFont="1" applyFill="1" applyBorder="1" applyAlignment="1" applyProtection="1">
      <alignment vertical="center" wrapText="1"/>
      <protection locked="0"/>
    </xf>
    <xf numFmtId="0" fontId="12" fillId="0" borderId="33" xfId="52" applyFont="1" applyFill="1" applyBorder="1" applyAlignment="1" applyProtection="1">
      <alignment horizontal="center" vertical="top"/>
      <protection locked="0"/>
    </xf>
    <xf numFmtId="3" fontId="11" fillId="0" borderId="21" xfId="52" applyNumberFormat="1" applyFont="1" applyFill="1" applyBorder="1" applyAlignment="1" applyProtection="1">
      <alignment vertical="center" wrapText="1"/>
      <protection locked="0"/>
    </xf>
    <xf numFmtId="174" fontId="11" fillId="0" borderId="34" xfId="52" applyNumberFormat="1" applyFont="1" applyFill="1" applyBorder="1" applyAlignment="1" applyProtection="1">
      <alignment vertical="center" wrapText="1"/>
      <protection locked="0"/>
    </xf>
    <xf numFmtId="174" fontId="11" fillId="0" borderId="35" xfId="52" applyNumberFormat="1" applyFont="1" applyFill="1" applyBorder="1" applyAlignment="1" applyProtection="1">
      <alignment vertical="center" wrapText="1"/>
      <protection locked="0"/>
    </xf>
    <xf numFmtId="174" fontId="11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40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5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2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3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7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1" xfId="52" applyNumberFormat="1" applyFont="1" applyFill="1" applyBorder="1" applyAlignment="1" applyProtection="1">
      <alignment vertical="center" wrapText="1"/>
      <protection locked="0"/>
    </xf>
    <xf numFmtId="3" fontId="36" fillId="0" borderId="27" xfId="52" applyNumberFormat="1" applyFont="1" applyFill="1" applyBorder="1" applyAlignment="1" applyProtection="1">
      <alignment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10" fillId="0" borderId="42" xfId="52" applyNumberFormat="1" applyFont="1" applyFill="1" applyBorder="1" applyAlignment="1" applyProtection="1">
      <alignment vertical="center" wrapText="1"/>
      <protection locked="0"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10" fillId="0" borderId="43" xfId="52" applyNumberFormat="1" applyFont="1" applyFill="1" applyBorder="1" applyAlignment="1" applyProtection="1">
      <alignment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4" fontId="3" fillId="0" borderId="45" xfId="53" applyNumberFormat="1" applyFill="1" applyBorder="1">
      <alignment/>
      <protection/>
    </xf>
    <xf numFmtId="4" fontId="3" fillId="0" borderId="46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1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0" xfId="52" applyNumberFormat="1" applyFont="1" applyFill="1" applyBorder="1" applyAlignment="1" applyProtection="1">
      <alignment vertical="center" wrapText="1"/>
      <protection locked="0"/>
    </xf>
    <xf numFmtId="174" fontId="45" fillId="0" borderId="22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47" xfId="52" applyFont="1" applyFill="1" applyBorder="1" applyAlignment="1" applyProtection="1">
      <alignment horizontal="center" vertical="top"/>
      <protection locked="0"/>
    </xf>
    <xf numFmtId="0" fontId="12" fillId="0" borderId="48" xfId="52" applyFont="1" applyFill="1" applyBorder="1" applyAlignment="1" applyProtection="1">
      <alignment horizontal="center" vertical="top"/>
      <protection locked="0"/>
    </xf>
    <xf numFmtId="0" fontId="12" fillId="0" borderId="49" xfId="52" applyFont="1" applyFill="1" applyBorder="1" applyAlignment="1" applyProtection="1">
      <alignment horizontal="center" vertical="top"/>
      <protection locked="0"/>
    </xf>
    <xf numFmtId="0" fontId="14" fillId="0" borderId="50" xfId="52" applyFont="1" applyFill="1" applyBorder="1" applyAlignment="1" applyProtection="1">
      <alignment horizontal="center" vertical="center"/>
      <protection locked="0"/>
    </xf>
    <xf numFmtId="0" fontId="14" fillId="0" borderId="48" xfId="52" applyFont="1" applyFill="1" applyBorder="1" applyAlignment="1" applyProtection="1">
      <alignment horizontal="center" vertical="center"/>
      <protection locked="0"/>
    </xf>
    <xf numFmtId="0" fontId="14" fillId="0" borderId="49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6030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tabSelected="1" zoomScale="80" zoomScaleNormal="80" zoomScalePageLayoutView="0" workbookViewId="0" topLeftCell="L2">
      <pane xSplit="1" ySplit="16" topLeftCell="M39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U55" sqref="U55:U60"/>
    </sheetView>
  </sheetViews>
  <sheetFormatPr defaultColWidth="9.140625" defaultRowHeight="12.75"/>
  <cols>
    <col min="1" max="10" width="0" style="64" hidden="1" customWidth="1"/>
    <col min="11" max="11" width="4.7109375" style="64" hidden="1" customWidth="1"/>
    <col min="12" max="12" width="39.140625" style="64" customWidth="1"/>
    <col min="13" max="13" width="21.421875" style="64" customWidth="1"/>
    <col min="14" max="14" width="21.8515625" style="64" customWidth="1"/>
    <col min="15" max="15" width="19.28125" style="64" customWidth="1"/>
    <col min="16" max="16" width="25.140625" style="64" customWidth="1"/>
    <col min="17" max="17" width="22.8515625" style="64" customWidth="1"/>
    <col min="18" max="18" width="18.57421875" style="64" customWidth="1"/>
    <col min="19" max="19" width="20.57421875" style="64" customWidth="1"/>
    <col min="20" max="20" width="16.8515625" style="64" customWidth="1"/>
    <col min="21" max="21" width="22.00390625" style="64" customWidth="1"/>
    <col min="22" max="22" width="19.00390625" style="64" customWidth="1"/>
    <col min="23" max="24" width="9.140625" style="64" hidden="1" customWidth="1"/>
    <col min="25" max="25" width="21.140625" style="64" customWidth="1"/>
    <col min="26" max="26" width="14.28125" style="64" hidden="1" customWidth="1"/>
    <col min="27" max="27" width="19.00390625" style="64" customWidth="1"/>
    <col min="28" max="28" width="22.28125" style="64" customWidth="1"/>
    <col min="29" max="33" width="0" style="64" hidden="1" customWidth="1"/>
    <col min="34" max="34" width="17.140625" style="64" hidden="1" customWidth="1"/>
    <col min="35" max="35" width="17.00390625" style="64" hidden="1" customWidth="1"/>
    <col min="36" max="16384" width="9.140625" style="64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8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6" t="s">
        <v>39</v>
      </c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1:28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87" t="s">
        <v>61</v>
      </c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pans="1:33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6"/>
      <c r="AE5" s="6"/>
      <c r="AF5" s="6"/>
      <c r="AG5" s="6"/>
    </row>
    <row r="6" spans="1:33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6"/>
      <c r="AE6" s="6"/>
      <c r="AF6" s="6"/>
      <c r="AG6" s="6"/>
    </row>
    <row r="7" spans="1:33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6"/>
      <c r="AE7" s="6"/>
      <c r="AF7" s="6"/>
      <c r="AG7" s="6"/>
    </row>
    <row r="8" spans="1:33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6"/>
      <c r="AE8" s="6"/>
      <c r="AF8" s="6"/>
      <c r="AG8" s="6"/>
    </row>
    <row r="9" spans="1:33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"/>
      <c r="AD9" s="6"/>
      <c r="AE9" s="6"/>
      <c r="AF9" s="6"/>
      <c r="AG9" s="6"/>
    </row>
    <row r="10" spans="1:33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"/>
      <c r="AD10" s="6"/>
      <c r="AE10" s="6"/>
      <c r="AF10" s="6"/>
      <c r="AG10" s="6"/>
    </row>
    <row r="11" spans="1:33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"/>
      <c r="AD11" s="6"/>
      <c r="AE11" s="6"/>
      <c r="AF11" s="6"/>
      <c r="AG11" s="6"/>
    </row>
    <row r="12" spans="1:33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"/>
      <c r="AD12" s="6"/>
      <c r="AE12" s="6"/>
      <c r="AF12" s="6"/>
      <c r="AG12" s="6"/>
    </row>
    <row r="13" spans="1:3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"/>
      <c r="AD13" s="6"/>
      <c r="AE13" s="6"/>
      <c r="AF13" s="6"/>
      <c r="AG13" s="6"/>
    </row>
    <row r="14" spans="1:33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7" t="s">
        <v>37</v>
      </c>
      <c r="AC14" s="1"/>
      <c r="AD14" s="6"/>
      <c r="AE14" s="6"/>
      <c r="AF14" s="6"/>
      <c r="AG14" s="6"/>
    </row>
    <row r="15" spans="1:33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88" t="s">
        <v>7</v>
      </c>
      <c r="N15" s="89"/>
      <c r="O15" s="89"/>
      <c r="P15" s="89"/>
      <c r="Q15" s="90"/>
      <c r="R15" s="88" t="s">
        <v>8</v>
      </c>
      <c r="S15" s="89"/>
      <c r="T15" s="89"/>
      <c r="U15" s="89"/>
      <c r="V15" s="90"/>
      <c r="W15" s="9"/>
      <c r="X15" s="10"/>
      <c r="Y15" s="91" t="s">
        <v>9</v>
      </c>
      <c r="Z15" s="92"/>
      <c r="AA15" s="92"/>
      <c r="AB15" s="93"/>
      <c r="AC15" s="1"/>
      <c r="AD15" s="6"/>
      <c r="AE15" s="6"/>
      <c r="AF15" s="6"/>
      <c r="AG15" s="11"/>
    </row>
    <row r="16" spans="1:33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5" t="s">
        <v>0</v>
      </c>
      <c r="L16" s="12" t="s">
        <v>1</v>
      </c>
      <c r="M16" s="13" t="s">
        <v>2</v>
      </c>
      <c r="N16" s="14" t="s">
        <v>3</v>
      </c>
      <c r="O16" s="14" t="s">
        <v>4</v>
      </c>
      <c r="P16" s="14" t="s">
        <v>5</v>
      </c>
      <c r="Q16" s="15" t="s">
        <v>38</v>
      </c>
      <c r="R16" s="13" t="s">
        <v>2</v>
      </c>
      <c r="S16" s="14" t="s">
        <v>3</v>
      </c>
      <c r="T16" s="14" t="s">
        <v>4</v>
      </c>
      <c r="U16" s="14" t="s">
        <v>5</v>
      </c>
      <c r="V16" s="15" t="s">
        <v>38</v>
      </c>
      <c r="W16" s="16"/>
      <c r="X16" s="17"/>
      <c r="Y16" s="18" t="s">
        <v>2</v>
      </c>
      <c r="Z16" s="18" t="s">
        <v>6</v>
      </c>
      <c r="AA16" s="18" t="s">
        <v>3</v>
      </c>
      <c r="AB16" s="19" t="s">
        <v>5</v>
      </c>
      <c r="AC16" s="66" t="s">
        <v>2</v>
      </c>
      <c r="AD16" s="67" t="s">
        <v>6</v>
      </c>
      <c r="AE16" s="67" t="s">
        <v>3</v>
      </c>
      <c r="AF16" s="68" t="s">
        <v>5</v>
      </c>
      <c r="AG16" s="6"/>
    </row>
    <row r="17" spans="1:33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69"/>
      <c r="L17" s="20">
        <v>1</v>
      </c>
      <c r="M17" s="20">
        <v>2</v>
      </c>
      <c r="N17" s="21">
        <v>3</v>
      </c>
      <c r="O17" s="21">
        <v>4</v>
      </c>
      <c r="P17" s="21">
        <v>5</v>
      </c>
      <c r="Q17" s="22">
        <v>6</v>
      </c>
      <c r="R17" s="20">
        <v>7</v>
      </c>
      <c r="S17" s="21">
        <v>8</v>
      </c>
      <c r="T17" s="21">
        <v>9</v>
      </c>
      <c r="U17" s="21">
        <v>10</v>
      </c>
      <c r="V17" s="22">
        <v>11</v>
      </c>
      <c r="W17" s="23"/>
      <c r="X17" s="21"/>
      <c r="Y17" s="24">
        <v>12</v>
      </c>
      <c r="Z17" s="24"/>
      <c r="AA17" s="24">
        <v>13</v>
      </c>
      <c r="AB17" s="25">
        <v>14</v>
      </c>
      <c r="AC17" s="70"/>
      <c r="AD17" s="71"/>
      <c r="AE17" s="71"/>
      <c r="AF17" s="72"/>
      <c r="AG17" s="6"/>
    </row>
    <row r="18" spans="1:33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69"/>
      <c r="L18" s="26"/>
      <c r="M18" s="26"/>
      <c r="N18" s="27"/>
      <c r="O18" s="27"/>
      <c r="P18" s="27"/>
      <c r="Q18" s="28"/>
      <c r="R18" s="26"/>
      <c r="S18" s="27"/>
      <c r="T18" s="27"/>
      <c r="U18" s="27"/>
      <c r="V18" s="28"/>
      <c r="W18" s="29"/>
      <c r="X18" s="27"/>
      <c r="Y18" s="30"/>
      <c r="Z18" s="30"/>
      <c r="AA18" s="30"/>
      <c r="AB18" s="31"/>
      <c r="AC18" s="70"/>
      <c r="AD18" s="71"/>
      <c r="AE18" s="71"/>
      <c r="AF18" s="72"/>
      <c r="AG18" s="6"/>
    </row>
    <row r="19" spans="1:35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76">
        <v>16</v>
      </c>
      <c r="L19" s="32" t="s">
        <v>10</v>
      </c>
      <c r="M19" s="33">
        <v>1067270.1452000001</v>
      </c>
      <c r="N19" s="33">
        <v>900540.25579</v>
      </c>
      <c r="O19" s="34">
        <f aca="true" t="shared" si="0" ref="O19:O61">N19/M19*100</f>
        <v>84.37791123832514</v>
      </c>
      <c r="P19" s="33">
        <v>718535.8495499999</v>
      </c>
      <c r="Q19" s="35">
        <f aca="true" t="shared" si="1" ref="Q19:Q60">N19/P19*100</f>
        <v>125.3298991767752</v>
      </c>
      <c r="R19" s="84">
        <v>1117656.97168</v>
      </c>
      <c r="S19" s="33">
        <v>895525.52162</v>
      </c>
      <c r="T19" s="34">
        <f aca="true" t="shared" si="2" ref="T19:T61">S19/R19*100</f>
        <v>80.12525706110844</v>
      </c>
      <c r="U19" s="33">
        <v>724766.84653</v>
      </c>
      <c r="V19" s="35">
        <f aca="true" t="shared" si="3" ref="V19:V60">S19/U19*100</f>
        <v>123.56049754587275</v>
      </c>
      <c r="W19" s="36"/>
      <c r="X19" s="33"/>
      <c r="Y19" s="37">
        <f aca="true" t="shared" si="4" ref="Y19:Z61">M19-R19</f>
        <v>-50386.826479999814</v>
      </c>
      <c r="Z19" s="37">
        <f t="shared" si="4"/>
        <v>5014.734169999952</v>
      </c>
      <c r="AA19" s="37">
        <f aca="true" t="shared" si="5" ref="AA19:AA61">N19-S19</f>
        <v>5014.734169999952</v>
      </c>
      <c r="AB19" s="38">
        <f aca="true" t="shared" si="6" ref="AB19:AB59">P19-U19</f>
        <v>-6230.9969800000545</v>
      </c>
      <c r="AC19" s="39">
        <v>0.04077711047735438</v>
      </c>
      <c r="AD19" s="40">
        <v>0.07334219344112561</v>
      </c>
      <c r="AE19" s="40">
        <v>-0.8576123716692488</v>
      </c>
      <c r="AF19" s="41">
        <v>-1.1235520781936514</v>
      </c>
      <c r="AG19" s="6"/>
      <c r="AH19" s="74">
        <v>-32154590.13</v>
      </c>
      <c r="AI19" s="75">
        <v>8611904.55</v>
      </c>
    </row>
    <row r="20" spans="1:35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76">
        <v>31</v>
      </c>
      <c r="L20" s="32" t="s">
        <v>11</v>
      </c>
      <c r="M20" s="33">
        <v>1286496.718</v>
      </c>
      <c r="N20" s="33">
        <v>1143037.65099</v>
      </c>
      <c r="O20" s="34">
        <f t="shared" si="0"/>
        <v>88.84885868710003</v>
      </c>
      <c r="P20" s="33">
        <v>947673.1162</v>
      </c>
      <c r="Q20" s="35">
        <f t="shared" si="1"/>
        <v>120.61518169612924</v>
      </c>
      <c r="R20" s="84">
        <v>1436848.168</v>
      </c>
      <c r="S20" s="33">
        <v>1095762.18006</v>
      </c>
      <c r="T20" s="34">
        <f t="shared" si="2"/>
        <v>76.26151492298801</v>
      </c>
      <c r="U20" s="33">
        <v>895536.95329</v>
      </c>
      <c r="V20" s="35">
        <f t="shared" si="3"/>
        <v>122.35812001218017</v>
      </c>
      <c r="W20" s="36"/>
      <c r="X20" s="33"/>
      <c r="Y20" s="37">
        <f t="shared" si="4"/>
        <v>-150351.44999999995</v>
      </c>
      <c r="Z20" s="37">
        <f t="shared" si="4"/>
        <v>47275.47093000007</v>
      </c>
      <c r="AA20" s="37">
        <f t="shared" si="5"/>
        <v>47275.47093000007</v>
      </c>
      <c r="AB20" s="38">
        <f t="shared" si="6"/>
        <v>52136.16291000007</v>
      </c>
      <c r="AC20" s="39">
        <v>0.046659512208128084</v>
      </c>
      <c r="AD20" s="40">
        <v>0.08078802952225422</v>
      </c>
      <c r="AE20" s="40">
        <v>-1.3064628840107064</v>
      </c>
      <c r="AF20" s="41">
        <v>-1.1863370547581074</v>
      </c>
      <c r="AG20" s="6"/>
      <c r="AH20" s="74">
        <v>-23525100</v>
      </c>
      <c r="AI20" s="75">
        <v>33760799.79</v>
      </c>
    </row>
    <row r="21" spans="1:35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76">
        <v>2</v>
      </c>
      <c r="L21" s="32" t="s">
        <v>12</v>
      </c>
      <c r="M21" s="33">
        <v>10458977</v>
      </c>
      <c r="N21" s="33">
        <v>8435865.02429</v>
      </c>
      <c r="O21" s="34">
        <f t="shared" si="0"/>
        <v>80.65669352069517</v>
      </c>
      <c r="P21" s="33">
        <v>7743624.58705</v>
      </c>
      <c r="Q21" s="35">
        <f t="shared" si="1"/>
        <v>108.93948860069563</v>
      </c>
      <c r="R21" s="84">
        <v>10801606.5</v>
      </c>
      <c r="S21" s="33">
        <v>8259068.02846</v>
      </c>
      <c r="T21" s="34">
        <f t="shared" si="2"/>
        <v>76.46147847044789</v>
      </c>
      <c r="U21" s="33">
        <v>7889543.96548</v>
      </c>
      <c r="V21" s="35">
        <f t="shared" si="3"/>
        <v>104.68371891451294</v>
      </c>
      <c r="W21" s="36"/>
      <c r="X21" s="33"/>
      <c r="Y21" s="37">
        <f>M21-R21</f>
        <v>-342629.5</v>
      </c>
      <c r="Z21" s="37">
        <f t="shared" si="4"/>
        <v>176796.99582999945</v>
      </c>
      <c r="AA21" s="37">
        <f t="shared" si="5"/>
        <v>176796.99582999945</v>
      </c>
      <c r="AB21" s="38">
        <f t="shared" si="6"/>
        <v>-145919.37842999958</v>
      </c>
      <c r="AC21" s="39">
        <v>0.05264114157869501</v>
      </c>
      <c r="AD21" s="40">
        <v>0.08801779244764033</v>
      </c>
      <c r="AE21" s="40">
        <v>-0.7809643293817446</v>
      </c>
      <c r="AF21" s="41">
        <v>-0.9574920297555791</v>
      </c>
      <c r="AG21" s="6"/>
      <c r="AH21" s="74">
        <v>-156394000</v>
      </c>
      <c r="AI21" s="75">
        <v>261175207.41</v>
      </c>
    </row>
    <row r="22" spans="1:35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76">
        <v>3</v>
      </c>
      <c r="L22" s="32" t="s">
        <v>13</v>
      </c>
      <c r="M22" s="33">
        <v>955118.1437</v>
      </c>
      <c r="N22" s="33">
        <v>835601.75549</v>
      </c>
      <c r="O22" s="34">
        <f t="shared" si="0"/>
        <v>87.48674297537585</v>
      </c>
      <c r="P22" s="33">
        <v>723257.68679</v>
      </c>
      <c r="Q22" s="35">
        <f t="shared" si="1"/>
        <v>115.53306252417606</v>
      </c>
      <c r="R22" s="84">
        <v>1011189.18022</v>
      </c>
      <c r="S22" s="33">
        <v>793628.70333</v>
      </c>
      <c r="T22" s="34">
        <f t="shared" si="2"/>
        <v>78.48469098110145</v>
      </c>
      <c r="U22" s="33">
        <v>659468.6886</v>
      </c>
      <c r="V22" s="35">
        <f t="shared" si="3"/>
        <v>120.34365195030125</v>
      </c>
      <c r="W22" s="36"/>
      <c r="X22" s="33"/>
      <c r="Y22" s="37">
        <f t="shared" si="4"/>
        <v>-56071.036519999965</v>
      </c>
      <c r="Z22" s="37">
        <f t="shared" si="4"/>
        <v>41973.05215999996</v>
      </c>
      <c r="AA22" s="37">
        <f t="shared" si="5"/>
        <v>41973.05215999996</v>
      </c>
      <c r="AB22" s="38">
        <f t="shared" si="6"/>
        <v>63788.998189999955</v>
      </c>
      <c r="AC22" s="39">
        <v>0.05305699273247036</v>
      </c>
      <c r="AD22" s="40">
        <v>0.09998672155092285</v>
      </c>
      <c r="AE22" s="40">
        <v>-4.928972390007813</v>
      </c>
      <c r="AF22" s="41">
        <v>-1.2989623865110247</v>
      </c>
      <c r="AG22" s="6"/>
      <c r="AH22" s="74">
        <v>-16626000.81</v>
      </c>
      <c r="AI22" s="75">
        <v>32816853.4</v>
      </c>
    </row>
    <row r="23" spans="1:35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76">
        <v>32</v>
      </c>
      <c r="L23" s="32" t="s">
        <v>42</v>
      </c>
      <c r="M23" s="33">
        <v>1971417.17698</v>
      </c>
      <c r="N23" s="33">
        <v>1508890.28924</v>
      </c>
      <c r="O23" s="34">
        <f t="shared" si="0"/>
        <v>76.53835559815191</v>
      </c>
      <c r="P23" s="33">
        <v>1275396.27495</v>
      </c>
      <c r="Q23" s="35">
        <f t="shared" si="1"/>
        <v>118.30756596016825</v>
      </c>
      <c r="R23" s="84">
        <v>2071405.3883</v>
      </c>
      <c r="S23" s="33">
        <v>1455682.04705</v>
      </c>
      <c r="T23" s="34">
        <f t="shared" si="2"/>
        <v>70.27509222830962</v>
      </c>
      <c r="U23" s="33">
        <v>1287948.1576800002</v>
      </c>
      <c r="V23" s="35">
        <f t="shared" si="3"/>
        <v>113.02334169040944</v>
      </c>
      <c r="W23" s="36"/>
      <c r="X23" s="33"/>
      <c r="Y23" s="37">
        <f t="shared" si="4"/>
        <v>-99988.21132</v>
      </c>
      <c r="Z23" s="37">
        <f t="shared" si="4"/>
        <v>53208.242190000135</v>
      </c>
      <c r="AA23" s="37">
        <f t="shared" si="5"/>
        <v>53208.242190000135</v>
      </c>
      <c r="AB23" s="38">
        <f t="shared" si="6"/>
        <v>-12551.882730000187</v>
      </c>
      <c r="AC23" s="39">
        <v>0.049568551283218514</v>
      </c>
      <c r="AD23" s="40">
        <v>0.09525568375112994</v>
      </c>
      <c r="AE23" s="40">
        <v>-5.384875528323849</v>
      </c>
      <c r="AF23" s="41">
        <v>-1.7695113056163385</v>
      </c>
      <c r="AG23" s="6"/>
      <c r="AH23" s="74">
        <v>-5631000</v>
      </c>
      <c r="AI23" s="75">
        <v>12269215.19</v>
      </c>
    </row>
    <row r="24" spans="1:35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76">
        <v>18</v>
      </c>
      <c r="L24" s="32" t="s">
        <v>43</v>
      </c>
      <c r="M24" s="33">
        <v>721446.48699</v>
      </c>
      <c r="N24" s="33">
        <v>617590.8012100001</v>
      </c>
      <c r="O24" s="34">
        <f aca="true" t="shared" si="7" ref="O24:O31">N24/M24*100</f>
        <v>85.60451985658646</v>
      </c>
      <c r="P24" s="33">
        <v>541896.89508</v>
      </c>
      <c r="Q24" s="35">
        <f aca="true" t="shared" si="8" ref="Q24:Q31">N24/P24*100</f>
        <v>113.96832253833551</v>
      </c>
      <c r="R24" s="84">
        <v>779146.35846</v>
      </c>
      <c r="S24" s="33">
        <v>584962.52923</v>
      </c>
      <c r="T24" s="34">
        <f aca="true" t="shared" si="9" ref="T24:T31">S24/R24*100</f>
        <v>75.07736163795867</v>
      </c>
      <c r="U24" s="33">
        <v>496047.55684</v>
      </c>
      <c r="V24" s="35">
        <f aca="true" t="shared" si="10" ref="V24:V31">S24/U24*100</f>
        <v>117.92468709178212</v>
      </c>
      <c r="W24" s="36"/>
      <c r="X24" s="33"/>
      <c r="Y24" s="37">
        <f aca="true" t="shared" si="11" ref="Y24:Z31">M24-R24</f>
        <v>-57699.87147000001</v>
      </c>
      <c r="Z24" s="37">
        <f t="shared" si="11"/>
        <v>32628.271980000078</v>
      </c>
      <c r="AA24" s="37">
        <f aca="true" t="shared" si="12" ref="AA24:AA31">N24-S24</f>
        <v>32628.271980000078</v>
      </c>
      <c r="AB24" s="38">
        <f aca="true" t="shared" si="13" ref="AB24:AB31">P24-U24</f>
        <v>45849.33824000007</v>
      </c>
      <c r="AC24" s="39">
        <v>0.04860619573455789</v>
      </c>
      <c r="AD24" s="40">
        <v>0.08714529444458431</v>
      </c>
      <c r="AE24" s="40">
        <v>-17.246020336017715</v>
      </c>
      <c r="AF24" s="41">
        <v>-0.9037758830694276</v>
      </c>
      <c r="AG24" s="6"/>
      <c r="AH24" s="74">
        <v>-3807293.57</v>
      </c>
      <c r="AI24" s="75">
        <v>8960428.83</v>
      </c>
    </row>
    <row r="25" spans="1:35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3">
        <v>1</v>
      </c>
      <c r="L25" s="32" t="s">
        <v>45</v>
      </c>
      <c r="M25" s="33">
        <v>837603.22853</v>
      </c>
      <c r="N25" s="33">
        <v>524721.00245</v>
      </c>
      <c r="O25" s="34">
        <f t="shared" si="7"/>
        <v>62.645532464206156</v>
      </c>
      <c r="P25" s="33">
        <v>519772.99273</v>
      </c>
      <c r="Q25" s="35">
        <f t="shared" si="8"/>
        <v>100.95195590944648</v>
      </c>
      <c r="R25" s="84">
        <v>858822.66761</v>
      </c>
      <c r="S25" s="33">
        <v>507654.49875</v>
      </c>
      <c r="T25" s="34">
        <f t="shared" si="9"/>
        <v>59.11051464940269</v>
      </c>
      <c r="U25" s="33">
        <v>566324.9208</v>
      </c>
      <c r="V25" s="35">
        <f t="shared" si="10"/>
        <v>89.64014827969761</v>
      </c>
      <c r="W25" s="36"/>
      <c r="X25" s="33"/>
      <c r="Y25" s="37">
        <f t="shared" si="11"/>
        <v>-21219.43908000004</v>
      </c>
      <c r="Z25" s="37"/>
      <c r="AA25" s="37">
        <f t="shared" si="12"/>
        <v>17066.5037</v>
      </c>
      <c r="AB25" s="38">
        <f t="shared" si="13"/>
        <v>-46551.928069999965</v>
      </c>
      <c r="AC25" s="39"/>
      <c r="AD25" s="40"/>
      <c r="AE25" s="40"/>
      <c r="AF25" s="41"/>
      <c r="AG25" s="6"/>
      <c r="AH25" s="74">
        <v>-20084000</v>
      </c>
      <c r="AI25" s="75">
        <v>13085172.12</v>
      </c>
    </row>
    <row r="26" spans="1:35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76">
        <v>20</v>
      </c>
      <c r="L26" s="32" t="s">
        <v>47</v>
      </c>
      <c r="M26" s="33">
        <v>718499.34728</v>
      </c>
      <c r="N26" s="33">
        <v>547579.87447</v>
      </c>
      <c r="O26" s="34">
        <f t="shared" si="7"/>
        <v>76.21160360729007</v>
      </c>
      <c r="P26" s="33">
        <v>552735.36158</v>
      </c>
      <c r="Q26" s="35">
        <f t="shared" si="8"/>
        <v>99.06727749509948</v>
      </c>
      <c r="R26" s="84">
        <v>753480.45273</v>
      </c>
      <c r="S26" s="33">
        <v>547553.3667799999</v>
      </c>
      <c r="T26" s="34">
        <f t="shared" si="9"/>
        <v>72.66988344503325</v>
      </c>
      <c r="U26" s="33">
        <v>524635.47732</v>
      </c>
      <c r="V26" s="35">
        <f t="shared" si="10"/>
        <v>104.36834534657694</v>
      </c>
      <c r="W26" s="36"/>
      <c r="X26" s="33"/>
      <c r="Y26" s="37">
        <f t="shared" si="11"/>
        <v>-34981.10545000003</v>
      </c>
      <c r="Z26" s="37">
        <f t="shared" si="11"/>
        <v>26.507690000114962</v>
      </c>
      <c r="AA26" s="37">
        <f t="shared" si="12"/>
        <v>26.507690000114962</v>
      </c>
      <c r="AB26" s="38">
        <f t="shared" si="13"/>
        <v>28099.88426000008</v>
      </c>
      <c r="AC26" s="39">
        <v>0.13957391820972345</v>
      </c>
      <c r="AD26" s="40">
        <v>0.2368926520534707</v>
      </c>
      <c r="AE26" s="40">
        <v>-3.4826414625722295</v>
      </c>
      <c r="AF26" s="41">
        <v>-1.1295938104448742</v>
      </c>
      <c r="AG26" s="6"/>
      <c r="AH26" s="74">
        <v>-11215236</v>
      </c>
      <c r="AI26" s="75">
        <v>9986027.35</v>
      </c>
    </row>
    <row r="27" spans="1:35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76">
        <v>24</v>
      </c>
      <c r="L27" s="32" t="s">
        <v>48</v>
      </c>
      <c r="M27" s="33">
        <v>1172156.2948399999</v>
      </c>
      <c r="N27" s="33">
        <v>876745.5384900001</v>
      </c>
      <c r="O27" s="34">
        <f t="shared" si="7"/>
        <v>74.79766498286617</v>
      </c>
      <c r="P27" s="33">
        <v>815704.9686799999</v>
      </c>
      <c r="Q27" s="35">
        <f t="shared" si="8"/>
        <v>107.48316758555217</v>
      </c>
      <c r="R27" s="84">
        <v>1257916.6754100001</v>
      </c>
      <c r="S27" s="33">
        <v>883707.75988</v>
      </c>
      <c r="T27" s="34">
        <f t="shared" si="9"/>
        <v>70.25169291057915</v>
      </c>
      <c r="U27" s="33">
        <v>817475.65696</v>
      </c>
      <c r="V27" s="35">
        <f t="shared" si="10"/>
        <v>108.10202754737696</v>
      </c>
      <c r="W27" s="36"/>
      <c r="X27" s="33"/>
      <c r="Y27" s="37">
        <f t="shared" si="11"/>
        <v>-85760.38057000027</v>
      </c>
      <c r="Z27" s="37">
        <f t="shared" si="11"/>
        <v>-6962.221389999962</v>
      </c>
      <c r="AA27" s="37">
        <f t="shared" si="12"/>
        <v>-6962.221389999962</v>
      </c>
      <c r="AB27" s="38">
        <f t="shared" si="13"/>
        <v>-1770.6882800001185</v>
      </c>
      <c r="AC27" s="39">
        <v>0.04411640647726169</v>
      </c>
      <c r="AD27" s="40">
        <v>0.07559558029409347</v>
      </c>
      <c r="AE27" s="40">
        <v>-10.02289817969905</v>
      </c>
      <c r="AF27" s="41">
        <v>-2.823170731707317</v>
      </c>
      <c r="AG27" s="6"/>
      <c r="AH27" s="74">
        <v>-4218026.19</v>
      </c>
      <c r="AI27" s="75">
        <v>1247952.13</v>
      </c>
    </row>
    <row r="28" spans="1:35" ht="31.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76">
        <v>37</v>
      </c>
      <c r="L28" s="32" t="s">
        <v>41</v>
      </c>
      <c r="M28" s="33">
        <v>413205.84738</v>
      </c>
      <c r="N28" s="33">
        <v>350546.66234</v>
      </c>
      <c r="O28" s="34">
        <f t="shared" si="7"/>
        <v>84.83584261033552</v>
      </c>
      <c r="P28" s="33">
        <v>379188.15712</v>
      </c>
      <c r="Q28" s="35">
        <f t="shared" si="8"/>
        <v>92.44662728985601</v>
      </c>
      <c r="R28" s="84">
        <v>427985.98736</v>
      </c>
      <c r="S28" s="33">
        <v>346692.9112</v>
      </c>
      <c r="T28" s="34">
        <f t="shared" si="9"/>
        <v>81.00566874596751</v>
      </c>
      <c r="U28" s="33">
        <v>364062.80256</v>
      </c>
      <c r="V28" s="35">
        <f t="shared" si="10"/>
        <v>95.22887500786699</v>
      </c>
      <c r="W28" s="36"/>
      <c r="X28" s="33"/>
      <c r="Y28" s="37">
        <f t="shared" si="11"/>
        <v>-14780.139980000036</v>
      </c>
      <c r="Z28" s="37">
        <f t="shared" si="11"/>
        <v>3853.7511400000076</v>
      </c>
      <c r="AA28" s="37">
        <f t="shared" si="12"/>
        <v>3853.7511400000076</v>
      </c>
      <c r="AB28" s="38">
        <f t="shared" si="13"/>
        <v>15125.354560000007</v>
      </c>
      <c r="AC28" s="39">
        <v>0.04296173872865241</v>
      </c>
      <c r="AD28" s="40">
        <v>0.07131163257179098</v>
      </c>
      <c r="AE28" s="40">
        <v>-6.090692068682046</v>
      </c>
      <c r="AF28" s="41">
        <v>0.9505154639175257</v>
      </c>
      <c r="AG28" s="6"/>
      <c r="AH28" s="74">
        <v>-14439646</v>
      </c>
      <c r="AI28" s="75">
        <v>30555080.4</v>
      </c>
    </row>
    <row r="29" spans="1:35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77">
        <v>38</v>
      </c>
      <c r="L29" s="32" t="s">
        <v>58</v>
      </c>
      <c r="M29" s="33">
        <v>355817.13941</v>
      </c>
      <c r="N29" s="33">
        <v>277439.87986</v>
      </c>
      <c r="O29" s="34">
        <f t="shared" si="7"/>
        <v>77.97260140982482</v>
      </c>
      <c r="P29" s="33">
        <v>261987.42665</v>
      </c>
      <c r="Q29" s="35">
        <f t="shared" si="8"/>
        <v>105.89816595688906</v>
      </c>
      <c r="R29" s="84">
        <v>406700.49342</v>
      </c>
      <c r="S29" s="33">
        <v>289474.79005</v>
      </c>
      <c r="T29" s="34">
        <f t="shared" si="9"/>
        <v>71.17640493026379</v>
      </c>
      <c r="U29" s="33">
        <v>254242.82887</v>
      </c>
      <c r="V29" s="35">
        <f t="shared" si="10"/>
        <v>113.85760272436825</v>
      </c>
      <c r="W29" s="36"/>
      <c r="X29" s="33"/>
      <c r="Y29" s="37">
        <f t="shared" si="11"/>
        <v>-50883.35401000001</v>
      </c>
      <c r="Z29" s="37">
        <f t="shared" si="11"/>
        <v>-12034.910190000024</v>
      </c>
      <c r="AA29" s="37">
        <f t="shared" si="12"/>
        <v>-12034.910190000024</v>
      </c>
      <c r="AB29" s="38">
        <f t="shared" si="13"/>
        <v>7744.597780000011</v>
      </c>
      <c r="AC29" s="42">
        <v>0.05674108794868632</v>
      </c>
      <c r="AD29" s="43">
        <v>0.10209177162514564</v>
      </c>
      <c r="AE29" s="43">
        <v>-4.45850167955961</v>
      </c>
      <c r="AF29" s="44">
        <v>-2.6930860033726813</v>
      </c>
      <c r="AG29" s="1"/>
      <c r="AH29" s="74">
        <v>-3662640</v>
      </c>
      <c r="AI29" s="75">
        <v>10714862.44</v>
      </c>
    </row>
    <row r="30" spans="1:35" ht="32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3">
        <v>39</v>
      </c>
      <c r="L30" s="32" t="s">
        <v>49</v>
      </c>
      <c r="M30" s="33">
        <v>478667.57511000003</v>
      </c>
      <c r="N30" s="33">
        <v>410830.03264999995</v>
      </c>
      <c r="O30" s="34">
        <f t="shared" si="7"/>
        <v>85.82783836059697</v>
      </c>
      <c r="P30" s="33">
        <v>362015.65568</v>
      </c>
      <c r="Q30" s="35">
        <f t="shared" si="8"/>
        <v>113.48405136742177</v>
      </c>
      <c r="R30" s="84">
        <v>502637.89664</v>
      </c>
      <c r="S30" s="33">
        <v>401266.88116000005</v>
      </c>
      <c r="T30" s="34">
        <f t="shared" si="9"/>
        <v>79.83219805795821</v>
      </c>
      <c r="U30" s="33">
        <v>361309.79005</v>
      </c>
      <c r="V30" s="35">
        <f t="shared" si="10"/>
        <v>111.05895611200309</v>
      </c>
      <c r="W30" s="36"/>
      <c r="X30" s="33"/>
      <c r="Y30" s="37">
        <f t="shared" si="11"/>
        <v>-23970.321529999957</v>
      </c>
      <c r="Z30" s="37">
        <f t="shared" si="11"/>
        <v>9563.151489999902</v>
      </c>
      <c r="AA30" s="37">
        <f t="shared" si="12"/>
        <v>9563.151489999902</v>
      </c>
      <c r="AB30" s="38">
        <f t="shared" si="13"/>
        <v>705.8656300000148</v>
      </c>
      <c r="AC30" s="45">
        <v>0.06441101642507298</v>
      </c>
      <c r="AD30" s="46">
        <v>0.1141489396679269</v>
      </c>
      <c r="AE30" s="46">
        <v>-2.304660498628552</v>
      </c>
      <c r="AF30" s="47">
        <v>-1.262498417921782</v>
      </c>
      <c r="AG30" s="1"/>
      <c r="AH30" s="74">
        <v>-37822986.5</v>
      </c>
      <c r="AI30" s="75">
        <v>-16741175.52</v>
      </c>
    </row>
    <row r="31" spans="1:35" ht="30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76">
        <v>12</v>
      </c>
      <c r="L31" s="32" t="s">
        <v>50</v>
      </c>
      <c r="M31" s="33">
        <v>386113.73088</v>
      </c>
      <c r="N31" s="33">
        <v>316400.78836</v>
      </c>
      <c r="O31" s="34">
        <f t="shared" si="7"/>
        <v>81.94497192287989</v>
      </c>
      <c r="P31" s="33">
        <v>260840.528</v>
      </c>
      <c r="Q31" s="35">
        <f t="shared" si="8"/>
        <v>121.30047074586507</v>
      </c>
      <c r="R31" s="84">
        <v>399540.69169</v>
      </c>
      <c r="S31" s="33">
        <v>302854.59625999996</v>
      </c>
      <c r="T31" s="34">
        <f t="shared" si="9"/>
        <v>75.80068878065168</v>
      </c>
      <c r="U31" s="33">
        <v>246143.89436</v>
      </c>
      <c r="V31" s="35">
        <f t="shared" si="10"/>
        <v>123.03965412079538</v>
      </c>
      <c r="W31" s="36"/>
      <c r="X31" s="33"/>
      <c r="Y31" s="37">
        <f t="shared" si="11"/>
        <v>-13426.960810000019</v>
      </c>
      <c r="Z31" s="37">
        <f t="shared" si="11"/>
        <v>13546.192100000044</v>
      </c>
      <c r="AA31" s="37">
        <f t="shared" si="12"/>
        <v>13546.192100000044</v>
      </c>
      <c r="AB31" s="38">
        <f t="shared" si="13"/>
        <v>14696.633639999985</v>
      </c>
      <c r="AC31" s="39">
        <v>0.2080841445306057</v>
      </c>
      <c r="AD31" s="40">
        <v>0.3321406938833558</v>
      </c>
      <c r="AE31" s="40">
        <v>-1.543527099008924</v>
      </c>
      <c r="AF31" s="41">
        <v>1.2592592592592593</v>
      </c>
      <c r="AG31" s="6"/>
      <c r="AH31" s="74">
        <v>-14485097.19</v>
      </c>
      <c r="AI31" s="75">
        <v>83948735.41</v>
      </c>
    </row>
    <row r="32" spans="1:35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76">
        <v>17</v>
      </c>
      <c r="L32" s="32" t="s">
        <v>44</v>
      </c>
      <c r="M32" s="33">
        <v>200135.20041999998</v>
      </c>
      <c r="N32" s="33">
        <v>165116.13726</v>
      </c>
      <c r="O32" s="34">
        <f t="shared" si="0"/>
        <v>82.50229690403805</v>
      </c>
      <c r="P32" s="33">
        <v>154908.45617</v>
      </c>
      <c r="Q32" s="35">
        <f t="shared" si="1"/>
        <v>106.58949249277771</v>
      </c>
      <c r="R32" s="84">
        <v>219934.05561</v>
      </c>
      <c r="S32" s="33">
        <v>154206.02366</v>
      </c>
      <c r="T32" s="34">
        <f t="shared" si="2"/>
        <v>70.1146637942453</v>
      </c>
      <c r="U32" s="33">
        <v>155801.74482</v>
      </c>
      <c r="V32" s="35">
        <f t="shared" si="3"/>
        <v>98.97580019925736</v>
      </c>
      <c r="W32" s="36"/>
      <c r="X32" s="33"/>
      <c r="Y32" s="37">
        <f t="shared" si="4"/>
        <v>-19798.85519000003</v>
      </c>
      <c r="Z32" s="37">
        <f t="shared" si="4"/>
        <v>10910.113599999982</v>
      </c>
      <c r="AA32" s="37">
        <f t="shared" si="5"/>
        <v>10910.113599999982</v>
      </c>
      <c r="AB32" s="38">
        <f t="shared" si="6"/>
        <v>-893.2886500000022</v>
      </c>
      <c r="AC32" s="39">
        <v>0.05114436290694342</v>
      </c>
      <c r="AD32" s="40">
        <v>0.08815634059916246</v>
      </c>
      <c r="AE32" s="40">
        <v>-1.8593154022717286</v>
      </c>
      <c r="AF32" s="41">
        <v>-1.5755363360664945</v>
      </c>
      <c r="AG32" s="6"/>
      <c r="AH32" s="74">
        <v>-14625804.67</v>
      </c>
      <c r="AI32" s="75">
        <v>14576733.73</v>
      </c>
    </row>
    <row r="33" spans="1:35" ht="30.75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30</v>
      </c>
      <c r="K33" s="76">
        <v>40</v>
      </c>
      <c r="L33" s="32" t="s">
        <v>54</v>
      </c>
      <c r="M33" s="33">
        <v>856281.7175</v>
      </c>
      <c r="N33" s="33">
        <v>653281.56672</v>
      </c>
      <c r="O33" s="34">
        <f>N33/M33*100</f>
        <v>76.29283136247739</v>
      </c>
      <c r="P33" s="33">
        <v>559945.47533</v>
      </c>
      <c r="Q33" s="35">
        <f>N33/P33*100</f>
        <v>116.66878214079557</v>
      </c>
      <c r="R33" s="84">
        <v>852543.92984</v>
      </c>
      <c r="S33" s="33">
        <v>620483.5449</v>
      </c>
      <c r="T33" s="34">
        <f>S33/R33*100</f>
        <v>72.78024312676162</v>
      </c>
      <c r="U33" s="33">
        <v>541053.40021</v>
      </c>
      <c r="V33" s="35">
        <f>S33/U33*100</f>
        <v>114.68064791001602</v>
      </c>
      <c r="W33" s="36"/>
      <c r="X33" s="33"/>
      <c r="Y33" s="37">
        <f>M33-R33</f>
        <v>3737.787660000031</v>
      </c>
      <c r="Z33" s="37">
        <f>N33-S33</f>
        <v>32798.02182000002</v>
      </c>
      <c r="AA33" s="37">
        <f>N33-S33</f>
        <v>32798.02182000002</v>
      </c>
      <c r="AB33" s="38">
        <f>P33-U33</f>
        <v>18892.075120000052</v>
      </c>
      <c r="AC33" s="39">
        <v>0.04593840619608707</v>
      </c>
      <c r="AD33" s="40">
        <v>0.07616931925382672</v>
      </c>
      <c r="AE33" s="40">
        <v>-3.8113467540687815</v>
      </c>
      <c r="AF33" s="41">
        <v>-2.755129958960328</v>
      </c>
      <c r="AG33" s="6"/>
      <c r="AH33" s="74">
        <v>-4177366.9</v>
      </c>
      <c r="AI33" s="75">
        <v>4502143.94</v>
      </c>
    </row>
    <row r="34" spans="1:35" ht="31.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32</v>
      </c>
      <c r="K34" s="76">
        <v>41</v>
      </c>
      <c r="L34" s="32" t="s">
        <v>55</v>
      </c>
      <c r="M34" s="33">
        <v>174201.9768</v>
      </c>
      <c r="N34" s="33">
        <v>125222.02334999999</v>
      </c>
      <c r="O34" s="34">
        <f>N34/M34*100</f>
        <v>71.88323901385256</v>
      </c>
      <c r="P34" s="33">
        <v>152484.77607</v>
      </c>
      <c r="Q34" s="35">
        <f>N34/P34*100</f>
        <v>82.12100025809481</v>
      </c>
      <c r="R34" s="84">
        <v>188952.67321</v>
      </c>
      <c r="S34" s="33">
        <v>129495.2888</v>
      </c>
      <c r="T34" s="34">
        <f>S34/R34*100</f>
        <v>68.53318696162626</v>
      </c>
      <c r="U34" s="33">
        <v>151059.21383000002</v>
      </c>
      <c r="V34" s="35">
        <f>S34/U34*100</f>
        <v>85.72485286844682</v>
      </c>
      <c r="W34" s="36"/>
      <c r="X34" s="33"/>
      <c r="Y34" s="37">
        <f>M34-R34</f>
        <v>-14750.696410000004</v>
      </c>
      <c r="Z34" s="37">
        <f>N34-S34</f>
        <v>-4273.265450000006</v>
      </c>
      <c r="AA34" s="37">
        <f>N34-S34</f>
        <v>-4273.265450000006</v>
      </c>
      <c r="AB34" s="38">
        <f>P34-U34</f>
        <v>1425.5622399999702</v>
      </c>
      <c r="AC34" s="39">
        <v>0.05326307423303124</v>
      </c>
      <c r="AD34" s="40">
        <v>0.09954783125371347</v>
      </c>
      <c r="AE34" s="40">
        <v>-11.705024311183145</v>
      </c>
      <c r="AF34" s="41">
        <v>-4.211678832116788</v>
      </c>
      <c r="AG34" s="6"/>
      <c r="AH34" s="74">
        <v>-7354000</v>
      </c>
      <c r="AI34" s="75">
        <v>978997.21</v>
      </c>
    </row>
    <row r="35" spans="1:35" ht="36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8</v>
      </c>
      <c r="K35" s="76">
        <v>33</v>
      </c>
      <c r="L35" s="32" t="s">
        <v>46</v>
      </c>
      <c r="M35" s="33">
        <v>554445.25018</v>
      </c>
      <c r="N35" s="33">
        <v>456315.88862</v>
      </c>
      <c r="O35" s="34">
        <f t="shared" si="0"/>
        <v>82.30134327453568</v>
      </c>
      <c r="P35" s="33">
        <v>332304.36286</v>
      </c>
      <c r="Q35" s="35">
        <f t="shared" si="1"/>
        <v>137.318657116833</v>
      </c>
      <c r="R35" s="84">
        <v>580667.81744</v>
      </c>
      <c r="S35" s="33">
        <v>454574.40973</v>
      </c>
      <c r="T35" s="34">
        <f t="shared" si="2"/>
        <v>78.2847604219035</v>
      </c>
      <c r="U35" s="33">
        <v>347568.18708999996</v>
      </c>
      <c r="V35" s="85">
        <f t="shared" si="3"/>
        <v>130.7871164895456</v>
      </c>
      <c r="W35" s="36"/>
      <c r="X35" s="33"/>
      <c r="Y35" s="37">
        <f>M35-R35</f>
        <v>-26222.56726000004</v>
      </c>
      <c r="Z35" s="37">
        <f t="shared" si="4"/>
        <v>1741.4788899999694</v>
      </c>
      <c r="AA35" s="37">
        <f t="shared" si="5"/>
        <v>1741.4788899999694</v>
      </c>
      <c r="AB35" s="38">
        <f t="shared" si="6"/>
        <v>-15263.82422999997</v>
      </c>
      <c r="AC35" s="39">
        <v>0.05764443575200461</v>
      </c>
      <c r="AD35" s="40">
        <v>0.10015325279915756</v>
      </c>
      <c r="AE35" s="40">
        <v>-1.9610181651430434</v>
      </c>
      <c r="AF35" s="41">
        <v>-1.9289544235924934</v>
      </c>
      <c r="AG35" s="6"/>
      <c r="AH35" s="74">
        <v>-2541500</v>
      </c>
      <c r="AI35" s="75">
        <v>1647900.68</v>
      </c>
    </row>
    <row r="36" spans="1:35" ht="33.7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9</v>
      </c>
      <c r="K36" s="76">
        <v>4</v>
      </c>
      <c r="L36" s="32" t="s">
        <v>51</v>
      </c>
      <c r="M36" s="33">
        <v>270237.58001</v>
      </c>
      <c r="N36" s="33">
        <v>216016.67504</v>
      </c>
      <c r="O36" s="34">
        <f t="shared" si="0"/>
        <v>79.93583832123069</v>
      </c>
      <c r="P36" s="33">
        <v>198238.42127000002</v>
      </c>
      <c r="Q36" s="35">
        <f t="shared" si="1"/>
        <v>108.9681171067167</v>
      </c>
      <c r="R36" s="84">
        <v>299974.83715</v>
      </c>
      <c r="S36" s="33">
        <v>198380.0313</v>
      </c>
      <c r="T36" s="34">
        <f t="shared" si="2"/>
        <v>66.13222401744373</v>
      </c>
      <c r="U36" s="33">
        <v>182663.24734</v>
      </c>
      <c r="V36" s="35">
        <f t="shared" si="3"/>
        <v>108.60423987248271</v>
      </c>
      <c r="W36" s="36"/>
      <c r="X36" s="33"/>
      <c r="Y36" s="37">
        <f t="shared" si="4"/>
        <v>-29737.25714</v>
      </c>
      <c r="Z36" s="37">
        <f t="shared" si="4"/>
        <v>17636.64374</v>
      </c>
      <c r="AA36" s="37">
        <f t="shared" si="5"/>
        <v>17636.64374</v>
      </c>
      <c r="AB36" s="38">
        <f t="shared" si="6"/>
        <v>15575.173930000019</v>
      </c>
      <c r="AC36" s="39">
        <v>0.046105119672854106</v>
      </c>
      <c r="AD36" s="40">
        <v>0.08287541662913252</v>
      </c>
      <c r="AE36" s="40">
        <v>-1.3363690880706907</v>
      </c>
      <c r="AF36" s="41">
        <v>-0.7594501718213058</v>
      </c>
      <c r="AG36" s="6"/>
      <c r="AH36" s="74">
        <v>-12261715</v>
      </c>
      <c r="AI36" s="75">
        <v>7133180.9</v>
      </c>
    </row>
    <row r="37" spans="1:35" ht="32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33</v>
      </c>
      <c r="K37" s="76">
        <v>28</v>
      </c>
      <c r="L37" s="32" t="s">
        <v>56</v>
      </c>
      <c r="M37" s="33">
        <v>499285</v>
      </c>
      <c r="N37" s="33">
        <v>401650.56601999997</v>
      </c>
      <c r="O37" s="34">
        <f>N37/M37*100</f>
        <v>80.44514976816848</v>
      </c>
      <c r="P37" s="33">
        <v>361242.45094999997</v>
      </c>
      <c r="Q37" s="35">
        <f>N37/P37*100</f>
        <v>111.18587114103956</v>
      </c>
      <c r="R37" s="84">
        <v>516158</v>
      </c>
      <c r="S37" s="33">
        <v>396130.82071</v>
      </c>
      <c r="T37" s="34">
        <f>S37/R37*100</f>
        <v>76.7460391411157</v>
      </c>
      <c r="U37" s="33">
        <v>354753.58126999997</v>
      </c>
      <c r="V37" s="35">
        <f>S37/U37*100</f>
        <v>111.66365658434556</v>
      </c>
      <c r="W37" s="36"/>
      <c r="X37" s="33"/>
      <c r="Y37" s="37">
        <f>M37-R37</f>
        <v>-16873</v>
      </c>
      <c r="Z37" s="37">
        <f>N37-S37</f>
        <v>5519.745309999969</v>
      </c>
      <c r="AA37" s="37">
        <f>N37-S37</f>
        <v>5519.745309999969</v>
      </c>
      <c r="AB37" s="38">
        <f>P37-U37</f>
        <v>6488.869680000003</v>
      </c>
      <c r="AC37" s="39">
        <v>0.06963788300835655</v>
      </c>
      <c r="AD37" s="40">
        <v>0.1392757660167131</v>
      </c>
      <c r="AE37" s="40">
        <v>-3.4588442308341527</v>
      </c>
      <c r="AF37" s="41">
        <v>-0.841025641025641</v>
      </c>
      <c r="AG37" s="6"/>
      <c r="AH37" s="74">
        <v>-2110000</v>
      </c>
      <c r="AI37" s="75">
        <v>3234091.77</v>
      </c>
    </row>
    <row r="38" spans="1:35" ht="30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12</v>
      </c>
      <c r="K38" s="76">
        <v>34</v>
      </c>
      <c r="L38" s="32" t="s">
        <v>52</v>
      </c>
      <c r="M38" s="33">
        <v>232069.504</v>
      </c>
      <c r="N38" s="33">
        <v>189143.85813</v>
      </c>
      <c r="O38" s="34">
        <f t="shared" si="0"/>
        <v>81.5031078491037</v>
      </c>
      <c r="P38" s="33">
        <v>180134.90097</v>
      </c>
      <c r="Q38" s="35">
        <f t="shared" si="1"/>
        <v>105.0012280304861</v>
      </c>
      <c r="R38" s="84">
        <v>245675.839</v>
      </c>
      <c r="S38" s="33">
        <v>176870.11828999998</v>
      </c>
      <c r="T38" s="34">
        <f t="shared" si="2"/>
        <v>71.99328961689227</v>
      </c>
      <c r="U38" s="33">
        <v>181878.83097</v>
      </c>
      <c r="V38" s="35">
        <f t="shared" si="3"/>
        <v>97.2461266364604</v>
      </c>
      <c r="W38" s="36"/>
      <c r="X38" s="33"/>
      <c r="Y38" s="37">
        <f t="shared" si="4"/>
        <v>-13606.335000000021</v>
      </c>
      <c r="Z38" s="37">
        <f t="shared" si="4"/>
        <v>12273.739840000024</v>
      </c>
      <c r="AA38" s="37">
        <f t="shared" si="5"/>
        <v>12273.739840000024</v>
      </c>
      <c r="AB38" s="38">
        <f t="shared" si="6"/>
        <v>-1743.9300000000221</v>
      </c>
      <c r="AC38" s="39">
        <v>0.0516149486968701</v>
      </c>
      <c r="AD38" s="40">
        <v>0.09723487911898822</v>
      </c>
      <c r="AE38" s="40">
        <v>-1.321027663831709</v>
      </c>
      <c r="AF38" s="41">
        <v>-0.5875694795351187</v>
      </c>
      <c r="AG38" s="6"/>
      <c r="AH38" s="74">
        <v>-3663000</v>
      </c>
      <c r="AI38" s="75">
        <v>-499380.89</v>
      </c>
    </row>
    <row r="39" spans="1:35" ht="30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13</v>
      </c>
      <c r="K39" s="76">
        <v>35</v>
      </c>
      <c r="L39" s="32" t="s">
        <v>53</v>
      </c>
      <c r="M39" s="33">
        <v>431073.80663999997</v>
      </c>
      <c r="N39" s="33">
        <v>430862.95911</v>
      </c>
      <c r="O39" s="34">
        <f t="shared" si="0"/>
        <v>99.9510878353655</v>
      </c>
      <c r="P39" s="33">
        <v>324863.33237</v>
      </c>
      <c r="Q39" s="35">
        <f t="shared" si="1"/>
        <v>132.62899077180944</v>
      </c>
      <c r="R39" s="84">
        <v>472028.99237</v>
      </c>
      <c r="S39" s="33">
        <v>330577.479</v>
      </c>
      <c r="T39" s="34">
        <f t="shared" si="2"/>
        <v>70.03329972174184</v>
      </c>
      <c r="U39" s="33">
        <v>298408.28158</v>
      </c>
      <c r="V39" s="35">
        <f t="shared" si="3"/>
        <v>110.78026295036847</v>
      </c>
      <c r="W39" s="36"/>
      <c r="X39" s="33"/>
      <c r="Y39" s="37">
        <f t="shared" si="4"/>
        <v>-40955.18573000003</v>
      </c>
      <c r="Z39" s="37">
        <f t="shared" si="4"/>
        <v>100285.48011</v>
      </c>
      <c r="AA39" s="37">
        <f t="shared" si="5"/>
        <v>100285.48011</v>
      </c>
      <c r="AB39" s="38">
        <f t="shared" si="6"/>
        <v>26455.05079000001</v>
      </c>
      <c r="AC39" s="39">
        <v>0.042680913539967245</v>
      </c>
      <c r="AD39" s="40">
        <v>0.07692200428409432</v>
      </c>
      <c r="AE39" s="40">
        <v>-8.188981636060099</v>
      </c>
      <c r="AF39" s="41">
        <v>-1.260748959778086</v>
      </c>
      <c r="AG39" s="6"/>
      <c r="AH39" s="74">
        <v>-18334643.55</v>
      </c>
      <c r="AI39" s="75">
        <v>7325243.28</v>
      </c>
    </row>
    <row r="40" spans="1:35" ht="35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36</v>
      </c>
      <c r="K40" s="76">
        <v>10</v>
      </c>
      <c r="L40" s="32" t="s">
        <v>57</v>
      </c>
      <c r="M40" s="33">
        <v>345161.296</v>
      </c>
      <c r="N40" s="33">
        <v>273992.39076</v>
      </c>
      <c r="O40" s="34">
        <f>N40/M40*100</f>
        <v>79.38097171821953</v>
      </c>
      <c r="P40" s="33">
        <v>272274.88062</v>
      </c>
      <c r="Q40" s="35">
        <f>N40/P40*100</f>
        <v>100.63080007090224</v>
      </c>
      <c r="R40" s="84">
        <v>359705.74919</v>
      </c>
      <c r="S40" s="33">
        <v>268985.56332</v>
      </c>
      <c r="T40" s="34">
        <f>S40/R40*100</f>
        <v>74.7793339210487</v>
      </c>
      <c r="U40" s="33">
        <v>271083.65356999997</v>
      </c>
      <c r="V40" s="35">
        <f>S40/U40*100</f>
        <v>99.22603586665244</v>
      </c>
      <c r="W40" s="36"/>
      <c r="X40" s="33"/>
      <c r="Y40" s="37">
        <f>M40-R40</f>
        <v>-14544.45319000003</v>
      </c>
      <c r="Z40" s="37">
        <f>N40-S40</f>
        <v>5006.827439999965</v>
      </c>
      <c r="AA40" s="37">
        <f>N40-S40</f>
        <v>5006.827439999965</v>
      </c>
      <c r="AB40" s="38">
        <f>P40-U40</f>
        <v>1191.227050000045</v>
      </c>
      <c r="AC40" s="39">
        <v>0.05369568790751192</v>
      </c>
      <c r="AD40" s="40">
        <v>0.09732360097323602</v>
      </c>
      <c r="AE40" s="40">
        <v>-22.482409405378952</v>
      </c>
      <c r="AF40" s="41">
        <v>-2.487220447284345</v>
      </c>
      <c r="AG40" s="6"/>
      <c r="AH40" s="74">
        <v>-5068429.42</v>
      </c>
      <c r="AI40" s="75">
        <v>-2172368.39</v>
      </c>
    </row>
    <row r="41" spans="1:35" ht="20.25" customHeight="1">
      <c r="A41" s="1"/>
      <c r="B41" s="1"/>
      <c r="C41" s="1"/>
      <c r="D41" s="1"/>
      <c r="E41" s="1"/>
      <c r="F41" s="1"/>
      <c r="G41" s="1"/>
      <c r="H41" s="1"/>
      <c r="I41" s="1"/>
      <c r="J41" s="1">
        <v>14</v>
      </c>
      <c r="K41" s="77">
        <v>36</v>
      </c>
      <c r="L41" s="32" t="s">
        <v>14</v>
      </c>
      <c r="M41" s="33">
        <v>931951.38568</v>
      </c>
      <c r="N41" s="33">
        <v>724613.31836</v>
      </c>
      <c r="O41" s="34">
        <f t="shared" si="0"/>
        <v>77.75226578275696</v>
      </c>
      <c r="P41" s="33">
        <v>638062.47604</v>
      </c>
      <c r="Q41" s="35">
        <f t="shared" si="1"/>
        <v>113.56463443159353</v>
      </c>
      <c r="R41" s="84">
        <v>986426.19722</v>
      </c>
      <c r="S41" s="33">
        <v>697580.33506</v>
      </c>
      <c r="T41" s="34">
        <f t="shared" si="2"/>
        <v>70.71794494367231</v>
      </c>
      <c r="U41" s="33">
        <v>653064.12012</v>
      </c>
      <c r="V41" s="35">
        <f t="shared" si="3"/>
        <v>106.81651518871074</v>
      </c>
      <c r="W41" s="36"/>
      <c r="X41" s="33"/>
      <c r="Y41" s="37">
        <f t="shared" si="4"/>
        <v>-54474.811540000024</v>
      </c>
      <c r="Z41" s="37">
        <f t="shared" si="4"/>
        <v>27032.98330000008</v>
      </c>
      <c r="AA41" s="37">
        <f t="shared" si="5"/>
        <v>27032.98330000008</v>
      </c>
      <c r="AB41" s="38">
        <f t="shared" si="6"/>
        <v>-15001.644079999998</v>
      </c>
      <c r="AC41" s="42">
        <v>1.739129640371229</v>
      </c>
      <c r="AD41" s="43">
        <v>3.1476519421787943</v>
      </c>
      <c r="AE41" s="43">
        <v>3.446801548432618</v>
      </c>
      <c r="AF41" s="44"/>
      <c r="AG41" s="1"/>
      <c r="AH41" s="74">
        <v>-34393624.21</v>
      </c>
      <c r="AI41" s="75">
        <v>8547600.33</v>
      </c>
    </row>
    <row r="42" spans="1:35" ht="20.25" customHeight="1">
      <c r="A42" s="1"/>
      <c r="B42" s="1"/>
      <c r="C42" s="1"/>
      <c r="D42" s="1"/>
      <c r="E42" s="1"/>
      <c r="F42" s="1"/>
      <c r="G42" s="1"/>
      <c r="H42" s="1"/>
      <c r="I42" s="1"/>
      <c r="J42" s="1">
        <v>15</v>
      </c>
      <c r="K42" s="73">
        <v>6</v>
      </c>
      <c r="L42" s="32" t="s">
        <v>15</v>
      </c>
      <c r="M42" s="33">
        <v>219205.047</v>
      </c>
      <c r="N42" s="33">
        <v>240602.26630000002</v>
      </c>
      <c r="O42" s="34">
        <f t="shared" si="0"/>
        <v>109.76128040519069</v>
      </c>
      <c r="P42" s="33">
        <v>318788.04494</v>
      </c>
      <c r="Q42" s="35">
        <f t="shared" si="1"/>
        <v>75.47405560496613</v>
      </c>
      <c r="R42" s="84">
        <v>349187.9818</v>
      </c>
      <c r="S42" s="33">
        <v>226324.00797</v>
      </c>
      <c r="T42" s="34">
        <f t="shared" si="2"/>
        <v>64.81437499748452</v>
      </c>
      <c r="U42" s="33">
        <v>184536.15913999997</v>
      </c>
      <c r="V42" s="35">
        <f t="shared" si="3"/>
        <v>122.64480252799524</v>
      </c>
      <c r="W42" s="36"/>
      <c r="X42" s="33"/>
      <c r="Y42" s="37">
        <f t="shared" si="4"/>
        <v>-129982.93480000002</v>
      </c>
      <c r="Z42" s="37">
        <f t="shared" si="4"/>
        <v>14278.258330000011</v>
      </c>
      <c r="AA42" s="37">
        <f t="shared" si="5"/>
        <v>14278.258330000011</v>
      </c>
      <c r="AB42" s="38">
        <f t="shared" si="6"/>
        <v>134251.88580000002</v>
      </c>
      <c r="AC42" s="45">
        <v>0.03850131254474584</v>
      </c>
      <c r="AD42" s="46">
        <v>0.059556403236226046</v>
      </c>
      <c r="AE42" s="46">
        <v>-1.9052538798075906</v>
      </c>
      <c r="AF42" s="47">
        <v>-1.540295804406882</v>
      </c>
      <c r="AG42" s="1"/>
      <c r="AH42" s="74">
        <v>-27255700</v>
      </c>
      <c r="AI42" s="75">
        <v>53297100.54</v>
      </c>
    </row>
    <row r="43" spans="1:35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16</v>
      </c>
      <c r="K43" s="76">
        <v>19</v>
      </c>
      <c r="L43" s="32" t="s">
        <v>16</v>
      </c>
      <c r="M43" s="33">
        <v>1005657.2597</v>
      </c>
      <c r="N43" s="33">
        <v>746827.1186599999</v>
      </c>
      <c r="O43" s="34">
        <f t="shared" si="0"/>
        <v>74.26258911339114</v>
      </c>
      <c r="P43" s="33">
        <v>707279.55871</v>
      </c>
      <c r="Q43" s="35">
        <f t="shared" si="1"/>
        <v>105.59150331194786</v>
      </c>
      <c r="R43" s="84">
        <v>1044097.50228</v>
      </c>
      <c r="S43" s="33">
        <v>724155.707</v>
      </c>
      <c r="T43" s="34">
        <f t="shared" si="2"/>
        <v>69.35709600096335</v>
      </c>
      <c r="U43" s="33">
        <v>703250.28086</v>
      </c>
      <c r="V43" s="35">
        <f t="shared" si="3"/>
        <v>102.97268649710809</v>
      </c>
      <c r="W43" s="36"/>
      <c r="X43" s="33"/>
      <c r="Y43" s="37">
        <f t="shared" si="4"/>
        <v>-38440.24257999996</v>
      </c>
      <c r="Z43" s="37">
        <f t="shared" si="4"/>
        <v>22671.411659999867</v>
      </c>
      <c r="AA43" s="37">
        <f t="shared" si="5"/>
        <v>22671.411659999867</v>
      </c>
      <c r="AB43" s="38">
        <f t="shared" si="6"/>
        <v>4029.277849999955</v>
      </c>
      <c r="AC43" s="39">
        <v>0.04749546092316549</v>
      </c>
      <c r="AD43" s="40">
        <v>0.07997867506739771</v>
      </c>
      <c r="AE43" s="40">
        <v>-2.2544142127566724</v>
      </c>
      <c r="AF43" s="41">
        <v>-5.9013793103448275</v>
      </c>
      <c r="AG43" s="6"/>
      <c r="AH43" s="74">
        <v>-40664262</v>
      </c>
      <c r="AI43" s="75">
        <v>-4922571.1</v>
      </c>
    </row>
    <row r="44" spans="1:35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18</v>
      </c>
      <c r="K44" s="76">
        <v>21</v>
      </c>
      <c r="L44" s="32" t="s">
        <v>17</v>
      </c>
      <c r="M44" s="33">
        <v>201078.57502000002</v>
      </c>
      <c r="N44" s="33">
        <v>176341.44044</v>
      </c>
      <c r="O44" s="34">
        <f t="shared" si="0"/>
        <v>87.69777706175829</v>
      </c>
      <c r="P44" s="33">
        <v>246864.93503999998</v>
      </c>
      <c r="Q44" s="35">
        <f t="shared" si="1"/>
        <v>71.43235648733469</v>
      </c>
      <c r="R44" s="84">
        <v>213836.47431999998</v>
      </c>
      <c r="S44" s="33">
        <v>166786.96041</v>
      </c>
      <c r="T44" s="34">
        <f t="shared" si="2"/>
        <v>77.9974328235548</v>
      </c>
      <c r="U44" s="33">
        <v>237318.08955</v>
      </c>
      <c r="V44" s="35">
        <f t="shared" si="3"/>
        <v>70.27991870584313</v>
      </c>
      <c r="W44" s="36"/>
      <c r="X44" s="33"/>
      <c r="Y44" s="37">
        <f t="shared" si="4"/>
        <v>-12757.899299999961</v>
      </c>
      <c r="Z44" s="37">
        <f t="shared" si="4"/>
        <v>9554.480030000006</v>
      </c>
      <c r="AA44" s="37">
        <f t="shared" si="5"/>
        <v>9554.480030000006</v>
      </c>
      <c r="AB44" s="38">
        <f t="shared" si="6"/>
        <v>9546.845489999978</v>
      </c>
      <c r="AC44" s="39">
        <v>0.0775375939849624</v>
      </c>
      <c r="AD44" s="40">
        <v>0.1351323682971274</v>
      </c>
      <c r="AE44" s="40">
        <v>-2.433856466031259</v>
      </c>
      <c r="AF44" s="41">
        <v>-2.360906862745098</v>
      </c>
      <c r="AG44" s="6"/>
      <c r="AH44" s="74">
        <v>-45170533.85</v>
      </c>
      <c r="AI44" s="75">
        <v>-10249742.81</v>
      </c>
    </row>
    <row r="45" spans="1:35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19</v>
      </c>
      <c r="K45" s="76">
        <v>22</v>
      </c>
      <c r="L45" s="32" t="s">
        <v>18</v>
      </c>
      <c r="M45" s="33">
        <v>659042.24028</v>
      </c>
      <c r="N45" s="33">
        <v>565483.15252</v>
      </c>
      <c r="O45" s="34">
        <f t="shared" si="0"/>
        <v>85.80377978196806</v>
      </c>
      <c r="P45" s="33">
        <v>448298.90032</v>
      </c>
      <c r="Q45" s="35">
        <f t="shared" si="1"/>
        <v>126.1397590126482</v>
      </c>
      <c r="R45" s="84">
        <v>732818.7146699999</v>
      </c>
      <c r="S45" s="33">
        <v>508730.16488</v>
      </c>
      <c r="T45" s="34">
        <f t="shared" si="2"/>
        <v>69.42101159481024</v>
      </c>
      <c r="U45" s="33">
        <v>426414.13863999996</v>
      </c>
      <c r="V45" s="35">
        <f t="shared" si="3"/>
        <v>119.30424410938572</v>
      </c>
      <c r="W45" s="36"/>
      <c r="X45" s="33"/>
      <c r="Y45" s="37">
        <f t="shared" si="4"/>
        <v>-73776.47438999987</v>
      </c>
      <c r="Z45" s="37">
        <f t="shared" si="4"/>
        <v>56752.98764000001</v>
      </c>
      <c r="AA45" s="37">
        <f t="shared" si="5"/>
        <v>56752.98764000001</v>
      </c>
      <c r="AB45" s="38">
        <f t="shared" si="6"/>
        <v>21884.761680000054</v>
      </c>
      <c r="AC45" s="39">
        <v>0.054871084314790194</v>
      </c>
      <c r="AD45" s="40">
        <v>0.08617977032451588</v>
      </c>
      <c r="AE45" s="40">
        <v>-5.56217448407656</v>
      </c>
      <c r="AF45" s="41">
        <v>-2.9936974789915967</v>
      </c>
      <c r="AG45" s="6"/>
      <c r="AH45" s="74">
        <v>-9159193.91</v>
      </c>
      <c r="AI45" s="75">
        <v>9413973.97</v>
      </c>
    </row>
    <row r="46" spans="1:35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20</v>
      </c>
      <c r="K46" s="76">
        <v>7</v>
      </c>
      <c r="L46" s="32" t="s">
        <v>19</v>
      </c>
      <c r="M46" s="33">
        <v>1911533.84975</v>
      </c>
      <c r="N46" s="33">
        <v>1522600.1499</v>
      </c>
      <c r="O46" s="34">
        <f t="shared" si="0"/>
        <v>79.65331872617027</v>
      </c>
      <c r="P46" s="33">
        <v>1301990.71974</v>
      </c>
      <c r="Q46" s="35">
        <f t="shared" si="1"/>
        <v>116.94400941690692</v>
      </c>
      <c r="R46" s="84">
        <v>2137675.77839</v>
      </c>
      <c r="S46" s="33">
        <v>1423395.37459</v>
      </c>
      <c r="T46" s="34">
        <f t="shared" si="2"/>
        <v>66.586120728843</v>
      </c>
      <c r="U46" s="33">
        <v>1256521.3030899998</v>
      </c>
      <c r="V46" s="35">
        <f t="shared" si="3"/>
        <v>113.2806400567685</v>
      </c>
      <c r="W46" s="36"/>
      <c r="X46" s="33"/>
      <c r="Y46" s="37">
        <f t="shared" si="4"/>
        <v>-226141.92864000006</v>
      </c>
      <c r="Z46" s="37">
        <f t="shared" si="4"/>
        <v>99204.77531000017</v>
      </c>
      <c r="AA46" s="37">
        <f t="shared" si="5"/>
        <v>99204.77531000017</v>
      </c>
      <c r="AB46" s="38">
        <f t="shared" si="6"/>
        <v>45469.41665000026</v>
      </c>
      <c r="AC46" s="39">
        <v>0.08327388448316933</v>
      </c>
      <c r="AD46" s="40">
        <v>0.1563067782533703</v>
      </c>
      <c r="AE46" s="40">
        <v>-4.1226599278676375</v>
      </c>
      <c r="AF46" s="41">
        <v>13.204134366925064</v>
      </c>
      <c r="AG46" s="6"/>
      <c r="AH46" s="74">
        <v>-162491398</v>
      </c>
      <c r="AI46" s="75">
        <v>28356179.86</v>
      </c>
    </row>
    <row r="47" spans="1:35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21</v>
      </c>
      <c r="K47" s="76">
        <v>23</v>
      </c>
      <c r="L47" s="32" t="s">
        <v>20</v>
      </c>
      <c r="M47" s="33">
        <v>665258.543</v>
      </c>
      <c r="N47" s="33">
        <v>495458.37587</v>
      </c>
      <c r="O47" s="34">
        <f t="shared" si="0"/>
        <v>74.47606364222217</v>
      </c>
      <c r="P47" s="33">
        <v>473885.93774</v>
      </c>
      <c r="Q47" s="35">
        <f t="shared" si="1"/>
        <v>104.55224272593541</v>
      </c>
      <c r="R47" s="84">
        <v>724571.694</v>
      </c>
      <c r="S47" s="33">
        <v>455321.64288999996</v>
      </c>
      <c r="T47" s="34">
        <f t="shared" si="2"/>
        <v>62.840109082428484</v>
      </c>
      <c r="U47" s="33">
        <v>455606.94912</v>
      </c>
      <c r="V47" s="35">
        <f t="shared" si="3"/>
        <v>99.93737886778261</v>
      </c>
      <c r="W47" s="36"/>
      <c r="X47" s="33"/>
      <c r="Y47" s="37">
        <f t="shared" si="4"/>
        <v>-59313.15100000007</v>
      </c>
      <c r="Z47" s="37">
        <f t="shared" si="4"/>
        <v>40136.73298000003</v>
      </c>
      <c r="AA47" s="37">
        <f t="shared" si="5"/>
        <v>40136.73298000003</v>
      </c>
      <c r="AB47" s="38">
        <f t="shared" si="6"/>
        <v>18278.98862000002</v>
      </c>
      <c r="AC47" s="39">
        <v>0.14921941017791643</v>
      </c>
      <c r="AD47" s="40">
        <v>0.2644249536751079</v>
      </c>
      <c r="AE47" s="40">
        <v>-6.265601023144095</v>
      </c>
      <c r="AF47" s="41">
        <v>-2.2971014492753623</v>
      </c>
      <c r="AG47" s="6"/>
      <c r="AH47" s="74">
        <v>-7481139.55</v>
      </c>
      <c r="AI47" s="75">
        <v>-2387454.49</v>
      </c>
    </row>
    <row r="48" spans="1:35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22</v>
      </c>
      <c r="K48" s="76">
        <v>8</v>
      </c>
      <c r="L48" s="32" t="s">
        <v>21</v>
      </c>
      <c r="M48" s="33">
        <v>325819.0904</v>
      </c>
      <c r="N48" s="33">
        <v>316056.83988</v>
      </c>
      <c r="O48" s="34">
        <f t="shared" si="0"/>
        <v>97.00378191222156</v>
      </c>
      <c r="P48" s="33">
        <v>262593.18966</v>
      </c>
      <c r="Q48" s="35">
        <f t="shared" si="1"/>
        <v>120.35987692187433</v>
      </c>
      <c r="R48" s="84">
        <v>386800.99112</v>
      </c>
      <c r="S48" s="33">
        <v>246786.16172</v>
      </c>
      <c r="T48" s="34">
        <f t="shared" si="2"/>
        <v>63.80184316628025</v>
      </c>
      <c r="U48" s="33">
        <v>224189.47480000003</v>
      </c>
      <c r="V48" s="35">
        <f t="shared" si="3"/>
        <v>110.0792809029766</v>
      </c>
      <c r="W48" s="36"/>
      <c r="X48" s="33"/>
      <c r="Y48" s="37">
        <f t="shared" si="4"/>
        <v>-60981.900720000034</v>
      </c>
      <c r="Z48" s="37">
        <f t="shared" si="4"/>
        <v>69270.67815999998</v>
      </c>
      <c r="AA48" s="37">
        <f t="shared" si="5"/>
        <v>69270.67815999998</v>
      </c>
      <c r="AB48" s="38">
        <f t="shared" si="6"/>
        <v>38403.71485999995</v>
      </c>
      <c r="AC48" s="39">
        <v>0.04482958977807662</v>
      </c>
      <c r="AD48" s="40">
        <v>0.07779996109706276</v>
      </c>
      <c r="AE48" s="40">
        <v>-3.053170838287878</v>
      </c>
      <c r="AF48" s="41">
        <v>-4.995951417004049</v>
      </c>
      <c r="AG48" s="6"/>
      <c r="AH48" s="74">
        <v>-14212295.09</v>
      </c>
      <c r="AI48" s="75">
        <v>-3979766.26</v>
      </c>
    </row>
    <row r="49" spans="1:35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24</v>
      </c>
      <c r="K49" s="76">
        <v>9</v>
      </c>
      <c r="L49" s="32" t="s">
        <v>22</v>
      </c>
      <c r="M49" s="33">
        <v>639522.0409299999</v>
      </c>
      <c r="N49" s="33">
        <v>490508.55977999995</v>
      </c>
      <c r="O49" s="34">
        <f t="shared" si="0"/>
        <v>76.69924230706687</v>
      </c>
      <c r="P49" s="33">
        <v>362457.96732999996</v>
      </c>
      <c r="Q49" s="35">
        <f t="shared" si="1"/>
        <v>135.3283977707176</v>
      </c>
      <c r="R49" s="84">
        <v>702939.63762</v>
      </c>
      <c r="S49" s="33">
        <v>469114.4791</v>
      </c>
      <c r="T49" s="34">
        <f t="shared" si="2"/>
        <v>66.73609709765678</v>
      </c>
      <c r="U49" s="33">
        <v>342680.72844</v>
      </c>
      <c r="V49" s="35">
        <f t="shared" si="3"/>
        <v>136.89549489274455</v>
      </c>
      <c r="W49" s="36"/>
      <c r="X49" s="33"/>
      <c r="Y49" s="37">
        <f t="shared" si="4"/>
        <v>-63417.59669000015</v>
      </c>
      <c r="Z49" s="37">
        <f t="shared" si="4"/>
        <v>21394.080679999955</v>
      </c>
      <c r="AA49" s="37">
        <f t="shared" si="5"/>
        <v>21394.080679999955</v>
      </c>
      <c r="AB49" s="38">
        <f t="shared" si="6"/>
        <v>19777.23888999998</v>
      </c>
      <c r="AC49" s="39">
        <v>0.047786927431806486</v>
      </c>
      <c r="AD49" s="40">
        <v>0.08625174175568974</v>
      </c>
      <c r="AE49" s="40">
        <v>-9.184901747904876</v>
      </c>
      <c r="AF49" s="41">
        <v>-6.8962765957446805</v>
      </c>
      <c r="AG49" s="6"/>
      <c r="AH49" s="74">
        <v>-14086675.34</v>
      </c>
      <c r="AI49" s="75">
        <v>9027493.16</v>
      </c>
    </row>
    <row r="50" spans="1:35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25</v>
      </c>
      <c r="K50" s="76">
        <v>25</v>
      </c>
      <c r="L50" s="32" t="s">
        <v>23</v>
      </c>
      <c r="M50" s="33">
        <v>2827199.493</v>
      </c>
      <c r="N50" s="33">
        <v>2458689.5331300003</v>
      </c>
      <c r="O50" s="34">
        <f t="shared" si="0"/>
        <v>86.96554803499325</v>
      </c>
      <c r="P50" s="33">
        <v>2002125.6234600001</v>
      </c>
      <c r="Q50" s="35">
        <f t="shared" si="1"/>
        <v>122.8039591682056</v>
      </c>
      <c r="R50" s="84">
        <v>3066931.14977</v>
      </c>
      <c r="S50" s="33">
        <v>2215871.41877</v>
      </c>
      <c r="T50" s="34">
        <f t="shared" si="2"/>
        <v>72.25044549618194</v>
      </c>
      <c r="U50" s="33">
        <v>1875860.99144</v>
      </c>
      <c r="V50" s="35">
        <f t="shared" si="3"/>
        <v>118.12556628031332</v>
      </c>
      <c r="W50" s="36"/>
      <c r="X50" s="33"/>
      <c r="Y50" s="37">
        <f t="shared" si="4"/>
        <v>-239731.65677000023</v>
      </c>
      <c r="Z50" s="37">
        <f t="shared" si="4"/>
        <v>242818.11436000047</v>
      </c>
      <c r="AA50" s="37">
        <f t="shared" si="5"/>
        <v>242818.11436000047</v>
      </c>
      <c r="AB50" s="38">
        <f t="shared" si="6"/>
        <v>126264.63202000014</v>
      </c>
      <c r="AC50" s="39">
        <v>0.0430161997793383</v>
      </c>
      <c r="AD50" s="40">
        <v>0.07362295478358943</v>
      </c>
      <c r="AE50" s="40">
        <v>-8.392211695121784</v>
      </c>
      <c r="AF50" s="41">
        <v>-13.054945054945055</v>
      </c>
      <c r="AG50" s="6"/>
      <c r="AH50" s="74">
        <v>-8163000</v>
      </c>
      <c r="AI50" s="75">
        <v>2806702.22</v>
      </c>
    </row>
    <row r="51" spans="1:35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26</v>
      </c>
      <c r="K51" s="76">
        <v>26</v>
      </c>
      <c r="L51" s="32" t="s">
        <v>24</v>
      </c>
      <c r="M51" s="33">
        <v>421745.38961</v>
      </c>
      <c r="N51" s="33">
        <v>346739.84312</v>
      </c>
      <c r="O51" s="34">
        <f t="shared" si="0"/>
        <v>82.2154436449537</v>
      </c>
      <c r="P51" s="33">
        <v>308554.72124</v>
      </c>
      <c r="Q51" s="35">
        <f t="shared" si="1"/>
        <v>112.37547807615584</v>
      </c>
      <c r="R51" s="84">
        <v>445091.32177</v>
      </c>
      <c r="S51" s="33">
        <v>330460.74744999997</v>
      </c>
      <c r="T51" s="34">
        <f t="shared" si="2"/>
        <v>74.24560562894212</v>
      </c>
      <c r="U51" s="33">
        <v>305612.98342</v>
      </c>
      <c r="V51" s="35">
        <f t="shared" si="3"/>
        <v>108.13046741402736</v>
      </c>
      <c r="W51" s="36"/>
      <c r="X51" s="33"/>
      <c r="Y51" s="37">
        <f t="shared" si="4"/>
        <v>-23345.932159999968</v>
      </c>
      <c r="Z51" s="37">
        <f t="shared" si="4"/>
        <v>16279.09567000001</v>
      </c>
      <c r="AA51" s="37">
        <f t="shared" si="5"/>
        <v>16279.09567000001</v>
      </c>
      <c r="AB51" s="38">
        <f t="shared" si="6"/>
        <v>2941.7378199999803</v>
      </c>
      <c r="AC51" s="39">
        <v>0.053848338540187446</v>
      </c>
      <c r="AD51" s="40">
        <v>0.09477630592351911</v>
      </c>
      <c r="AE51" s="40">
        <v>-5.161055056892398</v>
      </c>
      <c r="AF51" s="41">
        <v>-1.881638846737481</v>
      </c>
      <c r="AG51" s="6"/>
      <c r="AH51" s="74">
        <v>-1579930.06</v>
      </c>
      <c r="AI51" s="75">
        <v>-262423.19</v>
      </c>
    </row>
    <row r="52" spans="1:35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31</v>
      </c>
      <c r="K52" s="76">
        <v>27</v>
      </c>
      <c r="L52" s="32" t="s">
        <v>25</v>
      </c>
      <c r="M52" s="33">
        <v>549997.3687999999</v>
      </c>
      <c r="N52" s="33">
        <v>422183.97638999997</v>
      </c>
      <c r="O52" s="34">
        <f t="shared" si="0"/>
        <v>76.76109020505555</v>
      </c>
      <c r="P52" s="33">
        <v>365636.6106</v>
      </c>
      <c r="Q52" s="35">
        <f t="shared" si="1"/>
        <v>115.46545508591363</v>
      </c>
      <c r="R52" s="84">
        <v>597787.8607999999</v>
      </c>
      <c r="S52" s="33">
        <v>407518.95295999997</v>
      </c>
      <c r="T52" s="34">
        <f t="shared" si="2"/>
        <v>68.17116567315881</v>
      </c>
      <c r="U52" s="33">
        <v>345570.78044999996</v>
      </c>
      <c r="V52" s="35">
        <f t="shared" si="3"/>
        <v>117.92633405791182</v>
      </c>
      <c r="W52" s="36"/>
      <c r="X52" s="33"/>
      <c r="Y52" s="37">
        <f t="shared" si="4"/>
        <v>-47790.49199999997</v>
      </c>
      <c r="Z52" s="37">
        <f t="shared" si="4"/>
        <v>14665.023430000001</v>
      </c>
      <c r="AA52" s="37">
        <f t="shared" si="5"/>
        <v>14665.023430000001</v>
      </c>
      <c r="AB52" s="38">
        <f t="shared" si="6"/>
        <v>20065.830150000053</v>
      </c>
      <c r="AC52" s="39">
        <v>0.04029760690301636</v>
      </c>
      <c r="AD52" s="40">
        <v>0.06703608698367977</v>
      </c>
      <c r="AE52" s="40">
        <v>-16.00615678398578</v>
      </c>
      <c r="AF52" s="41">
        <v>-3.8702928870292888</v>
      </c>
      <c r="AG52" s="6"/>
      <c r="AH52" s="74">
        <v>-4032000</v>
      </c>
      <c r="AI52" s="75">
        <v>3013771.84</v>
      </c>
    </row>
    <row r="53" spans="1:35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34</v>
      </c>
      <c r="K53" s="76">
        <v>42</v>
      </c>
      <c r="L53" s="32" t="s">
        <v>26</v>
      </c>
      <c r="M53" s="33">
        <v>496351.13104</v>
      </c>
      <c r="N53" s="33">
        <v>406982.74174</v>
      </c>
      <c r="O53" s="34">
        <f t="shared" si="0"/>
        <v>81.99492582745863</v>
      </c>
      <c r="P53" s="33">
        <v>342434.31726</v>
      </c>
      <c r="Q53" s="35">
        <f t="shared" si="1"/>
        <v>118.84987024562447</v>
      </c>
      <c r="R53" s="84">
        <v>554672.77804</v>
      </c>
      <c r="S53" s="33">
        <v>401045.92909</v>
      </c>
      <c r="T53" s="34">
        <f t="shared" si="2"/>
        <v>72.30315691841626</v>
      </c>
      <c r="U53" s="33">
        <v>333474.28994</v>
      </c>
      <c r="V53" s="35">
        <f t="shared" si="3"/>
        <v>120.26292316632798</v>
      </c>
      <c r="W53" s="36"/>
      <c r="X53" s="33"/>
      <c r="Y53" s="37">
        <f t="shared" si="4"/>
        <v>-58321.647</v>
      </c>
      <c r="Z53" s="37">
        <f t="shared" si="4"/>
        <v>5936.812650000036</v>
      </c>
      <c r="AA53" s="37">
        <f t="shared" si="5"/>
        <v>5936.812650000036</v>
      </c>
      <c r="AB53" s="38">
        <f t="shared" si="6"/>
        <v>8960.027319999994</v>
      </c>
      <c r="AC53" s="39">
        <v>0.049996894602819926</v>
      </c>
      <c r="AD53" s="40">
        <v>0.08450999947509279</v>
      </c>
      <c r="AE53" s="40">
        <v>-3.3197652972510077</v>
      </c>
      <c r="AF53" s="41">
        <v>0.17878338278931752</v>
      </c>
      <c r="AG53" s="6"/>
      <c r="AH53" s="74">
        <v>-33638400</v>
      </c>
      <c r="AI53" s="75">
        <v>-910302.66</v>
      </c>
    </row>
    <row r="54" spans="1:35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35</v>
      </c>
      <c r="K54" s="76">
        <v>29</v>
      </c>
      <c r="L54" s="32" t="s">
        <v>27</v>
      </c>
      <c r="M54" s="33">
        <v>317315.04433</v>
      </c>
      <c r="N54" s="33">
        <v>274780.49052</v>
      </c>
      <c r="O54" s="34">
        <f t="shared" si="0"/>
        <v>86.59548150330839</v>
      </c>
      <c r="P54" s="33">
        <v>213280.62799</v>
      </c>
      <c r="Q54" s="35">
        <f t="shared" si="1"/>
        <v>128.83518447483354</v>
      </c>
      <c r="R54" s="84">
        <v>335092.00388</v>
      </c>
      <c r="S54" s="33">
        <v>245295.04742</v>
      </c>
      <c r="T54" s="34">
        <f t="shared" si="2"/>
        <v>73.20229804941654</v>
      </c>
      <c r="U54" s="33">
        <v>197802.13971000002</v>
      </c>
      <c r="V54" s="35">
        <f t="shared" si="3"/>
        <v>124.01031039382579</v>
      </c>
      <c r="W54" s="36"/>
      <c r="X54" s="33"/>
      <c r="Y54" s="37">
        <f t="shared" si="4"/>
        <v>-17776.95954999997</v>
      </c>
      <c r="Z54" s="37">
        <f t="shared" si="4"/>
        <v>29485.443100000004</v>
      </c>
      <c r="AA54" s="37">
        <f t="shared" si="5"/>
        <v>29485.443100000004</v>
      </c>
      <c r="AB54" s="38">
        <f t="shared" si="6"/>
        <v>15478.48827999999</v>
      </c>
      <c r="AC54" s="39">
        <v>0.04315256302082829</v>
      </c>
      <c r="AD54" s="40">
        <v>0.0720713782429364</v>
      </c>
      <c r="AE54" s="40">
        <v>-1.1844983141213716</v>
      </c>
      <c r="AF54" s="41">
        <v>-0.8480852143038295</v>
      </c>
      <c r="AG54" s="6"/>
      <c r="AH54" s="74">
        <v>-3283000</v>
      </c>
      <c r="AI54" s="75">
        <v>6429608.4</v>
      </c>
    </row>
    <row r="55" spans="1:35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76">
        <v>43</v>
      </c>
      <c r="L55" s="32" t="s">
        <v>28</v>
      </c>
      <c r="M55" s="33">
        <v>856956.48839</v>
      </c>
      <c r="N55" s="33">
        <v>734875.93014</v>
      </c>
      <c r="O55" s="34">
        <f t="shared" si="0"/>
        <v>85.75417073049323</v>
      </c>
      <c r="P55" s="33">
        <v>670108.01211</v>
      </c>
      <c r="Q55" s="35">
        <f t="shared" si="1"/>
        <v>109.6652952747218</v>
      </c>
      <c r="R55" s="84">
        <v>967129.8892699999</v>
      </c>
      <c r="S55" s="33">
        <v>700701.0486799999</v>
      </c>
      <c r="T55" s="34">
        <f t="shared" si="2"/>
        <v>72.4515968800113</v>
      </c>
      <c r="U55" s="33">
        <v>649369.90251</v>
      </c>
      <c r="V55" s="35">
        <f t="shared" si="3"/>
        <v>107.90476213504665</v>
      </c>
      <c r="W55" s="36"/>
      <c r="X55" s="33"/>
      <c r="Y55" s="37">
        <f t="shared" si="4"/>
        <v>-110173.40087999997</v>
      </c>
      <c r="Z55" s="37">
        <f t="shared" si="4"/>
        <v>34174.88146000006</v>
      </c>
      <c r="AA55" s="37">
        <f t="shared" si="5"/>
        <v>34174.88146000006</v>
      </c>
      <c r="AB55" s="38">
        <f t="shared" si="6"/>
        <v>20738.109599999967</v>
      </c>
      <c r="AC55" s="39">
        <v>0.034775808079500974</v>
      </c>
      <c r="AD55" s="40">
        <v>0.060527369318875764</v>
      </c>
      <c r="AE55" s="40">
        <v>-2.554024240928446</v>
      </c>
      <c r="AF55" s="41">
        <v>-1.7750787224471436</v>
      </c>
      <c r="AG55" s="6"/>
      <c r="AH55" s="74">
        <v>-13702638.66</v>
      </c>
      <c r="AI55" s="75">
        <v>17393171.32</v>
      </c>
    </row>
    <row r="56" spans="1:35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76">
        <v>11</v>
      </c>
      <c r="L56" s="32" t="s">
        <v>29</v>
      </c>
      <c r="M56" s="33">
        <v>616578.0125399999</v>
      </c>
      <c r="N56" s="33">
        <v>486479.57703</v>
      </c>
      <c r="O56" s="34">
        <f t="shared" si="0"/>
        <v>78.89992298394522</v>
      </c>
      <c r="P56" s="33">
        <v>422734.96168</v>
      </c>
      <c r="Q56" s="35">
        <f t="shared" si="1"/>
        <v>115.07909710062097</v>
      </c>
      <c r="R56" s="84">
        <v>681071.9393</v>
      </c>
      <c r="S56" s="33">
        <v>460090.12862000003</v>
      </c>
      <c r="T56" s="34">
        <f t="shared" si="2"/>
        <v>67.5538224483124</v>
      </c>
      <c r="U56" s="33">
        <v>426295.44927</v>
      </c>
      <c r="V56" s="35">
        <f t="shared" si="3"/>
        <v>107.92752524284998</v>
      </c>
      <c r="W56" s="36"/>
      <c r="X56" s="33"/>
      <c r="Y56" s="37">
        <f t="shared" si="4"/>
        <v>-64493.92676000006</v>
      </c>
      <c r="Z56" s="37">
        <f t="shared" si="4"/>
        <v>26389.448409999954</v>
      </c>
      <c r="AA56" s="37">
        <f t="shared" si="5"/>
        <v>26389.448409999954</v>
      </c>
      <c r="AB56" s="38">
        <f t="shared" si="6"/>
        <v>-3560.487589999975</v>
      </c>
      <c r="AC56" s="39">
        <v>0.255249210360076</v>
      </c>
      <c r="AD56" s="40">
        <v>0.4489861795958051</v>
      </c>
      <c r="AE56" s="40">
        <v>-6.798912943804863</v>
      </c>
      <c r="AF56" s="41">
        <v>-5.7482993197278915</v>
      </c>
      <c r="AG56" s="6"/>
      <c r="AH56" s="74">
        <v>-9169300.26</v>
      </c>
      <c r="AI56" s="75">
        <v>9740976.2</v>
      </c>
    </row>
    <row r="57" spans="1:35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76">
        <v>44</v>
      </c>
      <c r="L57" s="32" t="s">
        <v>30</v>
      </c>
      <c r="M57" s="33">
        <v>636253.51896</v>
      </c>
      <c r="N57" s="33">
        <v>525319.38148</v>
      </c>
      <c r="O57" s="34">
        <f t="shared" si="0"/>
        <v>82.56447561007923</v>
      </c>
      <c r="P57" s="33">
        <v>578406.94254</v>
      </c>
      <c r="Q57" s="35">
        <f t="shared" si="1"/>
        <v>90.8217628186009</v>
      </c>
      <c r="R57" s="84">
        <v>680008.78317</v>
      </c>
      <c r="S57" s="33">
        <v>490250.95343</v>
      </c>
      <c r="T57" s="34">
        <f t="shared" si="2"/>
        <v>72.0947972384408</v>
      </c>
      <c r="U57" s="33">
        <v>551708.4636799999</v>
      </c>
      <c r="V57" s="35">
        <f t="shared" si="3"/>
        <v>88.86050979894948</v>
      </c>
      <c r="W57" s="36"/>
      <c r="X57" s="33"/>
      <c r="Y57" s="37">
        <f t="shared" si="4"/>
        <v>-43755.264209999936</v>
      </c>
      <c r="Z57" s="37">
        <f t="shared" si="4"/>
        <v>35068.42804999999</v>
      </c>
      <c r="AA57" s="37">
        <f t="shared" si="5"/>
        <v>35068.42804999999</v>
      </c>
      <c r="AB57" s="38">
        <f t="shared" si="6"/>
        <v>26698.478860000032</v>
      </c>
      <c r="AC57" s="39">
        <v>0.06975160335471141</v>
      </c>
      <c r="AD57" s="40">
        <v>0.1309052527621753</v>
      </c>
      <c r="AE57" s="40">
        <v>-3.775231876177857</v>
      </c>
      <c r="AF57" s="41">
        <v>-1.9701269604182226</v>
      </c>
      <c r="AG57" s="6"/>
      <c r="AH57" s="74">
        <v>-13866800</v>
      </c>
      <c r="AI57" s="75">
        <v>11861535.04</v>
      </c>
    </row>
    <row r="58" spans="1:35" ht="20.25" customHeight="1" thickBo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76">
        <v>13</v>
      </c>
      <c r="L58" s="32" t="s">
        <v>31</v>
      </c>
      <c r="M58" s="33">
        <v>331630.38128</v>
      </c>
      <c r="N58" s="33">
        <v>287304.89819</v>
      </c>
      <c r="O58" s="34">
        <f t="shared" si="0"/>
        <v>86.63407046154333</v>
      </c>
      <c r="P58" s="33">
        <v>275923.18218</v>
      </c>
      <c r="Q58" s="35">
        <f t="shared" si="1"/>
        <v>104.12495822934335</v>
      </c>
      <c r="R58" s="84">
        <v>365026.80061000003</v>
      </c>
      <c r="S58" s="33">
        <v>284160.66793</v>
      </c>
      <c r="T58" s="34">
        <f t="shared" si="2"/>
        <v>77.84652180473768</v>
      </c>
      <c r="U58" s="33">
        <v>261905.65103</v>
      </c>
      <c r="V58" s="35">
        <f t="shared" si="3"/>
        <v>108.49734124196151</v>
      </c>
      <c r="W58" s="36"/>
      <c r="X58" s="33"/>
      <c r="Y58" s="37">
        <f t="shared" si="4"/>
        <v>-33396.41933000006</v>
      </c>
      <c r="Z58" s="37">
        <f t="shared" si="4"/>
        <v>3144.230259999982</v>
      </c>
      <c r="AA58" s="37">
        <f t="shared" si="5"/>
        <v>3144.230259999982</v>
      </c>
      <c r="AB58" s="38">
        <f t="shared" si="6"/>
        <v>14017.531149999995</v>
      </c>
      <c r="AC58" s="39">
        <v>0.049998421093168516</v>
      </c>
      <c r="AD58" s="40">
        <v>0.09030886052469876</v>
      </c>
      <c r="AE58" s="40">
        <v>-3.943848368593538</v>
      </c>
      <c r="AF58" s="41">
        <v>-1.7893271461716937</v>
      </c>
      <c r="AG58" s="6"/>
      <c r="AH58" s="74">
        <v>-9840241.37</v>
      </c>
      <c r="AI58" s="75">
        <v>447050.33</v>
      </c>
    </row>
    <row r="59" spans="1:35" ht="20.25" customHeight="1">
      <c r="A59" s="6"/>
      <c r="B59" s="6"/>
      <c r="C59" s="6"/>
      <c r="D59" s="6"/>
      <c r="E59" s="6"/>
      <c r="F59" s="6"/>
      <c r="G59" s="6"/>
      <c r="H59" s="6"/>
      <c r="I59" s="1"/>
      <c r="J59" s="1">
        <v>42</v>
      </c>
      <c r="K59" s="76">
        <v>14</v>
      </c>
      <c r="L59" s="32" t="s">
        <v>32</v>
      </c>
      <c r="M59" s="33">
        <v>416244.92612</v>
      </c>
      <c r="N59" s="33">
        <v>370030.60312</v>
      </c>
      <c r="O59" s="34">
        <f t="shared" si="0"/>
        <v>88.89732460386152</v>
      </c>
      <c r="P59" s="33">
        <v>362100.64343</v>
      </c>
      <c r="Q59" s="35">
        <f t="shared" si="1"/>
        <v>102.18998773790717</v>
      </c>
      <c r="R59" s="84">
        <v>472644.5144</v>
      </c>
      <c r="S59" s="33">
        <v>375224.46557</v>
      </c>
      <c r="T59" s="34">
        <f t="shared" si="2"/>
        <v>79.38830434673083</v>
      </c>
      <c r="U59" s="33">
        <v>321447.16848</v>
      </c>
      <c r="V59" s="35">
        <f t="shared" si="3"/>
        <v>116.72974670901355</v>
      </c>
      <c r="W59" s="36"/>
      <c r="X59" s="33"/>
      <c r="Y59" s="37">
        <f t="shared" si="4"/>
        <v>-56399.58827999997</v>
      </c>
      <c r="Z59" s="37">
        <f t="shared" si="4"/>
        <v>-5193.862450000015</v>
      </c>
      <c r="AA59" s="37">
        <f t="shared" si="5"/>
        <v>-5193.862450000015</v>
      </c>
      <c r="AB59" s="38">
        <f t="shared" si="6"/>
        <v>40653.47495</v>
      </c>
      <c r="AC59" s="39">
        <v>0.04139405441298004</v>
      </c>
      <c r="AD59" s="40">
        <v>0.07412297646694198</v>
      </c>
      <c r="AE59" s="40">
        <v>-3.912120397742542</v>
      </c>
      <c r="AF59" s="41">
        <v>-8.045226130653266</v>
      </c>
      <c r="AG59" s="6"/>
      <c r="AH59" s="78">
        <v>-40951926.45</v>
      </c>
      <c r="AI59" s="79">
        <v>31280182.48</v>
      </c>
    </row>
    <row r="60" spans="1:35" ht="20.25" customHeight="1">
      <c r="A60" s="1"/>
      <c r="B60" s="1"/>
      <c r="C60" s="1"/>
      <c r="D60" s="1"/>
      <c r="E60" s="1"/>
      <c r="F60" s="1"/>
      <c r="G60" s="1"/>
      <c r="H60" s="1"/>
      <c r="I60" s="1"/>
      <c r="J60" s="1">
        <v>43</v>
      </c>
      <c r="K60" s="77">
        <v>45</v>
      </c>
      <c r="L60" s="32" t="s">
        <v>33</v>
      </c>
      <c r="M60" s="33">
        <v>133374.919</v>
      </c>
      <c r="N60" s="33">
        <v>112282.45</v>
      </c>
      <c r="O60" s="34">
        <f t="shared" si="0"/>
        <v>84.1855806487875</v>
      </c>
      <c r="P60" s="33">
        <v>102882.61228</v>
      </c>
      <c r="Q60" s="35">
        <f t="shared" si="1"/>
        <v>109.13646874985822</v>
      </c>
      <c r="R60" s="84">
        <v>133374.919</v>
      </c>
      <c r="S60" s="33">
        <v>103841.38165000001</v>
      </c>
      <c r="T60" s="34">
        <f t="shared" si="2"/>
        <v>77.85675330007138</v>
      </c>
      <c r="U60" s="33">
        <v>105171.8783</v>
      </c>
      <c r="V60" s="35">
        <f t="shared" si="3"/>
        <v>98.73493117028416</v>
      </c>
      <c r="W60" s="36"/>
      <c r="X60" s="33"/>
      <c r="Y60" s="37">
        <f t="shared" si="4"/>
        <v>0</v>
      </c>
      <c r="Z60" s="37">
        <f t="shared" si="4"/>
        <v>8441.068349999987</v>
      </c>
      <c r="AA60" s="37">
        <f t="shared" si="5"/>
        <v>8441.068349999987</v>
      </c>
      <c r="AB60" s="38">
        <f>P60-U60</f>
        <v>-2289.2660199999955</v>
      </c>
      <c r="AC60" s="42">
        <v>0</v>
      </c>
      <c r="AD60" s="43">
        <v>0</v>
      </c>
      <c r="AE60" s="43">
        <v>23.225370310270716</v>
      </c>
      <c r="AF60" s="44"/>
      <c r="AG60" s="1"/>
      <c r="AH60" s="74">
        <v>-8662831</v>
      </c>
      <c r="AI60" s="75">
        <v>2738914.53</v>
      </c>
    </row>
    <row r="61" spans="1:35" ht="20.25" customHeight="1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5"/>
      <c r="L61" s="48" t="s">
        <v>34</v>
      </c>
      <c r="M61" s="49">
        <f>SUM(M19:M60)</f>
        <v>38548394.87067999</v>
      </c>
      <c r="N61" s="49">
        <f>SUM(N19:N60)</f>
        <v>31361552.267210007</v>
      </c>
      <c r="O61" s="50">
        <f t="shared" si="0"/>
        <v>81.35631165038129</v>
      </c>
      <c r="P61" s="49">
        <f>SUM(P19:P60)</f>
        <v>28043436.54096</v>
      </c>
      <c r="Q61" s="51">
        <f>N61/P61*100</f>
        <v>111.8320581766204</v>
      </c>
      <c r="R61" s="49">
        <f>SUM(R19:R60)</f>
        <v>41137766.256759994</v>
      </c>
      <c r="S61" s="49">
        <f>SUM(S19:S60)</f>
        <v>30026192.668729994</v>
      </c>
      <c r="T61" s="52">
        <f t="shared" si="2"/>
        <v>72.98936087419652</v>
      </c>
      <c r="U61" s="49">
        <f>SUM(U19:U60)</f>
        <v>27429578.622010008</v>
      </c>
      <c r="V61" s="51">
        <f>S61/U61*100</f>
        <v>109.46647443076802</v>
      </c>
      <c r="W61" s="53">
        <f>SUM(W19:W60)</f>
        <v>0</v>
      </c>
      <c r="X61" s="54">
        <f>SUM(X19:X60)</f>
        <v>0</v>
      </c>
      <c r="Y61" s="55">
        <f t="shared" si="4"/>
        <v>-2589371.3860800043</v>
      </c>
      <c r="Z61" s="55">
        <f t="shared" si="4"/>
        <v>1335359.5984800123</v>
      </c>
      <c r="AA61" s="55">
        <f t="shared" si="5"/>
        <v>1335359.5984800123</v>
      </c>
      <c r="AB61" s="56">
        <f>P61-U61</f>
        <v>613857.9189499915</v>
      </c>
      <c r="AC61" s="57" t="s">
        <v>35</v>
      </c>
      <c r="AD61" s="58" t="s">
        <v>36</v>
      </c>
      <c r="AH61" s="80">
        <f>SUM(AH19:AH60)</f>
        <v>-916006965.68</v>
      </c>
      <c r="AI61" s="80">
        <f>SUM(AI19:AI60)</f>
        <v>698759605.44</v>
      </c>
    </row>
    <row r="62" spans="1:30" ht="20.25" customHeight="1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1"/>
      <c r="L62" s="59"/>
      <c r="M62" s="33" t="e">
        <f>#REF!/1000</f>
        <v>#REF!</v>
      </c>
      <c r="N62" s="33" t="e">
        <f>#REF!/1000</f>
        <v>#REF!</v>
      </c>
      <c r="O62" s="60">
        <v>66.7</v>
      </c>
      <c r="P62" s="60">
        <f>SUM(P19:P61)</f>
        <v>56086873.08192</v>
      </c>
      <c r="Q62" s="60"/>
      <c r="R62" s="60"/>
      <c r="S62" s="60"/>
      <c r="T62" s="60"/>
      <c r="U62" s="60"/>
      <c r="V62" s="61"/>
      <c r="W62" s="62"/>
      <c r="X62" s="62"/>
      <c r="Y62" s="60"/>
      <c r="Z62" s="60"/>
      <c r="AA62" s="81">
        <v>1924530.66369</v>
      </c>
      <c r="AB62" s="60"/>
      <c r="AC62" s="57"/>
      <c r="AD62" s="58"/>
    </row>
    <row r="63" spans="1:30" ht="12.7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"/>
      <c r="M63" s="33" t="e">
        <f>#REF!/1000</f>
        <v>#REF!</v>
      </c>
      <c r="N63" s="33" t="e">
        <f>#REF!/1000</f>
        <v>#REF!</v>
      </c>
      <c r="O63" s="1"/>
      <c r="P63" s="1"/>
      <c r="Q63" s="1"/>
      <c r="R63" s="1"/>
      <c r="S63" s="1"/>
      <c r="T63" s="1"/>
      <c r="U63" s="1"/>
      <c r="V63" s="61"/>
      <c r="W63" s="1"/>
      <c r="X63" s="1"/>
      <c r="Y63" s="1"/>
      <c r="Z63" s="1"/>
      <c r="AA63" s="63">
        <f>AA62+AA61</f>
        <v>3259890.262170012</v>
      </c>
      <c r="AB63" s="1"/>
      <c r="AC63" s="6"/>
      <c r="AD63" s="6"/>
    </row>
    <row r="64" ht="21.75" customHeight="1">
      <c r="V64" s="61"/>
    </row>
    <row r="65" spans="12:22" ht="98.25" customHeight="1">
      <c r="L65" s="95" t="s">
        <v>59</v>
      </c>
      <c r="M65" s="96"/>
      <c r="N65" s="96"/>
      <c r="O65" s="96"/>
      <c r="P65" s="82"/>
      <c r="Q65" s="82"/>
      <c r="R65" s="94" t="s">
        <v>60</v>
      </c>
      <c r="S65" s="94"/>
      <c r="T65" s="94"/>
      <c r="V65" s="61"/>
    </row>
    <row r="66" spans="22:27" ht="12.75">
      <c r="V66" s="83"/>
      <c r="AA66" s="64" t="s">
        <v>40</v>
      </c>
    </row>
  </sheetData>
  <sheetProtection/>
  <mergeCells count="7">
    <mergeCell ref="K3:AB3"/>
    <mergeCell ref="L4:AB4"/>
    <mergeCell ref="M15:Q15"/>
    <mergeCell ref="R15:V15"/>
    <mergeCell ref="Y15:AB15"/>
    <mergeCell ref="R65:T65"/>
    <mergeCell ref="L65:O65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2022-04-22T13:57:40Z</cp:lastPrinted>
  <dcterms:created xsi:type="dcterms:W3CDTF">2007-02-26T07:16:01Z</dcterms:created>
  <dcterms:modified xsi:type="dcterms:W3CDTF">2022-11-18T08:07:42Z</dcterms:modified>
  <cp:category/>
  <cp:version/>
  <cp:contentType/>
  <cp:contentStatus/>
</cp:coreProperties>
</file>