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0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<sst xmlns="http://schemas.openxmlformats.org/spreadsheetml/2006/main" count="74" uniqueCount="62">
  <si>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</si>
  <si>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</si>
  <si>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</si>
  <si>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</si>
  <si>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</si>
  <si>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</si>
  <si>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</si>
  <si>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</si>
  <si>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</si>
  <si>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</si>
  <si>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</si>
  <si>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</si>
  <si>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</si>
  <si>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</si>
  <si>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</si>
  <si>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</si>
  <si>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</si>
  <si>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</si>
  <si>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</si>
  <si>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</si>
  <si>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</si>
  <si>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</si>
  <si>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</si>
  <si>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</si>
  <si>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</si>
  <si>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</si>
  <si>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</si>
  <si>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</si>
  <si>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</si>
  <si>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</si>
  <si>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</si>
  <si>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</si>
  <si>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</si>
  <si>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</si>
  <si>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</si>
  <si>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</si>
  <si>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</si>
  <si>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</si>
  <si>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</si>
  <si>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</si>
  <si>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</si>
  <si>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</si>
  <si>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</si>
  <si>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</si>
  <si>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</si>
  <si>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</si>
  <si>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</si>
  <si>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</si>
  <si>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</si>
  <si>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</si>
  <si>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</si>
  <si>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</si>
  <si>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</si>
  <si>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</si>
  <si>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</si>
  <si>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</si>
  <si>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</si>
  <si>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</si>
  <si>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Весьегонский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</si>
  <si>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</si>
  <si>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</si>
  <si>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октября 2022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</si>
</sst>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174" fontId="45" fillId="0" borderId="22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45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N58" sqref="N58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6" t="s">
        <v>39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7" t="s">
        <v>61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8" t="s">
        <v>7</v>
      </c>
      <c r="N15" s="89"/>
      <c r="O15" s="89"/>
      <c r="P15" s="89"/>
      <c r="Q15" s="90"/>
      <c r="R15" s="88" t="s">
        <v>8</v>
      </c>
      <c r="S15" s="89"/>
      <c r="T15" s="89"/>
      <c r="U15" s="89"/>
      <c r="V15" s="90"/>
      <c r="W15" s="9"/>
      <c r="X15" s="10"/>
      <c r="Y15" s="91" t="s">
        <v>9</v>
      </c>
      <c r="Z15" s="92"/>
      <c r="AA15" s="92"/>
      <c r="AB15" s="93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1067270.1452000001</v>
      </c>
      <c r="N19" s="33">
        <v>788427.47669</v>
      </c>
      <c r="O19" s="34">
        <f aca="true" t="shared" si="0" ref="O19:O61">N19/M19*100</f>
        <v>73.8732813089467</v>
      </c>
      <c r="P19" s="33">
        <v>618747.2135800001</v>
      </c>
      <c r="Q19" s="35">
        <f aca="true" t="shared" si="1" ref="Q19:Q60">N19/P19*100</f>
        <v>127.42319632087707</v>
      </c>
      <c r="R19" s="84">
        <v>1085792.1716800001</v>
      </c>
      <c r="S19" s="33">
        <v>773426.4562</v>
      </c>
      <c r="T19" s="34">
        <f aca="true" t="shared" si="2" ref="T19:T61">S19/R19*100</f>
        <v>71.23153733953617</v>
      </c>
      <c r="U19" s="33">
        <v>630405.28351</v>
      </c>
      <c r="V19" s="35">
        <f aca="true" t="shared" si="3" ref="V19:V60">S19/U19*100</f>
        <v>122.68717861844051</v>
      </c>
      <c r="W19" s="36"/>
      <c r="X19" s="33"/>
      <c r="Y19" s="37">
        <f aca="true" t="shared" si="4" ref="Y19:Z61">M19-R19</f>
        <v>-18522.02648</v>
      </c>
      <c r="Z19" s="37">
        <f t="shared" si="4"/>
        <v>15001.020490000024</v>
      </c>
      <c r="AA19" s="37">
        <f aca="true" t="shared" si="5" ref="AA19:AA61">N19-S19</f>
        <v>15001.020490000024</v>
      </c>
      <c r="AB19" s="38">
        <f aca="true" t="shared" si="6" ref="AB19:AB59">P19-U19</f>
        <v>-11658.069929999881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1286496.718</v>
      </c>
      <c r="N20" s="33">
        <v>1002079.9472899999</v>
      </c>
      <c r="O20" s="34">
        <f t="shared" si="0"/>
        <v>77.89214953053613</v>
      </c>
      <c r="P20" s="33">
        <v>829331.68961</v>
      </c>
      <c r="Q20" s="35">
        <f t="shared" si="1"/>
        <v>120.8298151203213</v>
      </c>
      <c r="R20" s="84">
        <v>1408339.968</v>
      </c>
      <c r="S20" s="33">
        <v>958732.5302899999</v>
      </c>
      <c r="T20" s="34">
        <f t="shared" si="2"/>
        <v>68.07536192070917</v>
      </c>
      <c r="U20" s="33">
        <v>765196.2659</v>
      </c>
      <c r="V20" s="35">
        <f t="shared" si="3"/>
        <v>125.2923691626185</v>
      </c>
      <c r="W20" s="36"/>
      <c r="X20" s="33"/>
      <c r="Y20" s="37">
        <f t="shared" si="4"/>
        <v>-121843.25</v>
      </c>
      <c r="Z20" s="37">
        <f t="shared" si="4"/>
        <v>43347.417000000016</v>
      </c>
      <c r="AA20" s="37">
        <f t="shared" si="5"/>
        <v>43347.417000000016</v>
      </c>
      <c r="AB20" s="38">
        <f t="shared" si="6"/>
        <v>64135.42371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10310289.9</v>
      </c>
      <c r="N21" s="33">
        <v>7358655.018270001</v>
      </c>
      <c r="O21" s="34">
        <f t="shared" si="0"/>
        <v>71.37195064001062</v>
      </c>
      <c r="P21" s="33">
        <v>6888343.02748</v>
      </c>
      <c r="Q21" s="35">
        <f t="shared" si="1"/>
        <v>106.82765055273471</v>
      </c>
      <c r="R21" s="84">
        <v>10620061.5</v>
      </c>
      <c r="S21" s="33">
        <v>7385546.09204</v>
      </c>
      <c r="T21" s="34">
        <f t="shared" si="2"/>
        <v>69.54334578985252</v>
      </c>
      <c r="U21" s="33">
        <v>6816629.97085</v>
      </c>
      <c r="V21" s="35">
        <f t="shared" si="3"/>
        <v>108.34600269668238</v>
      </c>
      <c r="W21" s="36"/>
      <c r="X21" s="33"/>
      <c r="Y21" s="37">
        <f>M21-R21</f>
        <v>-309771.5999999996</v>
      </c>
      <c r="Z21" s="37">
        <f t="shared" si="4"/>
        <v>-26891.073769998737</v>
      </c>
      <c r="AA21" s="37">
        <f t="shared" si="5"/>
        <v>-26891.073769998737</v>
      </c>
      <c r="AB21" s="38">
        <f t="shared" si="6"/>
        <v>71713.05662999954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955118.1437</v>
      </c>
      <c r="N22" s="33">
        <v>727392.54825</v>
      </c>
      <c r="O22" s="34">
        <f t="shared" si="0"/>
        <v>76.15733750300025</v>
      </c>
      <c r="P22" s="33">
        <v>644729.53116</v>
      </c>
      <c r="Q22" s="35">
        <f t="shared" si="1"/>
        <v>112.82134803741226</v>
      </c>
      <c r="R22" s="84">
        <v>1006189.18022</v>
      </c>
      <c r="S22" s="33">
        <v>702844.91419</v>
      </c>
      <c r="T22" s="34">
        <f t="shared" si="2"/>
        <v>69.85216378855567</v>
      </c>
      <c r="U22" s="33">
        <v>594686.1339</v>
      </c>
      <c r="V22" s="35">
        <f t="shared" si="3"/>
        <v>118.18754030477993</v>
      </c>
      <c r="W22" s="36"/>
      <c r="X22" s="33"/>
      <c r="Y22" s="37">
        <f t="shared" si="4"/>
        <v>-51071.036519999965</v>
      </c>
      <c r="Z22" s="37">
        <f t="shared" si="4"/>
        <v>24547.634059999953</v>
      </c>
      <c r="AA22" s="37">
        <f t="shared" si="5"/>
        <v>24547.634059999953</v>
      </c>
      <c r="AB22" s="38">
        <f t="shared" si="6"/>
        <v>50043.39726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1936061.5716400002</v>
      </c>
      <c r="N23" s="33">
        <v>1358896.2429300002</v>
      </c>
      <c r="O23" s="34">
        <f t="shared" si="0"/>
        <v>70.18868939064295</v>
      </c>
      <c r="P23" s="33">
        <v>1149623.57501</v>
      </c>
      <c r="Q23" s="35">
        <f t="shared" si="1"/>
        <v>118.20358180443367</v>
      </c>
      <c r="R23" s="84">
        <v>1997885.4882999999</v>
      </c>
      <c r="S23" s="33">
        <v>1338453.71504</v>
      </c>
      <c r="T23" s="34">
        <f t="shared" si="2"/>
        <v>66.99351503768565</v>
      </c>
      <c r="U23" s="33">
        <v>1146680.70313</v>
      </c>
      <c r="V23" s="35">
        <f t="shared" si="3"/>
        <v>116.7241858510859</v>
      </c>
      <c r="W23" s="36"/>
      <c r="X23" s="33"/>
      <c r="Y23" s="37">
        <f t="shared" si="4"/>
        <v>-61823.91665999964</v>
      </c>
      <c r="Z23" s="37">
        <f t="shared" si="4"/>
        <v>20442.52789000026</v>
      </c>
      <c r="AA23" s="37">
        <f t="shared" si="5"/>
        <v>20442.52789000026</v>
      </c>
      <c r="AB23" s="38">
        <f t="shared" si="6"/>
        <v>2942.8718799999915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721446.48699</v>
      </c>
      <c r="N24" s="33">
        <v>555298.74294</v>
      </c>
      <c r="O24" s="34">
        <f aca="true" t="shared" si="7" ref="O24:O31">N24/M24*100</f>
        <v>76.97019154626462</v>
      </c>
      <c r="P24" s="33">
        <v>480813.96087999997</v>
      </c>
      <c r="Q24" s="35">
        <f aca="true" t="shared" si="8" ref="Q24:Q31">N24/P24*100</f>
        <v>115.49139337045784</v>
      </c>
      <c r="R24" s="84">
        <v>779146.35846</v>
      </c>
      <c r="S24" s="33">
        <v>534974.31732</v>
      </c>
      <c r="T24" s="34">
        <f aca="true" t="shared" si="9" ref="T24:T31">S24/R24*100</f>
        <v>68.66159502784413</v>
      </c>
      <c r="U24" s="33">
        <v>427981.37458</v>
      </c>
      <c r="V24" s="35">
        <f aca="true" t="shared" si="10" ref="V24:V31">S24/U24*100</f>
        <v>124.99943901647535</v>
      </c>
      <c r="W24" s="36"/>
      <c r="X24" s="33"/>
      <c r="Y24" s="37">
        <f aca="true" t="shared" si="11" ref="Y24:Z31">M24-R24</f>
        <v>-57699.87147000001</v>
      </c>
      <c r="Z24" s="37">
        <f t="shared" si="11"/>
        <v>20324.425619999995</v>
      </c>
      <c r="AA24" s="37">
        <f aca="true" t="shared" si="12" ref="AA24:AA31">N24-S24</f>
        <v>20324.425619999995</v>
      </c>
      <c r="AB24" s="38">
        <f aca="true" t="shared" si="13" ref="AB24:AB31">P24-U24</f>
        <v>52832.586299999966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837603.22853</v>
      </c>
      <c r="N25" s="33">
        <v>443049.38361</v>
      </c>
      <c r="O25" s="34">
        <f t="shared" si="7"/>
        <v>52.894899221861294</v>
      </c>
      <c r="P25" s="33">
        <v>467901.95457999996</v>
      </c>
      <c r="Q25" s="35">
        <f t="shared" si="8"/>
        <v>94.68850883679077</v>
      </c>
      <c r="R25" s="84">
        <v>842076.76761</v>
      </c>
      <c r="S25" s="33">
        <v>448445.58111</v>
      </c>
      <c r="T25" s="34">
        <f t="shared" si="9"/>
        <v>53.25471481451599</v>
      </c>
      <c r="U25" s="33">
        <v>505006.65608</v>
      </c>
      <c r="V25" s="35">
        <f t="shared" si="10"/>
        <v>88.79993475550549</v>
      </c>
      <c r="W25" s="36"/>
      <c r="X25" s="33"/>
      <c r="Y25" s="37">
        <f t="shared" si="11"/>
        <v>-4473.539080000017</v>
      </c>
      <c r="Z25" s="37"/>
      <c r="AA25" s="37">
        <f t="shared" si="12"/>
        <v>-5396.197500000009</v>
      </c>
      <c r="AB25" s="38">
        <f t="shared" si="13"/>
        <v>-37104.701500000025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684967.9591699999</v>
      </c>
      <c r="N26" s="33">
        <v>482903.7317</v>
      </c>
      <c r="O26" s="34">
        <f t="shared" si="7"/>
        <v>70.50019278057205</v>
      </c>
      <c r="P26" s="33">
        <v>492683.33827</v>
      </c>
      <c r="Q26" s="35">
        <f t="shared" si="8"/>
        <v>98.01503200730515</v>
      </c>
      <c r="R26" s="84">
        <v>719949.06462</v>
      </c>
      <c r="S26" s="33">
        <v>503108.89508999995</v>
      </c>
      <c r="T26" s="34">
        <f t="shared" si="9"/>
        <v>69.88117907418193</v>
      </c>
      <c r="U26" s="33">
        <v>451913.73864999996</v>
      </c>
      <c r="V26" s="35">
        <f t="shared" si="10"/>
        <v>111.32852402162744</v>
      </c>
      <c r="W26" s="36"/>
      <c r="X26" s="33"/>
      <c r="Y26" s="37">
        <f t="shared" si="11"/>
        <v>-34981.10545000003</v>
      </c>
      <c r="Z26" s="37">
        <f t="shared" si="11"/>
        <v>-20205.163389999943</v>
      </c>
      <c r="AA26" s="37">
        <f t="shared" si="12"/>
        <v>-20205.163389999943</v>
      </c>
      <c r="AB26" s="38">
        <f t="shared" si="13"/>
        <v>40769.59962000005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1172156.2948399999</v>
      </c>
      <c r="N27" s="33">
        <v>785922.93351</v>
      </c>
      <c r="O27" s="34">
        <f t="shared" si="7"/>
        <v>67.04932925495905</v>
      </c>
      <c r="P27" s="33">
        <v>725887.8454700001</v>
      </c>
      <c r="Q27" s="35">
        <f t="shared" si="8"/>
        <v>108.27057353483143</v>
      </c>
      <c r="R27" s="84">
        <v>1238789.4754100002</v>
      </c>
      <c r="S27" s="33">
        <v>799895.91634</v>
      </c>
      <c r="T27" s="34">
        <f t="shared" si="9"/>
        <v>64.57077108079721</v>
      </c>
      <c r="U27" s="33">
        <v>730980.17915</v>
      </c>
      <c r="V27" s="35">
        <f t="shared" si="10"/>
        <v>109.42785306027542</v>
      </c>
      <c r="W27" s="36"/>
      <c r="X27" s="33"/>
      <c r="Y27" s="37">
        <f t="shared" si="11"/>
        <v>-66633.18057000032</v>
      </c>
      <c r="Z27" s="37">
        <f t="shared" si="11"/>
        <v>-13972.982829999994</v>
      </c>
      <c r="AA27" s="37">
        <f t="shared" si="12"/>
        <v>-13972.982829999994</v>
      </c>
      <c r="AB27" s="38">
        <f t="shared" si="13"/>
        <v>-5092.333679999923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413369.82876999996</v>
      </c>
      <c r="N28" s="33">
        <v>300177.64437</v>
      </c>
      <c r="O28" s="34">
        <f t="shared" si="7"/>
        <v>72.6172118713143</v>
      </c>
      <c r="P28" s="33">
        <v>342550.13434</v>
      </c>
      <c r="Q28" s="35">
        <f t="shared" si="8"/>
        <v>87.63028073200434</v>
      </c>
      <c r="R28" s="84">
        <v>429453.48415</v>
      </c>
      <c r="S28" s="33">
        <v>288515.76423000003</v>
      </c>
      <c r="T28" s="34">
        <f t="shared" si="9"/>
        <v>67.18207556309565</v>
      </c>
      <c r="U28" s="33">
        <v>314215.73023000004</v>
      </c>
      <c r="V28" s="35">
        <f t="shared" si="10"/>
        <v>91.8209168009545</v>
      </c>
      <c r="W28" s="36"/>
      <c r="X28" s="33"/>
      <c r="Y28" s="37">
        <f t="shared" si="11"/>
        <v>-16083.655380000011</v>
      </c>
      <c r="Z28" s="37">
        <f t="shared" si="11"/>
        <v>11661.880139999965</v>
      </c>
      <c r="AA28" s="37">
        <f t="shared" si="12"/>
        <v>11661.880139999965</v>
      </c>
      <c r="AB28" s="38">
        <f t="shared" si="13"/>
        <v>28334.404109999945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58</v>
      </c>
      <c r="M29" s="33">
        <v>356217.65803</v>
      </c>
      <c r="N29" s="33">
        <v>238006.57831</v>
      </c>
      <c r="O29" s="34">
        <f t="shared" si="7"/>
        <v>66.81492984549226</v>
      </c>
      <c r="P29" s="33">
        <v>233203.28956</v>
      </c>
      <c r="Q29" s="35">
        <f t="shared" si="8"/>
        <v>102.05970025511333</v>
      </c>
      <c r="R29" s="84">
        <v>391614.929</v>
      </c>
      <c r="S29" s="33">
        <v>247310.17183</v>
      </c>
      <c r="T29" s="34">
        <f t="shared" si="9"/>
        <v>63.15136464830737</v>
      </c>
      <c r="U29" s="33">
        <v>219629.74394999997</v>
      </c>
      <c r="V29" s="35">
        <f t="shared" si="10"/>
        <v>112.60322367188192</v>
      </c>
      <c r="W29" s="36"/>
      <c r="X29" s="33"/>
      <c r="Y29" s="37">
        <f t="shared" si="11"/>
        <v>-35397.27097000001</v>
      </c>
      <c r="Z29" s="37">
        <f t="shared" si="11"/>
        <v>-9303.593519999995</v>
      </c>
      <c r="AA29" s="37">
        <f t="shared" si="12"/>
        <v>-9303.593519999995</v>
      </c>
      <c r="AB29" s="38">
        <f t="shared" si="13"/>
        <v>13573.54561000003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49</v>
      </c>
      <c r="M30" s="33">
        <v>478667.57511000003</v>
      </c>
      <c r="N30" s="33">
        <v>376301.94338</v>
      </c>
      <c r="O30" s="34">
        <f t="shared" si="7"/>
        <v>78.61446292732991</v>
      </c>
      <c r="P30" s="33">
        <v>325554.31575999997</v>
      </c>
      <c r="Q30" s="35">
        <f t="shared" si="8"/>
        <v>115.58806784715195</v>
      </c>
      <c r="R30" s="84">
        <v>486227.29663999996</v>
      </c>
      <c r="S30" s="33">
        <v>365901.36652</v>
      </c>
      <c r="T30" s="34">
        <f t="shared" si="9"/>
        <v>75.25315198231483</v>
      </c>
      <c r="U30" s="33">
        <v>313800.07661</v>
      </c>
      <c r="V30" s="35">
        <f t="shared" si="10"/>
        <v>116.60333881140286</v>
      </c>
      <c r="W30" s="36"/>
      <c r="X30" s="33"/>
      <c r="Y30" s="37">
        <f t="shared" si="11"/>
        <v>-7559.7215299999225</v>
      </c>
      <c r="Z30" s="37">
        <f t="shared" si="11"/>
        <v>10400.57686000003</v>
      </c>
      <c r="AA30" s="37">
        <f t="shared" si="12"/>
        <v>10400.57686000003</v>
      </c>
      <c r="AB30" s="38">
        <f t="shared" si="13"/>
        <v>11754.23914999998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50</v>
      </c>
      <c r="M31" s="33">
        <v>386113.73088</v>
      </c>
      <c r="N31" s="33">
        <v>291677.27927999996</v>
      </c>
      <c r="O31" s="34">
        <f t="shared" si="7"/>
        <v>75.54180438370635</v>
      </c>
      <c r="P31" s="33">
        <v>238413.19783000002</v>
      </c>
      <c r="Q31" s="35">
        <f t="shared" si="8"/>
        <v>122.34107924175397</v>
      </c>
      <c r="R31" s="84">
        <v>403418.42031</v>
      </c>
      <c r="S31" s="33">
        <v>261919.07949</v>
      </c>
      <c r="T31" s="34">
        <f t="shared" si="9"/>
        <v>64.92491822478823</v>
      </c>
      <c r="U31" s="33">
        <v>208497.99087</v>
      </c>
      <c r="V31" s="35">
        <f t="shared" si="10"/>
        <v>125.62187213271923</v>
      </c>
      <c r="W31" s="36"/>
      <c r="X31" s="33"/>
      <c r="Y31" s="37">
        <f t="shared" si="11"/>
        <v>-17304.689430000028</v>
      </c>
      <c r="Z31" s="37">
        <f t="shared" si="11"/>
        <v>29758.199789999955</v>
      </c>
      <c r="AA31" s="37">
        <f t="shared" si="12"/>
        <v>29758.199789999955</v>
      </c>
      <c r="AB31" s="38">
        <f t="shared" si="13"/>
        <v>29915.20696000001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200572.046</v>
      </c>
      <c r="N32" s="33">
        <v>142660.75861000002</v>
      </c>
      <c r="O32" s="34">
        <f t="shared" si="0"/>
        <v>71.12693989769642</v>
      </c>
      <c r="P32" s="33">
        <v>141384.21316999997</v>
      </c>
      <c r="Q32" s="35">
        <f t="shared" si="1"/>
        <v>100.90289107346457</v>
      </c>
      <c r="R32" s="84">
        <v>212684.75903000002</v>
      </c>
      <c r="S32" s="33">
        <v>136341.57718</v>
      </c>
      <c r="T32" s="34">
        <f t="shared" si="2"/>
        <v>64.10500583202038</v>
      </c>
      <c r="U32" s="33">
        <v>138125.06652000002</v>
      </c>
      <c r="V32" s="35">
        <f t="shared" si="3"/>
        <v>98.70878662002904</v>
      </c>
      <c r="W32" s="36"/>
      <c r="X32" s="33"/>
      <c r="Y32" s="37">
        <f t="shared" si="4"/>
        <v>-12112.713030000014</v>
      </c>
      <c r="Z32" s="37">
        <f t="shared" si="4"/>
        <v>6319.181430000026</v>
      </c>
      <c r="AA32" s="37">
        <f t="shared" si="5"/>
        <v>6319.181430000026</v>
      </c>
      <c r="AB32" s="38">
        <f t="shared" si="6"/>
        <v>3259.1466499999515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54</v>
      </c>
      <c r="M33" s="33">
        <v>856281.7175</v>
      </c>
      <c r="N33" s="33">
        <v>565780.19962</v>
      </c>
      <c r="O33" s="34">
        <f>N33/M33*100</f>
        <v>66.0740721256845</v>
      </c>
      <c r="P33" s="33">
        <v>504860.26672</v>
      </c>
      <c r="Q33" s="35">
        <f>N33/P33*100</f>
        <v>112.0666918978963</v>
      </c>
      <c r="R33" s="84">
        <v>837211.5298400001</v>
      </c>
      <c r="S33" s="33">
        <v>546053.74447</v>
      </c>
      <c r="T33" s="34">
        <f>S33/R33*100</f>
        <v>65.22291261019262</v>
      </c>
      <c r="U33" s="33">
        <v>484251.53007</v>
      </c>
      <c r="V33" s="35">
        <f>S33/U33*100</f>
        <v>112.7624200570035</v>
      </c>
      <c r="W33" s="36"/>
      <c r="X33" s="33"/>
      <c r="Y33" s="37">
        <f>M33-R33</f>
        <v>19070.187659999938</v>
      </c>
      <c r="Z33" s="37">
        <f>N33-S33</f>
        <v>19726.455149999936</v>
      </c>
      <c r="AA33" s="37">
        <f>N33-S33</f>
        <v>19726.455149999936</v>
      </c>
      <c r="AB33" s="38">
        <f>P33-U33</f>
        <v>20608.736650000035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55</v>
      </c>
      <c r="M34" s="33">
        <v>174201.9768</v>
      </c>
      <c r="N34" s="33">
        <v>114020.42979000001</v>
      </c>
      <c r="O34" s="34">
        <f>N34/M34*100</f>
        <v>65.45300569172416</v>
      </c>
      <c r="P34" s="33">
        <v>137361.00897999998</v>
      </c>
      <c r="Q34" s="35">
        <f>N34/P34*100</f>
        <v>83.0078569141856</v>
      </c>
      <c r="R34" s="84">
        <v>187512.37321000002</v>
      </c>
      <c r="S34" s="33">
        <v>119116.6924</v>
      </c>
      <c r="T34" s="34">
        <f>S34/R34*100</f>
        <v>63.52471058888369</v>
      </c>
      <c r="U34" s="33">
        <v>132193.23127</v>
      </c>
      <c r="V34" s="35">
        <f>S34/U34*100</f>
        <v>90.10801177611611</v>
      </c>
      <c r="W34" s="36"/>
      <c r="X34" s="33"/>
      <c r="Y34" s="37">
        <f>M34-R34</f>
        <v>-13310.396410000016</v>
      </c>
      <c r="Z34" s="37">
        <f>N34-S34</f>
        <v>-5096.262609999991</v>
      </c>
      <c r="AA34" s="37">
        <f>N34-S34</f>
        <v>-5096.262609999991</v>
      </c>
      <c r="AB34" s="38">
        <f>P34-U34</f>
        <v>5167.777709999995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531854.0738</v>
      </c>
      <c r="N35" s="33">
        <v>412493.99025</v>
      </c>
      <c r="O35" s="34">
        <f t="shared" si="0"/>
        <v>77.55773821620015</v>
      </c>
      <c r="P35" s="33">
        <v>305862.61507999996</v>
      </c>
      <c r="Q35" s="35">
        <f t="shared" si="1"/>
        <v>134.86250686181768</v>
      </c>
      <c r="R35" s="84">
        <v>551105.1354400001</v>
      </c>
      <c r="S35" s="33">
        <v>408876.35708999995</v>
      </c>
      <c r="T35" s="34">
        <f t="shared" si="2"/>
        <v>74.19207893309772</v>
      </c>
      <c r="U35" s="33">
        <v>303842.51741000003</v>
      </c>
      <c r="V35" s="85">
        <f t="shared" si="3"/>
        <v>134.56851285176427</v>
      </c>
      <c r="W35" s="36"/>
      <c r="X35" s="33"/>
      <c r="Y35" s="37">
        <f>M35-R35</f>
        <v>-19251.061640000087</v>
      </c>
      <c r="Z35" s="37">
        <f t="shared" si="4"/>
        <v>3617.6331600000267</v>
      </c>
      <c r="AA35" s="37">
        <f t="shared" si="5"/>
        <v>3617.6331600000267</v>
      </c>
      <c r="AB35" s="38">
        <f t="shared" si="6"/>
        <v>2020.09766999993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51</v>
      </c>
      <c r="M36" s="33">
        <v>270237.58001</v>
      </c>
      <c r="N36" s="33">
        <v>196117.22262000002</v>
      </c>
      <c r="O36" s="34">
        <f t="shared" si="0"/>
        <v>72.57215025857721</v>
      </c>
      <c r="P36" s="33">
        <v>179737.30447</v>
      </c>
      <c r="Q36" s="35">
        <f t="shared" si="1"/>
        <v>109.11325459024783</v>
      </c>
      <c r="R36" s="84">
        <v>295561.33715</v>
      </c>
      <c r="S36" s="33">
        <v>173751.66756</v>
      </c>
      <c r="T36" s="34">
        <f t="shared" si="2"/>
        <v>58.78700821813494</v>
      </c>
      <c r="U36" s="33">
        <v>165018.55421</v>
      </c>
      <c r="V36" s="35">
        <f t="shared" si="3"/>
        <v>105.29220086299289</v>
      </c>
      <c r="W36" s="36"/>
      <c r="X36" s="33"/>
      <c r="Y36" s="37">
        <f t="shared" si="4"/>
        <v>-25323.75714</v>
      </c>
      <c r="Z36" s="37">
        <f t="shared" si="4"/>
        <v>22365.555060000013</v>
      </c>
      <c r="AA36" s="37">
        <f t="shared" si="5"/>
        <v>22365.555060000013</v>
      </c>
      <c r="AB36" s="38">
        <f t="shared" si="6"/>
        <v>14718.75026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56</v>
      </c>
      <c r="M37" s="33">
        <v>485222.69776</v>
      </c>
      <c r="N37" s="33">
        <v>370544.72212</v>
      </c>
      <c r="O37" s="34">
        <f>N37/M37*100</f>
        <v>76.36590864990372</v>
      </c>
      <c r="P37" s="33">
        <v>336713.70513</v>
      </c>
      <c r="Q37" s="35">
        <f>N37/P37*100</f>
        <v>110.04741312116724</v>
      </c>
      <c r="R37" s="84">
        <v>241304.239</v>
      </c>
      <c r="S37" s="33">
        <v>163248.35553</v>
      </c>
      <c r="T37" s="34">
        <f>S37/R37*100</f>
        <v>67.65250217175007</v>
      </c>
      <c r="U37" s="33">
        <v>314520.11295</v>
      </c>
      <c r="V37" s="35">
        <f>S37/U37*100</f>
        <v>51.90394789027435</v>
      </c>
      <c r="W37" s="36"/>
      <c r="X37" s="33"/>
      <c r="Y37" s="37">
        <f>M37-R37</f>
        <v>243918.45876</v>
      </c>
      <c r="Z37" s="37">
        <f>N37-S37</f>
        <v>207296.36659</v>
      </c>
      <c r="AA37" s="37">
        <f>N37-S37</f>
        <v>207296.36659</v>
      </c>
      <c r="AB37" s="38">
        <f>P37-U37</f>
        <v>22193.592180000036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52</v>
      </c>
      <c r="M38" s="33">
        <v>232627.104</v>
      </c>
      <c r="N38" s="33">
        <v>172865.44038</v>
      </c>
      <c r="O38" s="34">
        <f t="shared" si="0"/>
        <v>74.3101029104502</v>
      </c>
      <c r="P38" s="33">
        <v>162783.06928999998</v>
      </c>
      <c r="Q38" s="35">
        <f t="shared" si="1"/>
        <v>106.19374676615669</v>
      </c>
      <c r="R38" s="84">
        <v>459441.59237</v>
      </c>
      <c r="S38" s="33">
        <v>292111.79572000005</v>
      </c>
      <c r="T38" s="34">
        <f t="shared" si="2"/>
        <v>63.57974562406509</v>
      </c>
      <c r="U38" s="33">
        <v>151364.17596000002</v>
      </c>
      <c r="V38" s="35">
        <f t="shared" si="3"/>
        <v>192.98608397088256</v>
      </c>
      <c r="W38" s="36"/>
      <c r="X38" s="33"/>
      <c r="Y38" s="37">
        <f t="shared" si="4"/>
        <v>-226814.48837000004</v>
      </c>
      <c r="Z38" s="37">
        <f t="shared" si="4"/>
        <v>-119246.35534000007</v>
      </c>
      <c r="AA38" s="37">
        <f t="shared" si="5"/>
        <v>-119246.35534000007</v>
      </c>
      <c r="AB38" s="38">
        <f t="shared" si="6"/>
        <v>11418.893329999963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53</v>
      </c>
      <c r="M39" s="33">
        <v>431073.80663999997</v>
      </c>
      <c r="N39" s="33">
        <v>384827.72792000003</v>
      </c>
      <c r="O39" s="34">
        <f t="shared" si="0"/>
        <v>89.27188847764505</v>
      </c>
      <c r="P39" s="33">
        <v>288376.13261000003</v>
      </c>
      <c r="Q39" s="35">
        <f t="shared" si="1"/>
        <v>133.44645565395703</v>
      </c>
      <c r="R39" s="84">
        <v>348563.41855</v>
      </c>
      <c r="S39" s="33">
        <v>244588.84501</v>
      </c>
      <c r="T39" s="34">
        <f t="shared" si="2"/>
        <v>70.17054343438357</v>
      </c>
      <c r="U39" s="33">
        <v>255299.73150999998</v>
      </c>
      <c r="V39" s="35">
        <f t="shared" si="3"/>
        <v>95.80458371943863</v>
      </c>
      <c r="W39" s="36"/>
      <c r="X39" s="33"/>
      <c r="Y39" s="37">
        <f t="shared" si="4"/>
        <v>82510.38808999996</v>
      </c>
      <c r="Z39" s="37">
        <f t="shared" si="4"/>
        <v>140238.88291000004</v>
      </c>
      <c r="AA39" s="37">
        <f t="shared" si="5"/>
        <v>140238.88291000004</v>
      </c>
      <c r="AB39" s="38">
        <f t="shared" si="6"/>
        <v>33076.40110000005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57</v>
      </c>
      <c r="M40" s="33">
        <v>345161.296</v>
      </c>
      <c r="N40" s="33">
        <v>246005.86074</v>
      </c>
      <c r="O40" s="34">
        <f>N40/M40*100</f>
        <v>71.27272483644865</v>
      </c>
      <c r="P40" s="33">
        <v>247968.95631</v>
      </c>
      <c r="Q40" s="35">
        <f>N40/P40*100</f>
        <v>99.20833010744062</v>
      </c>
      <c r="R40" s="84">
        <v>501510.09776</v>
      </c>
      <c r="S40" s="33">
        <v>360433.18033999996</v>
      </c>
      <c r="T40" s="34">
        <f>S40/R40*100</f>
        <v>71.86957589685203</v>
      </c>
      <c r="U40" s="33">
        <v>238150.06457</v>
      </c>
      <c r="V40" s="35">
        <f>S40/U40*100</f>
        <v>151.34708486885881</v>
      </c>
      <c r="W40" s="36"/>
      <c r="X40" s="33"/>
      <c r="Y40" s="37">
        <f>M40-R40</f>
        <v>-156348.80176</v>
      </c>
      <c r="Z40" s="37">
        <f>N40-S40</f>
        <v>-114427.31959999996</v>
      </c>
      <c r="AA40" s="37">
        <f>N40-S40</f>
        <v>-114427.31959999996</v>
      </c>
      <c r="AB40" s="38">
        <f>P40-U40</f>
        <v>9818.891740000021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793069.9856799999</v>
      </c>
      <c r="N41" s="33">
        <v>649051.52789</v>
      </c>
      <c r="O41" s="34">
        <f t="shared" si="0"/>
        <v>81.84038478438765</v>
      </c>
      <c r="P41" s="33">
        <v>563081.0202799999</v>
      </c>
      <c r="Q41" s="35">
        <f t="shared" si="1"/>
        <v>115.26787522819542</v>
      </c>
      <c r="R41" s="84">
        <v>943712.6494</v>
      </c>
      <c r="S41" s="33">
        <v>626016.52567</v>
      </c>
      <c r="T41" s="34">
        <f t="shared" si="2"/>
        <v>66.33550223873898</v>
      </c>
      <c r="U41" s="33">
        <v>558005.98131</v>
      </c>
      <c r="V41" s="35">
        <f t="shared" si="3"/>
        <v>112.18813895154591</v>
      </c>
      <c r="W41" s="36"/>
      <c r="X41" s="33"/>
      <c r="Y41" s="37">
        <f t="shared" si="4"/>
        <v>-150642.66372000007</v>
      </c>
      <c r="Z41" s="37">
        <f t="shared" si="4"/>
        <v>23035.002220000024</v>
      </c>
      <c r="AA41" s="37">
        <f t="shared" si="5"/>
        <v>23035.002220000024</v>
      </c>
      <c r="AB41" s="38">
        <f t="shared" si="6"/>
        <v>5075.038969999994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219205.047</v>
      </c>
      <c r="N42" s="33">
        <v>192629.9484</v>
      </c>
      <c r="O42" s="34">
        <f t="shared" si="0"/>
        <v>87.87660276818353</v>
      </c>
      <c r="P42" s="33">
        <v>288122.10572000005</v>
      </c>
      <c r="Q42" s="35">
        <f t="shared" si="1"/>
        <v>66.85705281746056</v>
      </c>
      <c r="R42" s="84">
        <v>345531.38180000003</v>
      </c>
      <c r="S42" s="33">
        <v>203498.08638</v>
      </c>
      <c r="T42" s="34">
        <f t="shared" si="2"/>
        <v>58.89424147812671</v>
      </c>
      <c r="U42" s="33">
        <v>156429.9955</v>
      </c>
      <c r="V42" s="35">
        <f t="shared" si="3"/>
        <v>130.0889165978401</v>
      </c>
      <c r="W42" s="36"/>
      <c r="X42" s="33"/>
      <c r="Y42" s="37">
        <f t="shared" si="4"/>
        <v>-126326.33480000004</v>
      </c>
      <c r="Z42" s="37">
        <f t="shared" si="4"/>
        <v>-10868.13798</v>
      </c>
      <c r="AA42" s="37">
        <f t="shared" si="5"/>
        <v>-10868.13798</v>
      </c>
      <c r="AB42" s="38">
        <f t="shared" si="6"/>
        <v>131692.11022000006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966422.8337000001</v>
      </c>
      <c r="N43" s="33">
        <v>657369.95932</v>
      </c>
      <c r="O43" s="34">
        <f t="shared" si="0"/>
        <v>68.02094656675536</v>
      </c>
      <c r="P43" s="33">
        <v>621754.7727000001</v>
      </c>
      <c r="Q43" s="35">
        <f t="shared" si="1"/>
        <v>105.728172614637</v>
      </c>
      <c r="R43" s="84">
        <v>1004918.11928</v>
      </c>
      <c r="S43" s="33">
        <v>638374.91661</v>
      </c>
      <c r="T43" s="34">
        <f t="shared" si="2"/>
        <v>63.52506780028809</v>
      </c>
      <c r="U43" s="33">
        <v>607665.7153500001</v>
      </c>
      <c r="V43" s="35">
        <f t="shared" si="3"/>
        <v>105.05363401032295</v>
      </c>
      <c r="W43" s="36"/>
      <c r="X43" s="33"/>
      <c r="Y43" s="37">
        <f t="shared" si="4"/>
        <v>-38495.28557999991</v>
      </c>
      <c r="Z43" s="37">
        <f t="shared" si="4"/>
        <v>18995.042710000067</v>
      </c>
      <c r="AA43" s="37">
        <f t="shared" si="5"/>
        <v>18995.042710000067</v>
      </c>
      <c r="AB43" s="38">
        <f t="shared" si="6"/>
        <v>14089.057350000017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201078.57502000002</v>
      </c>
      <c r="N44" s="33">
        <v>150434.07043000002</v>
      </c>
      <c r="O44" s="34">
        <f t="shared" si="0"/>
        <v>74.8135749495128</v>
      </c>
      <c r="P44" s="33">
        <v>224004.71669</v>
      </c>
      <c r="Q44" s="35">
        <f t="shared" si="1"/>
        <v>67.15665306199139</v>
      </c>
      <c r="R44" s="84">
        <v>204146.32274</v>
      </c>
      <c r="S44" s="33">
        <v>143098.67088</v>
      </c>
      <c r="T44" s="34">
        <f t="shared" si="2"/>
        <v>70.09612956009495</v>
      </c>
      <c r="U44" s="33">
        <v>222262.74972</v>
      </c>
      <c r="V44" s="35">
        <f t="shared" si="3"/>
        <v>64.3826601894701</v>
      </c>
      <c r="W44" s="36"/>
      <c r="X44" s="33"/>
      <c r="Y44" s="37">
        <f t="shared" si="4"/>
        <v>-3067.747719999985</v>
      </c>
      <c r="Z44" s="37">
        <f t="shared" si="4"/>
        <v>7335.399550000031</v>
      </c>
      <c r="AA44" s="37">
        <f t="shared" si="5"/>
        <v>7335.399550000031</v>
      </c>
      <c r="AB44" s="38">
        <f t="shared" si="6"/>
        <v>1741.9669700000086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659042.24028</v>
      </c>
      <c r="N45" s="33">
        <v>495384.49345999997</v>
      </c>
      <c r="O45" s="34">
        <f t="shared" si="0"/>
        <v>75.16733574611717</v>
      </c>
      <c r="P45" s="33">
        <v>390418.41855</v>
      </c>
      <c r="Q45" s="35">
        <f t="shared" si="1"/>
        <v>126.88553355137296</v>
      </c>
      <c r="R45" s="84">
        <v>702909.2146699999</v>
      </c>
      <c r="S45" s="33">
        <v>457529.75487</v>
      </c>
      <c r="T45" s="34">
        <f t="shared" si="2"/>
        <v>65.09087451425715</v>
      </c>
      <c r="U45" s="33">
        <v>362549.59858999995</v>
      </c>
      <c r="V45" s="35">
        <f t="shared" si="3"/>
        <v>126.19783793704077</v>
      </c>
      <c r="W45" s="36"/>
      <c r="X45" s="33"/>
      <c r="Y45" s="37">
        <f t="shared" si="4"/>
        <v>-43866.97438999987</v>
      </c>
      <c r="Z45" s="37">
        <f t="shared" si="4"/>
        <v>37854.738589999964</v>
      </c>
      <c r="AA45" s="37">
        <f t="shared" si="5"/>
        <v>37854.738589999964</v>
      </c>
      <c r="AB45" s="38">
        <f t="shared" si="6"/>
        <v>27868.81996000005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1904828.4951300002</v>
      </c>
      <c r="N46" s="33">
        <v>1306274.23151</v>
      </c>
      <c r="O46" s="34">
        <f t="shared" si="0"/>
        <v>68.57699970625701</v>
      </c>
      <c r="P46" s="33">
        <v>1162866.23771</v>
      </c>
      <c r="Q46" s="35">
        <f t="shared" si="1"/>
        <v>112.3322863068421</v>
      </c>
      <c r="R46" s="84">
        <v>2130136.46539</v>
      </c>
      <c r="S46" s="33">
        <v>1268150.73992</v>
      </c>
      <c r="T46" s="34">
        <f t="shared" si="2"/>
        <v>59.53377919793596</v>
      </c>
      <c r="U46" s="33">
        <v>1131758.0452100001</v>
      </c>
      <c r="V46" s="35">
        <f t="shared" si="3"/>
        <v>112.05140049918461</v>
      </c>
      <c r="W46" s="36"/>
      <c r="X46" s="33"/>
      <c r="Y46" s="37">
        <f t="shared" si="4"/>
        <v>-225307.97025999986</v>
      </c>
      <c r="Z46" s="37">
        <f t="shared" si="4"/>
        <v>38123.49158999999</v>
      </c>
      <c r="AA46" s="37">
        <f t="shared" si="5"/>
        <v>38123.49158999999</v>
      </c>
      <c r="AB46" s="38">
        <f t="shared" si="6"/>
        <v>31108.19249999989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665258.543</v>
      </c>
      <c r="N47" s="33">
        <v>432975.27482</v>
      </c>
      <c r="O47" s="34">
        <f t="shared" si="0"/>
        <v>65.0837601975748</v>
      </c>
      <c r="P47" s="33">
        <v>391224.12842</v>
      </c>
      <c r="Q47" s="35">
        <f t="shared" si="1"/>
        <v>110.67192521295053</v>
      </c>
      <c r="R47" s="84">
        <v>699520.694</v>
      </c>
      <c r="S47" s="33">
        <v>408551.2839</v>
      </c>
      <c r="T47" s="34">
        <f t="shared" si="2"/>
        <v>58.40445999729066</v>
      </c>
      <c r="U47" s="33">
        <v>381561.09512</v>
      </c>
      <c r="V47" s="35">
        <f t="shared" si="3"/>
        <v>107.0736217935195</v>
      </c>
      <c r="W47" s="36"/>
      <c r="X47" s="33"/>
      <c r="Y47" s="37">
        <f t="shared" si="4"/>
        <v>-34262.15100000007</v>
      </c>
      <c r="Z47" s="37">
        <f t="shared" si="4"/>
        <v>24423.99092000001</v>
      </c>
      <c r="AA47" s="37">
        <f t="shared" si="5"/>
        <v>24423.99092000001</v>
      </c>
      <c r="AB47" s="38">
        <f t="shared" si="6"/>
        <v>9663.03330000001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325819.0904</v>
      </c>
      <c r="N48" s="33">
        <v>278285.27717</v>
      </c>
      <c r="O48" s="34">
        <f t="shared" si="0"/>
        <v>85.41097970298675</v>
      </c>
      <c r="P48" s="33">
        <v>233920.07358000003</v>
      </c>
      <c r="Q48" s="35">
        <f t="shared" si="1"/>
        <v>118.96596684116005</v>
      </c>
      <c r="R48" s="84">
        <v>376255.99112</v>
      </c>
      <c r="S48" s="33">
        <v>212041.66303999998</v>
      </c>
      <c r="T48" s="34">
        <f t="shared" si="2"/>
        <v>56.35569081805614</v>
      </c>
      <c r="U48" s="33">
        <v>188472.56088</v>
      </c>
      <c r="V48" s="35">
        <f t="shared" si="3"/>
        <v>112.50532281725951</v>
      </c>
      <c r="W48" s="36"/>
      <c r="X48" s="33"/>
      <c r="Y48" s="37">
        <f t="shared" si="4"/>
        <v>-50436.900720000034</v>
      </c>
      <c r="Z48" s="37">
        <f t="shared" si="4"/>
        <v>66243.61413000003</v>
      </c>
      <c r="AA48" s="37">
        <f t="shared" si="5"/>
        <v>66243.61413000003</v>
      </c>
      <c r="AB48" s="38">
        <f t="shared" si="6"/>
        <v>45447.51270000002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639522.0409299999</v>
      </c>
      <c r="N49" s="33">
        <v>398055.74004</v>
      </c>
      <c r="O49" s="34">
        <f t="shared" si="0"/>
        <v>62.242692911903866</v>
      </c>
      <c r="P49" s="33">
        <v>316656.59700999997</v>
      </c>
      <c r="Q49" s="35">
        <f t="shared" si="1"/>
        <v>125.70580995267547</v>
      </c>
      <c r="R49" s="84">
        <v>702939.63762</v>
      </c>
      <c r="S49" s="33">
        <v>396234.88857999997</v>
      </c>
      <c r="T49" s="34">
        <f t="shared" si="2"/>
        <v>56.36826654441691</v>
      </c>
      <c r="U49" s="33">
        <v>304673.26764</v>
      </c>
      <c r="V49" s="35">
        <f t="shared" si="3"/>
        <v>130.0523973268927</v>
      </c>
      <c r="W49" s="36"/>
      <c r="X49" s="33"/>
      <c r="Y49" s="37">
        <f t="shared" si="4"/>
        <v>-63417.59669000015</v>
      </c>
      <c r="Z49" s="37">
        <f t="shared" si="4"/>
        <v>1820.8514600000344</v>
      </c>
      <c r="AA49" s="37">
        <f t="shared" si="5"/>
        <v>1820.8514600000344</v>
      </c>
      <c r="AB49" s="38">
        <f t="shared" si="6"/>
        <v>11983.329369999992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2813503.635</v>
      </c>
      <c r="N50" s="33">
        <v>2121141.58466</v>
      </c>
      <c r="O50" s="34">
        <f t="shared" si="0"/>
        <v>75.39146416137473</v>
      </c>
      <c r="P50" s="33">
        <v>1771303.08259</v>
      </c>
      <c r="Q50" s="35">
        <f t="shared" si="1"/>
        <v>119.7503468214184</v>
      </c>
      <c r="R50" s="84">
        <v>2987782.37777</v>
      </c>
      <c r="S50" s="33">
        <v>1941420.9068</v>
      </c>
      <c r="T50" s="34">
        <f t="shared" si="2"/>
        <v>64.97865846069499</v>
      </c>
      <c r="U50" s="33">
        <v>1668615.46682</v>
      </c>
      <c r="V50" s="35">
        <f t="shared" si="3"/>
        <v>116.3492095935024</v>
      </c>
      <c r="W50" s="36"/>
      <c r="X50" s="33"/>
      <c r="Y50" s="37">
        <f t="shared" si="4"/>
        <v>-174278.74277000036</v>
      </c>
      <c r="Z50" s="37">
        <f t="shared" si="4"/>
        <v>179720.67786000017</v>
      </c>
      <c r="AA50" s="37">
        <f t="shared" si="5"/>
        <v>179720.67786000017</v>
      </c>
      <c r="AB50" s="38">
        <f t="shared" si="6"/>
        <v>102687.61577000003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421745.38961</v>
      </c>
      <c r="N51" s="33">
        <v>309120.0503</v>
      </c>
      <c r="O51" s="34">
        <f t="shared" si="0"/>
        <v>73.29541896968978</v>
      </c>
      <c r="P51" s="33">
        <v>278664.94879</v>
      </c>
      <c r="Q51" s="35">
        <f t="shared" si="1"/>
        <v>110.9289315510401</v>
      </c>
      <c r="R51" s="84">
        <v>445091.32177</v>
      </c>
      <c r="S51" s="33">
        <v>300891.24759</v>
      </c>
      <c r="T51" s="34">
        <f t="shared" si="2"/>
        <v>67.60213755537676</v>
      </c>
      <c r="U51" s="33">
        <v>276271.07528</v>
      </c>
      <c r="V51" s="35">
        <f t="shared" si="3"/>
        <v>108.9115996978864</v>
      </c>
      <c r="W51" s="36"/>
      <c r="X51" s="33"/>
      <c r="Y51" s="37">
        <f t="shared" si="4"/>
        <v>-23345.932159999968</v>
      </c>
      <c r="Z51" s="37">
        <f t="shared" si="4"/>
        <v>8228.802710000018</v>
      </c>
      <c r="AA51" s="37">
        <f t="shared" si="5"/>
        <v>8228.802710000018</v>
      </c>
      <c r="AB51" s="38">
        <f t="shared" si="6"/>
        <v>2393.873510000005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549997.3687999999</v>
      </c>
      <c r="N52" s="33">
        <v>386751.76035</v>
      </c>
      <c r="O52" s="34">
        <f t="shared" si="0"/>
        <v>70.31883828714055</v>
      </c>
      <c r="P52" s="33">
        <v>334231.97482</v>
      </c>
      <c r="Q52" s="35">
        <f t="shared" si="1"/>
        <v>115.71357305305227</v>
      </c>
      <c r="R52" s="84">
        <v>589283.5608</v>
      </c>
      <c r="S52" s="33">
        <v>370661.33079000004</v>
      </c>
      <c r="T52" s="34">
        <f t="shared" si="2"/>
        <v>62.90033448189143</v>
      </c>
      <c r="U52" s="33">
        <v>307379.53793</v>
      </c>
      <c r="V52" s="35">
        <f t="shared" si="3"/>
        <v>120.58750991889751</v>
      </c>
      <c r="W52" s="36"/>
      <c r="X52" s="33"/>
      <c r="Y52" s="37">
        <f t="shared" si="4"/>
        <v>-39286.19200000004</v>
      </c>
      <c r="Z52" s="37">
        <f t="shared" si="4"/>
        <v>16090.42955999996</v>
      </c>
      <c r="AA52" s="37">
        <f t="shared" si="5"/>
        <v>16090.42955999996</v>
      </c>
      <c r="AB52" s="38">
        <f t="shared" si="6"/>
        <v>26852.43689000001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496351.13104</v>
      </c>
      <c r="N53" s="33">
        <v>362479.20284</v>
      </c>
      <c r="O53" s="34">
        <f t="shared" si="0"/>
        <v>73.02878550523309</v>
      </c>
      <c r="P53" s="33">
        <v>296494.32976999995</v>
      </c>
      <c r="Q53" s="35">
        <f t="shared" si="1"/>
        <v>122.25502022962347</v>
      </c>
      <c r="R53" s="84">
        <v>547029.87804</v>
      </c>
      <c r="S53" s="33">
        <v>349252.03948000004</v>
      </c>
      <c r="T53" s="34">
        <f t="shared" si="2"/>
        <v>63.84514877530364</v>
      </c>
      <c r="U53" s="33">
        <v>291785.77737</v>
      </c>
      <c r="V53" s="35">
        <f t="shared" si="3"/>
        <v>119.69467553489754</v>
      </c>
      <c r="W53" s="36"/>
      <c r="X53" s="33"/>
      <c r="Y53" s="37">
        <f t="shared" si="4"/>
        <v>-50678.746999999974</v>
      </c>
      <c r="Z53" s="37">
        <f t="shared" si="4"/>
        <v>13227.163359999948</v>
      </c>
      <c r="AA53" s="37">
        <f t="shared" si="5"/>
        <v>13227.163359999948</v>
      </c>
      <c r="AB53" s="38">
        <f t="shared" si="6"/>
        <v>4708.552399999928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313168.64433</v>
      </c>
      <c r="N54" s="33">
        <v>241808.17527</v>
      </c>
      <c r="O54" s="34">
        <f t="shared" si="0"/>
        <v>77.21340550786297</v>
      </c>
      <c r="P54" s="33">
        <v>195319.45030000003</v>
      </c>
      <c r="Q54" s="35">
        <f t="shared" si="1"/>
        <v>123.80138019976803</v>
      </c>
      <c r="R54" s="84">
        <v>326642.55288</v>
      </c>
      <c r="S54" s="33">
        <v>206972.37876</v>
      </c>
      <c r="T54" s="34">
        <f t="shared" si="2"/>
        <v>63.36356881096147</v>
      </c>
      <c r="U54" s="33">
        <v>175712.0364</v>
      </c>
      <c r="V54" s="35">
        <f t="shared" si="3"/>
        <v>117.79066647935107</v>
      </c>
      <c r="W54" s="36"/>
      <c r="X54" s="33"/>
      <c r="Y54" s="37">
        <f t="shared" si="4"/>
        <v>-13473.908549999993</v>
      </c>
      <c r="Z54" s="37">
        <f t="shared" si="4"/>
        <v>34835.796510000015</v>
      </c>
      <c r="AA54" s="37">
        <f t="shared" si="5"/>
        <v>34835.796510000015</v>
      </c>
      <c r="AB54" s="38">
        <f t="shared" si="6"/>
        <v>19607.413900000014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856956.48839</v>
      </c>
      <c r="N55" s="33">
        <v>637176.87861</v>
      </c>
      <c r="O55" s="34">
        <f t="shared" si="0"/>
        <v>74.35346919504524</v>
      </c>
      <c r="P55" s="33">
        <v>576197.16645</v>
      </c>
      <c r="Q55" s="35">
        <f t="shared" si="1"/>
        <v>110.58313294660944</v>
      </c>
      <c r="R55" s="84">
        <v>947123.98927</v>
      </c>
      <c r="S55" s="33">
        <v>623642.85309</v>
      </c>
      <c r="T55" s="34">
        <f t="shared" si="2"/>
        <v>65.84595682880712</v>
      </c>
      <c r="U55" s="33">
        <v>535203.325</v>
      </c>
      <c r="V55" s="35">
        <f t="shared" si="3"/>
        <v>116.52447284216704</v>
      </c>
      <c r="W55" s="36"/>
      <c r="X55" s="33"/>
      <c r="Y55" s="37">
        <f t="shared" si="4"/>
        <v>-90167.50088000007</v>
      </c>
      <c r="Z55" s="37">
        <f t="shared" si="4"/>
        <v>13534.025520000025</v>
      </c>
      <c r="AA55" s="37">
        <f t="shared" si="5"/>
        <v>13534.025520000025</v>
      </c>
      <c r="AB55" s="38">
        <f t="shared" si="6"/>
        <v>40993.841450000065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601516.1971699999</v>
      </c>
      <c r="N56" s="33">
        <v>424044.75851</v>
      </c>
      <c r="O56" s="34">
        <f t="shared" si="0"/>
        <v>70.4959834007856</v>
      </c>
      <c r="P56" s="33">
        <v>377475.20737</v>
      </c>
      <c r="Q56" s="35">
        <f t="shared" si="1"/>
        <v>112.33711518816459</v>
      </c>
      <c r="R56" s="84">
        <v>666091.07667</v>
      </c>
      <c r="S56" s="33">
        <v>407332.62064</v>
      </c>
      <c r="T56" s="34">
        <f t="shared" si="2"/>
        <v>61.15269141216913</v>
      </c>
      <c r="U56" s="33">
        <v>357144.12563</v>
      </c>
      <c r="V56" s="35">
        <f t="shared" si="3"/>
        <v>114.05272869082413</v>
      </c>
      <c r="W56" s="36"/>
      <c r="X56" s="33"/>
      <c r="Y56" s="37">
        <f t="shared" si="4"/>
        <v>-64574.87950000004</v>
      </c>
      <c r="Z56" s="37">
        <f t="shared" si="4"/>
        <v>16712.137870000035</v>
      </c>
      <c r="AA56" s="37">
        <f t="shared" si="5"/>
        <v>16712.137870000035</v>
      </c>
      <c r="AB56" s="38">
        <f t="shared" si="6"/>
        <v>20331.081739999994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613064.61896</v>
      </c>
      <c r="N57" s="33">
        <v>475571.82294</v>
      </c>
      <c r="O57" s="34">
        <f t="shared" si="0"/>
        <v>77.57287049883222</v>
      </c>
      <c r="P57" s="33">
        <v>487217.07849</v>
      </c>
      <c r="Q57" s="35">
        <f t="shared" si="1"/>
        <v>97.60984249852419</v>
      </c>
      <c r="R57" s="84">
        <v>647918.91077</v>
      </c>
      <c r="S57" s="33">
        <v>450613.17566</v>
      </c>
      <c r="T57" s="34">
        <f t="shared" si="2"/>
        <v>69.54777336634336</v>
      </c>
      <c r="U57" s="33">
        <v>443898.5982</v>
      </c>
      <c r="V57" s="35">
        <f t="shared" si="3"/>
        <v>101.5126376805936</v>
      </c>
      <c r="W57" s="36"/>
      <c r="X57" s="33"/>
      <c r="Y57" s="37">
        <f t="shared" si="4"/>
        <v>-34854.291809999966</v>
      </c>
      <c r="Z57" s="37">
        <f t="shared" si="4"/>
        <v>24958.647279999976</v>
      </c>
      <c r="AA57" s="37">
        <f t="shared" si="5"/>
        <v>24958.647279999976</v>
      </c>
      <c r="AB57" s="38">
        <f t="shared" si="6"/>
        <v>43318.48028999998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331630.38128</v>
      </c>
      <c r="N58" s="33">
        <v>266573.63658</v>
      </c>
      <c r="O58" s="34">
        <f t="shared" si="0"/>
        <v>80.38275490656216</v>
      </c>
      <c r="P58" s="33">
        <v>247215.27784</v>
      </c>
      <c r="Q58" s="35">
        <f t="shared" si="1"/>
        <v>107.83056731329077</v>
      </c>
      <c r="R58" s="84">
        <v>356250.30061000003</v>
      </c>
      <c r="S58" s="33">
        <v>259968.74341999998</v>
      </c>
      <c r="T58" s="34">
        <f t="shared" si="2"/>
        <v>72.9736207870873</v>
      </c>
      <c r="U58" s="33">
        <v>231872.757</v>
      </c>
      <c r="V58" s="35">
        <f t="shared" si="3"/>
        <v>112.11698467017406</v>
      </c>
      <c r="W58" s="36"/>
      <c r="X58" s="33"/>
      <c r="Y58" s="37">
        <f t="shared" si="4"/>
        <v>-24619.919330000062</v>
      </c>
      <c r="Z58" s="37">
        <f t="shared" si="4"/>
        <v>6604.893160000007</v>
      </c>
      <c r="AA58" s="37">
        <f t="shared" si="5"/>
        <v>6604.893160000007</v>
      </c>
      <c r="AB58" s="38">
        <f t="shared" si="6"/>
        <v>15342.520839999983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403788.12612000003</v>
      </c>
      <c r="N59" s="33">
        <v>317195.93114999996</v>
      </c>
      <c r="O59" s="34">
        <f t="shared" si="0"/>
        <v>78.55504177350026</v>
      </c>
      <c r="P59" s="33">
        <v>330084.60061</v>
      </c>
      <c r="Q59" s="35">
        <f t="shared" si="1"/>
        <v>96.09534360700812</v>
      </c>
      <c r="R59" s="84">
        <v>459931.13739999995</v>
      </c>
      <c r="S59" s="33">
        <v>327253.97715</v>
      </c>
      <c r="T59" s="34">
        <f t="shared" si="2"/>
        <v>71.15282061570637</v>
      </c>
      <c r="U59" s="33">
        <v>285484.43354</v>
      </c>
      <c r="V59" s="35">
        <f t="shared" si="3"/>
        <v>114.63111073765342</v>
      </c>
      <c r="W59" s="36"/>
      <c r="X59" s="33"/>
      <c r="Y59" s="37">
        <f t="shared" si="4"/>
        <v>-56143.01127999992</v>
      </c>
      <c r="Z59" s="37">
        <f t="shared" si="4"/>
        <v>-10058.046000000031</v>
      </c>
      <c r="AA59" s="37">
        <f t="shared" si="5"/>
        <v>-10058.046000000031</v>
      </c>
      <c r="AB59" s="38">
        <f t="shared" si="6"/>
        <v>44600.167070000025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133374.919</v>
      </c>
      <c r="N60" s="33">
        <v>100113.67520999999</v>
      </c>
      <c r="O60" s="34">
        <f t="shared" si="0"/>
        <v>75.06184518095189</v>
      </c>
      <c r="P60" s="33">
        <v>92823.41881</v>
      </c>
      <c r="Q60" s="35">
        <f t="shared" si="1"/>
        <v>107.85389774850071</v>
      </c>
      <c r="R60" s="84">
        <v>133374.919</v>
      </c>
      <c r="S60" s="33">
        <v>92655.80037000001</v>
      </c>
      <c r="T60" s="34">
        <f t="shared" si="2"/>
        <v>69.47018304843357</v>
      </c>
      <c r="U60" s="33">
        <v>90019.96970999999</v>
      </c>
      <c r="V60" s="35">
        <f t="shared" si="3"/>
        <v>102.92805104077614</v>
      </c>
      <c r="W60" s="36"/>
      <c r="X60" s="33"/>
      <c r="Y60" s="37">
        <f t="shared" si="4"/>
        <v>0</v>
      </c>
      <c r="Z60" s="37">
        <f t="shared" si="4"/>
        <v>7457.874839999975</v>
      </c>
      <c r="AA60" s="37">
        <f t="shared" si="5"/>
        <v>7457.874839999975</v>
      </c>
      <c r="AB60" s="38">
        <f>P60-U60</f>
        <v>2803.4491000000125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38042355.290209986</v>
      </c>
      <c r="N61" s="49">
        <f>SUM(N19:N60)</f>
        <v>27516543.822039995</v>
      </c>
      <c r="O61" s="50">
        <f t="shared" si="0"/>
        <v>72.33133598623753</v>
      </c>
      <c r="P61" s="49">
        <f>SUM(P19:P60)</f>
        <v>24921904.951789998</v>
      </c>
      <c r="Q61" s="51">
        <f>N61/P61*100</f>
        <v>110.41107762536282</v>
      </c>
      <c r="R61" s="49">
        <f>SUM(R19:R60)</f>
        <v>40260429.08774999</v>
      </c>
      <c r="S61" s="49">
        <f>SUM(S19:S60)</f>
        <v>26737758.618590005</v>
      </c>
      <c r="T61" s="52">
        <f t="shared" si="2"/>
        <v>66.41200609241764</v>
      </c>
      <c r="U61" s="49">
        <f>SUM(U19:U60)</f>
        <v>23885154.94408001</v>
      </c>
      <c r="V61" s="51">
        <f>S61/U61*100</f>
        <v>111.94299840712156</v>
      </c>
      <c r="W61" s="53">
        <f>SUM(W19:W60)</f>
        <v>0</v>
      </c>
      <c r="X61" s="54">
        <f>SUM(X19:X60)</f>
        <v>0</v>
      </c>
      <c r="Y61" s="55">
        <f t="shared" si="4"/>
        <v>-2218073.7975400016</v>
      </c>
      <c r="Z61" s="55">
        <f t="shared" si="4"/>
        <v>778785.2034499906</v>
      </c>
      <c r="AA61" s="55">
        <f t="shared" si="5"/>
        <v>778785.2034499906</v>
      </c>
      <c r="AB61" s="56">
        <f>P61-U61</f>
        <v>1036750.0077099875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49843809.903579995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2703315.8671399904</v>
      </c>
      <c r="AB63" s="1"/>
      <c r="AC63" s="6"/>
      <c r="AD63" s="6"/>
    </row>
    <row r="64" ht="21.75" customHeight="1">
      <c r="V64" s="61"/>
    </row>
    <row r="65" spans="12:22" ht="98.25" customHeight="1">
      <c r="L65" s="95" t="s">
        <v>59</v>
      </c>
      <c r="M65" s="96"/>
      <c r="N65" s="96"/>
      <c r="O65" s="96"/>
      <c r="P65" s="82"/>
      <c r="Q65" s="82"/>
      <c r="R65" s="94" t="s">
        <v>60</v>
      </c>
      <c r="S65" s="94"/>
      <c r="T65" s="94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2022-04-22T13:57:40Z</cp:lastPrinted>
  <dcterms:created xsi:type="dcterms:W3CDTF">2007-02-26T07:16:01Z</dcterms:created>
  <dcterms:modified xsi:type="dcterms:W3CDTF">2022-10-20T12:40:19Z</dcterms:modified>
  <cp:category/>
  <cp:version/>
  <cp:contentType/>
  <cp:contentStatus/>
</cp:coreProperties>
</file>