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2 год\на 01.04.2022\"/>
    </mc:Choice>
  </mc:AlternateContent>
  <bookViews>
    <workbookView xWindow="0" yWindow="1485" windowWidth="11805" windowHeight="5025"/>
  </bookViews>
  <sheets>
    <sheet name="01.04.2022"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'01.04.2022'!$A$6:$I$638</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'01.04.2022'!$4:$5</definedName>
    <definedName name="_xlnm.Print_Area" localSheetId="0">'01.04.2022'!$A$1:$I$638</definedName>
  </definedNames>
  <calcPr calcId="162913"/>
</workbook>
</file>

<file path=xl/calcChain.xml><?xml version="1.0" encoding="utf-8"?>
<calcChain xmlns="http://schemas.openxmlformats.org/spreadsheetml/2006/main">
  <c r="I59" i="14" l="1"/>
  <c r="I60" i="14"/>
  <c r="I61" i="14"/>
  <c r="I62" i="14"/>
  <c r="I63" i="14"/>
  <c r="I64" i="14"/>
  <c r="I65" i="14"/>
  <c r="I66" i="14"/>
  <c r="I67" i="14"/>
  <c r="G59" i="14"/>
  <c r="G60" i="14"/>
  <c r="G61" i="14"/>
  <c r="G62" i="14"/>
  <c r="G63" i="14"/>
  <c r="G64" i="14"/>
  <c r="G65" i="14"/>
  <c r="G66" i="14"/>
  <c r="F59" i="14"/>
  <c r="F60" i="14"/>
  <c r="F61" i="14"/>
  <c r="F62" i="14"/>
  <c r="F63" i="14"/>
  <c r="F64" i="14"/>
  <c r="F65" i="14"/>
  <c r="F66" i="14"/>
  <c r="I159" i="14" l="1"/>
  <c r="I80" i="14" l="1"/>
  <c r="D633" i="14" l="1"/>
  <c r="G633" i="14" s="1"/>
  <c r="C588" i="14"/>
  <c r="F588" i="14" s="1"/>
  <c r="C582" i="14"/>
  <c r="F582" i="14" s="1"/>
  <c r="C562" i="14"/>
  <c r="F562" i="14" s="1"/>
  <c r="C544" i="14"/>
  <c r="F544" i="14" s="1"/>
  <c r="C538" i="14"/>
  <c r="C526" i="14"/>
  <c r="D437" i="14"/>
  <c r="D264" i="14" s="1"/>
  <c r="I636" i="14"/>
  <c r="G636" i="14"/>
  <c r="I635" i="14"/>
  <c r="G635" i="14"/>
  <c r="I634" i="14"/>
  <c r="G634" i="14"/>
  <c r="I633" i="14"/>
  <c r="I632" i="14"/>
  <c r="F632" i="14"/>
  <c r="I631" i="14"/>
  <c r="F631" i="14"/>
  <c r="I630" i="14"/>
  <c r="F630" i="14"/>
  <c r="I629" i="14"/>
  <c r="F629" i="14"/>
  <c r="I626" i="14"/>
  <c r="I625" i="14"/>
  <c r="I11" i="14"/>
  <c r="I12" i="14"/>
  <c r="I13" i="14"/>
  <c r="I15" i="14"/>
  <c r="I16" i="14"/>
  <c r="I22" i="14"/>
  <c r="I23" i="14"/>
  <c r="I24" i="14"/>
  <c r="I25" i="14"/>
  <c r="I28" i="14"/>
  <c r="I29" i="14"/>
  <c r="I30" i="14"/>
  <c r="I31" i="14"/>
  <c r="I34" i="14"/>
  <c r="I35" i="14"/>
  <c r="I36" i="14"/>
  <c r="I37" i="14"/>
  <c r="I38" i="14"/>
  <c r="I39" i="14"/>
  <c r="I40" i="14"/>
  <c r="I41" i="14"/>
  <c r="I42" i="14"/>
  <c r="I43" i="14"/>
  <c r="I44" i="14"/>
  <c r="I45" i="14"/>
  <c r="I46" i="14"/>
  <c r="I47" i="14"/>
  <c r="I48" i="14"/>
  <c r="I49" i="14"/>
  <c r="I50" i="14"/>
  <c r="I52" i="14"/>
  <c r="I53" i="14"/>
  <c r="I68" i="14"/>
  <c r="I69" i="14"/>
  <c r="I71" i="14"/>
  <c r="I72" i="14"/>
  <c r="I75" i="14"/>
  <c r="I76" i="14"/>
  <c r="I77" i="14"/>
  <c r="I78" i="14"/>
  <c r="I79" i="14"/>
  <c r="I81" i="14"/>
  <c r="I82" i="14"/>
  <c r="I83" i="14"/>
  <c r="I84" i="14"/>
  <c r="I85" i="14"/>
  <c r="I87" i="14"/>
  <c r="I88" i="14"/>
  <c r="I89" i="14"/>
  <c r="I90" i="14"/>
  <c r="I91" i="14"/>
  <c r="I92" i="14"/>
  <c r="I93" i="14"/>
  <c r="I95" i="14"/>
  <c r="I97" i="14"/>
  <c r="I98" i="14"/>
  <c r="I99" i="14"/>
  <c r="I102" i="14"/>
  <c r="I106" i="14"/>
  <c r="I115" i="14"/>
  <c r="I116" i="14"/>
  <c r="I118" i="14"/>
  <c r="I119" i="14"/>
  <c r="I120" i="14"/>
  <c r="I121" i="14"/>
  <c r="I125" i="14"/>
  <c r="I126" i="14"/>
  <c r="I127" i="14"/>
  <c r="I131" i="14"/>
  <c r="I132" i="14"/>
  <c r="I133" i="14"/>
  <c r="I134" i="14"/>
  <c r="I135" i="14"/>
  <c r="I136" i="14"/>
  <c r="I137" i="14"/>
  <c r="I138" i="14"/>
  <c r="I139" i="14"/>
  <c r="I140" i="14"/>
  <c r="I141" i="14"/>
  <c r="I142" i="14"/>
  <c r="I143" i="14"/>
  <c r="I144" i="14"/>
  <c r="I146" i="14"/>
  <c r="I147" i="14"/>
  <c r="I150" i="14"/>
  <c r="I151" i="14"/>
  <c r="I153" i="14"/>
  <c r="I154" i="14"/>
  <c r="I155" i="14"/>
  <c r="I156" i="14"/>
  <c r="I157" i="14"/>
  <c r="I158" i="14"/>
  <c r="I160" i="14"/>
  <c r="I161" i="14"/>
  <c r="I164" i="14"/>
  <c r="I165" i="14"/>
  <c r="I166" i="14"/>
  <c r="I167" i="14"/>
  <c r="I168" i="14"/>
  <c r="I169" i="14"/>
  <c r="I170" i="14"/>
  <c r="I172" i="14"/>
  <c r="I173" i="14"/>
  <c r="I183" i="14"/>
  <c r="I184" i="14"/>
  <c r="I185" i="14"/>
  <c r="I186" i="14"/>
  <c r="I187" i="14"/>
  <c r="I188" i="14"/>
  <c r="I189" i="14"/>
  <c r="I190" i="14"/>
  <c r="I191" i="14"/>
  <c r="I192" i="14"/>
  <c r="I193" i="14"/>
  <c r="I195" i="14"/>
  <c r="I196" i="14"/>
  <c r="I197" i="14"/>
  <c r="I198" i="14"/>
  <c r="I199" i="14"/>
  <c r="I201" i="14"/>
  <c r="I202" i="14"/>
  <c r="I203" i="14"/>
  <c r="I205" i="14"/>
  <c r="I206" i="14"/>
  <c r="I207" i="14"/>
  <c r="I208" i="14"/>
  <c r="I209" i="14"/>
  <c r="I213" i="14"/>
  <c r="I215" i="14"/>
  <c r="I216" i="14"/>
  <c r="I217" i="14"/>
  <c r="I218" i="14"/>
  <c r="I220" i="14"/>
  <c r="I221" i="14"/>
  <c r="I222" i="14"/>
  <c r="I224" i="14"/>
  <c r="I225" i="14"/>
  <c r="I226" i="14"/>
  <c r="I227" i="14"/>
  <c r="I228" i="14"/>
  <c r="I229" i="14"/>
  <c r="I230" i="14"/>
  <c r="I231" i="14"/>
  <c r="I241" i="14"/>
  <c r="I242" i="14"/>
  <c r="I244" i="14"/>
  <c r="I247" i="14"/>
  <c r="I248" i="14"/>
  <c r="I252" i="14"/>
  <c r="I253" i="14"/>
  <c r="I254" i="14"/>
  <c r="I255" i="14"/>
  <c r="I256" i="14"/>
  <c r="I257" i="14"/>
  <c r="I258" i="14"/>
  <c r="I259" i="14"/>
  <c r="I263" i="14"/>
  <c r="I264" i="14"/>
  <c r="I265" i="14"/>
  <c r="I266" i="14"/>
  <c r="I267" i="14"/>
  <c r="I268" i="14"/>
  <c r="I269" i="14"/>
  <c r="I270" i="14"/>
  <c r="I271" i="14"/>
  <c r="I272" i="14"/>
  <c r="I284" i="14"/>
  <c r="I285" i="14"/>
  <c r="I286" i="14"/>
  <c r="I287" i="14"/>
  <c r="I300" i="14"/>
  <c r="I301" i="14"/>
  <c r="I322" i="14"/>
  <c r="I323" i="14"/>
  <c r="I326" i="14"/>
  <c r="I327" i="14"/>
  <c r="I328" i="14"/>
  <c r="I337" i="14"/>
  <c r="I339" i="14"/>
  <c r="I366" i="14"/>
  <c r="I367" i="14"/>
  <c r="I369" i="14"/>
  <c r="I374" i="14"/>
  <c r="I394" i="14"/>
  <c r="I397" i="14"/>
  <c r="I398" i="14"/>
  <c r="I402" i="14"/>
  <c r="I413" i="14"/>
  <c r="I414" i="14"/>
  <c r="I421" i="14"/>
  <c r="I428" i="14"/>
  <c r="I429" i="14"/>
  <c r="I430" i="14"/>
  <c r="I431" i="14"/>
  <c r="I434" i="14"/>
  <c r="I435" i="14"/>
  <c r="I436" i="14"/>
  <c r="I437" i="14"/>
  <c r="I438" i="14"/>
  <c r="I439" i="14"/>
  <c r="I440" i="14"/>
  <c r="I441" i="14"/>
  <c r="I443" i="14"/>
  <c r="I444" i="14"/>
  <c r="I447" i="14"/>
  <c r="I448" i="14"/>
  <c r="I451" i="14"/>
  <c r="I452" i="14"/>
  <c r="I483" i="14"/>
  <c r="I485" i="14"/>
  <c r="I486" i="14"/>
  <c r="I487" i="14"/>
  <c r="I488" i="14"/>
  <c r="I489" i="14"/>
  <c r="I490" i="14"/>
  <c r="I493" i="14"/>
  <c r="I498" i="14"/>
  <c r="I499" i="14"/>
  <c r="I500" i="14"/>
  <c r="I525" i="14"/>
  <c r="I526" i="14"/>
  <c r="I527" i="14"/>
  <c r="I528" i="14"/>
  <c r="I529" i="14"/>
  <c r="I530" i="14"/>
  <c r="I531" i="14"/>
  <c r="I532" i="14"/>
  <c r="I535" i="14"/>
  <c r="I536" i="14"/>
  <c r="I537" i="14"/>
  <c r="I538" i="14"/>
  <c r="I539" i="14"/>
  <c r="I540" i="14"/>
  <c r="I541" i="14"/>
  <c r="I542" i="14"/>
  <c r="I543" i="14"/>
  <c r="I544" i="14"/>
  <c r="I545" i="14"/>
  <c r="I548" i="14"/>
  <c r="I549" i="14"/>
  <c r="I550" i="14"/>
  <c r="I551" i="14"/>
  <c r="I552" i="14"/>
  <c r="I557" i="14"/>
  <c r="I559" i="14"/>
  <c r="I560" i="14"/>
  <c r="I562" i="14"/>
  <c r="I563" i="14"/>
  <c r="I564" i="14"/>
  <c r="I565" i="14"/>
  <c r="I566" i="14"/>
  <c r="I567" i="14"/>
  <c r="I569" i="14"/>
  <c r="I570" i="14"/>
  <c r="I571" i="14"/>
  <c r="I572" i="14"/>
  <c r="I573" i="14"/>
  <c r="I574" i="14"/>
  <c r="I575" i="14"/>
  <c r="I576" i="14"/>
  <c r="I577" i="14"/>
  <c r="I578" i="14"/>
  <c r="I579" i="14"/>
  <c r="I580" i="14"/>
  <c r="I581" i="14"/>
  <c r="I582" i="14"/>
  <c r="I583" i="14"/>
  <c r="I584" i="14"/>
  <c r="I585" i="14"/>
  <c r="I586" i="14"/>
  <c r="I587" i="14"/>
  <c r="I590" i="14"/>
  <c r="I591" i="14"/>
  <c r="I592" i="14"/>
  <c r="I593" i="14"/>
  <c r="I594" i="14"/>
  <c r="I595" i="14"/>
  <c r="I596" i="14"/>
  <c r="I597" i="14"/>
  <c r="I598" i="14"/>
  <c r="I599" i="14"/>
  <c r="I600" i="14"/>
  <c r="I602" i="14"/>
  <c r="I603" i="14"/>
  <c r="I614" i="14"/>
  <c r="I615" i="14"/>
  <c r="I617" i="14"/>
  <c r="I621" i="14"/>
  <c r="I623" i="14"/>
  <c r="I624" i="14"/>
  <c r="G11" i="14"/>
  <c r="G12" i="14"/>
  <c r="G13" i="14"/>
  <c r="G15" i="14"/>
  <c r="G16" i="14"/>
  <c r="G17" i="14"/>
  <c r="G18" i="14"/>
  <c r="G19" i="14"/>
  <c r="G20" i="14"/>
  <c r="G21" i="14"/>
  <c r="G22" i="14"/>
  <c r="G23" i="14"/>
  <c r="G24" i="14"/>
  <c r="G25" i="14"/>
  <c r="G27" i="14"/>
  <c r="G28" i="14"/>
  <c r="G29" i="14"/>
  <c r="G30" i="14"/>
  <c r="G31" i="14"/>
  <c r="G33" i="14"/>
  <c r="G34" i="14"/>
  <c r="G35" i="14"/>
  <c r="G36" i="14"/>
  <c r="G37" i="14"/>
  <c r="G38" i="14"/>
  <c r="G39" i="14"/>
  <c r="G40" i="14"/>
  <c r="G41" i="14"/>
  <c r="G42" i="14"/>
  <c r="G43" i="14"/>
  <c r="G44" i="14"/>
  <c r="G45" i="14"/>
  <c r="G46" i="14"/>
  <c r="G47" i="14"/>
  <c r="G48" i="14"/>
  <c r="G49" i="14"/>
  <c r="G50" i="14"/>
  <c r="G52" i="14"/>
  <c r="G53" i="14"/>
  <c r="G58" i="14"/>
  <c r="G67" i="14"/>
  <c r="G68" i="14"/>
  <c r="G69" i="14"/>
  <c r="G70" i="14"/>
  <c r="G72" i="14"/>
  <c r="G73" i="14"/>
  <c r="G74" i="14"/>
  <c r="G75" i="14"/>
  <c r="G78" i="14"/>
  <c r="G79" i="14"/>
  <c r="G81" i="14"/>
  <c r="G82" i="14"/>
  <c r="G83" i="14"/>
  <c r="G84" i="14"/>
  <c r="G85" i="14"/>
  <c r="G86" i="14"/>
  <c r="G87" i="14"/>
  <c r="G88" i="14"/>
  <c r="G89" i="14"/>
  <c r="G90" i="14"/>
  <c r="G91" i="14"/>
  <c r="G92" i="14"/>
  <c r="G93" i="14"/>
  <c r="G95" i="14"/>
  <c r="G97" i="14"/>
  <c r="G98" i="14"/>
  <c r="G99" i="14"/>
  <c r="G101" i="14"/>
  <c r="G102" i="14"/>
  <c r="G104"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2" i="14"/>
  <c r="G143" i="14"/>
  <c r="G144" i="14"/>
  <c r="G145" i="14"/>
  <c r="G146" i="14"/>
  <c r="G147" i="14"/>
  <c r="G148" i="14"/>
  <c r="G149" i="14"/>
  <c r="G150" i="14"/>
  <c r="G151" i="14"/>
  <c r="G152" i="14"/>
  <c r="G153" i="14"/>
  <c r="G154" i="14"/>
  <c r="G155" i="14"/>
  <c r="G156" i="14"/>
  <c r="G157" i="14"/>
  <c r="G160" i="14"/>
  <c r="G161" i="14"/>
  <c r="G162" i="14"/>
  <c r="G163" i="14"/>
  <c r="G164" i="14"/>
  <c r="G165" i="14"/>
  <c r="G166" i="14"/>
  <c r="G167" i="14"/>
  <c r="G168" i="14"/>
  <c r="G169" i="14"/>
  <c r="G170" i="14"/>
  <c r="G171" i="14"/>
  <c r="G172" i="14"/>
  <c r="G173" i="14"/>
  <c r="G174" i="14"/>
  <c r="G176" i="14"/>
  <c r="G178"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9" i="14"/>
  <c r="G240" i="14"/>
  <c r="G244" i="14"/>
  <c r="G245" i="14"/>
  <c r="G246" i="14"/>
  <c r="G247" i="14"/>
  <c r="G248" i="14"/>
  <c r="G252" i="14"/>
  <c r="G253" i="14"/>
  <c r="G25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21" i="14"/>
  <c r="G422" i="14"/>
  <c r="G423" i="14"/>
  <c r="G426" i="14"/>
  <c r="G427" i="14"/>
  <c r="G428" i="14"/>
  <c r="G429" i="14"/>
  <c r="G430" i="14"/>
  <c r="G431" i="14"/>
  <c r="G432" i="14"/>
  <c r="G433" i="14"/>
  <c r="G434" i="14"/>
  <c r="G435" i="14"/>
  <c r="G436" i="14"/>
  <c r="G438" i="14"/>
  <c r="G439" i="14"/>
  <c r="G440" i="14"/>
  <c r="G441" i="14"/>
  <c r="G442" i="14"/>
  <c r="G443" i="14"/>
  <c r="G444" i="14"/>
  <c r="G445"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80"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8" i="14"/>
  <c r="G609" i="14"/>
  <c r="G610" i="14"/>
  <c r="G611" i="14"/>
  <c r="G612" i="14"/>
  <c r="G613" i="14"/>
  <c r="G616" i="14"/>
  <c r="G617" i="14"/>
  <c r="G618" i="14"/>
  <c r="G619" i="14"/>
  <c r="G620" i="14"/>
  <c r="G621" i="14"/>
  <c r="G622" i="14"/>
  <c r="G623" i="14"/>
  <c r="F11" i="14"/>
  <c r="F12" i="14"/>
  <c r="F13" i="14"/>
  <c r="F15" i="14"/>
  <c r="F16" i="14"/>
  <c r="F17" i="14"/>
  <c r="F18" i="14"/>
  <c r="F19" i="14"/>
  <c r="F20" i="14"/>
  <c r="F21" i="14"/>
  <c r="F22" i="14"/>
  <c r="F23" i="14"/>
  <c r="F24" i="14"/>
  <c r="F25" i="14"/>
  <c r="F27" i="14"/>
  <c r="F28" i="14"/>
  <c r="F29" i="14"/>
  <c r="F30" i="14"/>
  <c r="F31" i="14"/>
  <c r="F33" i="14"/>
  <c r="F34" i="14"/>
  <c r="F35" i="14"/>
  <c r="F36" i="14"/>
  <c r="F37" i="14"/>
  <c r="F38" i="14"/>
  <c r="F39" i="14"/>
  <c r="F40" i="14"/>
  <c r="F41" i="14"/>
  <c r="F42" i="14"/>
  <c r="F43" i="14"/>
  <c r="F44" i="14"/>
  <c r="F45" i="14"/>
  <c r="F46" i="14"/>
  <c r="F47" i="14"/>
  <c r="F48" i="14"/>
  <c r="F49" i="14"/>
  <c r="F50" i="14"/>
  <c r="F52" i="14"/>
  <c r="F53" i="14"/>
  <c r="F58" i="14"/>
  <c r="F67" i="14"/>
  <c r="F68" i="14"/>
  <c r="F69" i="14"/>
  <c r="F70" i="14"/>
  <c r="F72" i="14"/>
  <c r="F73" i="14"/>
  <c r="F74" i="14"/>
  <c r="F75" i="14"/>
  <c r="F78" i="14"/>
  <c r="F79" i="14"/>
  <c r="F81" i="14"/>
  <c r="F82" i="14"/>
  <c r="F83" i="14"/>
  <c r="F84" i="14"/>
  <c r="F85" i="14"/>
  <c r="F86" i="14"/>
  <c r="F87" i="14"/>
  <c r="F88" i="14"/>
  <c r="F89" i="14"/>
  <c r="F90" i="14"/>
  <c r="F91" i="14"/>
  <c r="F92" i="14"/>
  <c r="F93" i="14"/>
  <c r="F95" i="14"/>
  <c r="F97" i="14"/>
  <c r="F98" i="14"/>
  <c r="F99" i="14"/>
  <c r="F101" i="14"/>
  <c r="F102" i="14"/>
  <c r="F104" i="14"/>
  <c r="F109" i="14"/>
  <c r="F110" i="14"/>
  <c r="F111" i="14"/>
  <c r="F112" i="14"/>
  <c r="F113" i="14"/>
  <c r="F114"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2" i="14"/>
  <c r="F143" i="14"/>
  <c r="F144" i="14"/>
  <c r="F145" i="14"/>
  <c r="F146" i="14"/>
  <c r="F147" i="14"/>
  <c r="F148" i="14"/>
  <c r="F149" i="14"/>
  <c r="F150" i="14"/>
  <c r="F151" i="14"/>
  <c r="F152" i="14"/>
  <c r="F153" i="14"/>
  <c r="F154" i="14"/>
  <c r="F155" i="14"/>
  <c r="F156" i="14"/>
  <c r="F157" i="14"/>
  <c r="F160" i="14"/>
  <c r="F161" i="14"/>
  <c r="F162" i="14"/>
  <c r="F163" i="14"/>
  <c r="F164" i="14"/>
  <c r="F165" i="14"/>
  <c r="F166" i="14"/>
  <c r="F167" i="14"/>
  <c r="F168" i="14"/>
  <c r="F169" i="14"/>
  <c r="F170" i="14"/>
  <c r="F171" i="14"/>
  <c r="F172" i="14"/>
  <c r="F173" i="14"/>
  <c r="F174" i="14"/>
  <c r="F176" i="14"/>
  <c r="F178"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3" i="14"/>
  <c r="F214" i="14"/>
  <c r="F215" i="14"/>
  <c r="F216" i="14"/>
  <c r="F217" i="14"/>
  <c r="F218" i="14"/>
  <c r="F219" i="14"/>
  <c r="F220" i="14"/>
  <c r="F221" i="14"/>
  <c r="F222" i="14"/>
  <c r="F223" i="14"/>
  <c r="F224" i="14"/>
  <c r="F225" i="14"/>
  <c r="F226" i="14"/>
  <c r="F227" i="14"/>
  <c r="F228" i="14"/>
  <c r="F229" i="14"/>
  <c r="F230" i="14"/>
  <c r="F231" i="14"/>
  <c r="F232" i="14"/>
  <c r="F233" i="14"/>
  <c r="F234" i="14"/>
  <c r="F235" i="14"/>
  <c r="F236" i="14"/>
  <c r="F239" i="14"/>
  <c r="F240" i="14"/>
  <c r="F244" i="14"/>
  <c r="F245" i="14"/>
  <c r="F246" i="14"/>
  <c r="F247" i="14"/>
  <c r="F248" i="14"/>
  <c r="F252" i="14"/>
  <c r="F253" i="14"/>
  <c r="F254" i="14"/>
  <c r="F263" i="14"/>
  <c r="F264" i="14"/>
  <c r="F265" i="14"/>
  <c r="F266" i="14"/>
  <c r="F267" i="14"/>
  <c r="F268" i="14"/>
  <c r="F269" i="14"/>
  <c r="F270" i="14"/>
  <c r="F271" i="14"/>
  <c r="F272" i="14"/>
  <c r="F273" i="14"/>
  <c r="F274"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4" i="14"/>
  <c r="F355" i="14"/>
  <c r="F356" i="14"/>
  <c r="F357" i="14"/>
  <c r="F358" i="14"/>
  <c r="F359" i="14"/>
  <c r="F360" i="14"/>
  <c r="F361" i="14"/>
  <c r="F362" i="14"/>
  <c r="F363" i="14"/>
  <c r="F364" i="14"/>
  <c r="F365" i="14"/>
  <c r="F366" i="14"/>
  <c r="F367" i="14"/>
  <c r="F368" i="14"/>
  <c r="F369" i="14"/>
  <c r="F370" i="14"/>
  <c r="F371" i="14"/>
  <c r="F372" i="14"/>
  <c r="F373"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21" i="14"/>
  <c r="F422" i="14"/>
  <c r="F423" i="14"/>
  <c r="F426" i="14"/>
  <c r="F427" i="14"/>
  <c r="F428" i="14"/>
  <c r="F429" i="14"/>
  <c r="F430" i="14"/>
  <c r="F431" i="14"/>
  <c r="F432" i="14"/>
  <c r="F433" i="14"/>
  <c r="F434" i="14"/>
  <c r="F435" i="14"/>
  <c r="F436" i="14"/>
  <c r="F437" i="14"/>
  <c r="F438" i="14"/>
  <c r="F439" i="14"/>
  <c r="F440" i="14"/>
  <c r="F441" i="14"/>
  <c r="F442" i="14"/>
  <c r="F443" i="14"/>
  <c r="F444" i="14"/>
  <c r="F445" i="14"/>
  <c r="F447" i="14"/>
  <c r="F448" i="14"/>
  <c r="F449" i="14"/>
  <c r="F450" i="14"/>
  <c r="F451" i="14"/>
  <c r="F452" i="14"/>
  <c r="F453" i="14"/>
  <c r="F454" i="14"/>
  <c r="F455" i="14"/>
  <c r="F456" i="14"/>
  <c r="F457" i="14"/>
  <c r="F458" i="14"/>
  <c r="F459" i="14"/>
  <c r="F460" i="14"/>
  <c r="F461" i="14"/>
  <c r="F462" i="14"/>
  <c r="F463" i="14"/>
  <c r="F464" i="14"/>
  <c r="F465" i="14"/>
  <c r="F466" i="14"/>
  <c r="F467" i="14"/>
  <c r="F468" i="14"/>
  <c r="F469" i="14"/>
  <c r="F470" i="14"/>
  <c r="F471" i="14"/>
  <c r="F472" i="14"/>
  <c r="F473" i="14"/>
  <c r="F474" i="14"/>
  <c r="F475" i="14"/>
  <c r="F476" i="14"/>
  <c r="F477" i="14"/>
  <c r="F478" i="14"/>
  <c r="F480" i="14"/>
  <c r="F527" i="14"/>
  <c r="F528" i="14"/>
  <c r="F529" i="14"/>
  <c r="F530" i="14"/>
  <c r="F531" i="14"/>
  <c r="F532" i="14"/>
  <c r="F533" i="14"/>
  <c r="F534" i="14"/>
  <c r="F535" i="14"/>
  <c r="F536" i="14"/>
  <c r="F537" i="14"/>
  <c r="F538" i="14"/>
  <c r="F539" i="14"/>
  <c r="F540" i="14"/>
  <c r="F541" i="14"/>
  <c r="F542" i="14"/>
  <c r="F543" i="14"/>
  <c r="F545" i="14"/>
  <c r="F546" i="14"/>
  <c r="F547" i="14"/>
  <c r="F548" i="14"/>
  <c r="F549" i="14"/>
  <c r="F550" i="14"/>
  <c r="F551" i="14"/>
  <c r="F552" i="14"/>
  <c r="F553" i="14"/>
  <c r="F554" i="14"/>
  <c r="F555" i="14"/>
  <c r="F556" i="14"/>
  <c r="F557" i="14"/>
  <c r="F558" i="14"/>
  <c r="F559" i="14"/>
  <c r="F560" i="14"/>
  <c r="F561" i="14"/>
  <c r="F563" i="14"/>
  <c r="F564" i="14"/>
  <c r="F565" i="14"/>
  <c r="F566" i="14"/>
  <c r="F567" i="14"/>
  <c r="F568" i="14"/>
  <c r="F569" i="14"/>
  <c r="F570" i="14"/>
  <c r="F571" i="14"/>
  <c r="F572" i="14"/>
  <c r="F573" i="14"/>
  <c r="F574" i="14"/>
  <c r="F575" i="14"/>
  <c r="F576" i="14"/>
  <c r="F577" i="14"/>
  <c r="F578" i="14"/>
  <c r="F579" i="14"/>
  <c r="F580" i="14"/>
  <c r="F581" i="14"/>
  <c r="F583" i="14"/>
  <c r="F584" i="14"/>
  <c r="F585" i="14"/>
  <c r="F586" i="14"/>
  <c r="F587" i="14"/>
  <c r="F589" i="14"/>
  <c r="F590" i="14"/>
  <c r="F591" i="14"/>
  <c r="F592" i="14"/>
  <c r="F593" i="14"/>
  <c r="F594" i="14"/>
  <c r="F595" i="14"/>
  <c r="F596" i="14"/>
  <c r="F597" i="14"/>
  <c r="F598" i="14"/>
  <c r="F599" i="14"/>
  <c r="F600" i="14"/>
  <c r="F601" i="14"/>
  <c r="F608" i="14"/>
  <c r="F609" i="14"/>
  <c r="F610" i="14"/>
  <c r="F611" i="14"/>
  <c r="F612" i="14"/>
  <c r="F613" i="14"/>
  <c r="F616" i="14"/>
  <c r="F617" i="14"/>
  <c r="F618" i="14"/>
  <c r="F619" i="14"/>
  <c r="F620" i="14"/>
  <c r="F621" i="14"/>
  <c r="F622" i="14"/>
  <c r="F623" i="14"/>
  <c r="G437" i="14" l="1"/>
  <c r="C525" i="14"/>
  <c r="F525" i="14" s="1"/>
  <c r="D263" i="14"/>
  <c r="G264" i="14"/>
  <c r="F526" i="14"/>
  <c r="J437" i="14"/>
  <c r="F10" i="14"/>
  <c r="C602" i="14" l="1"/>
  <c r="C633" i="14"/>
  <c r="C635" i="14" s="1"/>
  <c r="F635" i="14" s="1"/>
  <c r="G263" i="14"/>
  <c r="D7" i="14"/>
  <c r="I9" i="14"/>
  <c r="I10" i="14"/>
  <c r="G9" i="14"/>
  <c r="G10" i="14"/>
  <c r="F9" i="14"/>
  <c r="C628" i="14" l="1"/>
  <c r="C634" i="14"/>
  <c r="F634" i="14" s="1"/>
  <c r="C636" i="14"/>
  <c r="F636" i="14" s="1"/>
  <c r="F633" i="14"/>
  <c r="J7" i="14"/>
  <c r="D629" i="14"/>
  <c r="D602" i="14"/>
  <c r="C627" i="14"/>
  <c r="J349" i="14"/>
  <c r="J329" i="14"/>
  <c r="D628" i="14" l="1"/>
  <c r="D630" i="14"/>
  <c r="G630" i="14" s="1"/>
  <c r="D631" i="14"/>
  <c r="G631" i="14" s="1"/>
  <c r="G629" i="14"/>
  <c r="D632" i="14"/>
  <c r="G632" i="14" s="1"/>
  <c r="C603" i="14"/>
  <c r="J230" i="14"/>
  <c r="D627" i="14" l="1"/>
  <c r="J581" i="14"/>
  <c r="D603" i="14" l="1"/>
  <c r="J343" i="14"/>
  <c r="J602" i="14" l="1"/>
  <c r="J342" i="14"/>
  <c r="I8" i="14"/>
  <c r="G8" i="14"/>
  <c r="F8" i="14"/>
  <c r="I7" i="14" l="1"/>
  <c r="F7" i="14" l="1"/>
  <c r="G7" i="14" l="1"/>
</calcChain>
</file>

<file path=xl/sharedStrings.xml><?xml version="1.0" encoding="utf-8"?>
<sst xmlns="http://schemas.openxmlformats.org/spreadsheetml/2006/main" count="1347" uniqueCount="1269">
  <si>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</si>
  <si>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</si>
  <si>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</si>
  <si>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</si>
  <si>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</si>
  <si>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</si>
  <si>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</si>
  <si>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</si>
  <si>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</si>
  <si>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</si>
  <si>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</si>
  <si>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</si>
  <si>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</si>
  <si>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</si>
  <si>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</si>
  <si>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</si>
  <si>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</si>
  <si>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</si>
  <si>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</si>
  <si>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</si>
  <si>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</si>
  <si>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</si>
  <si>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</si>
  <si>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</si>
  <si>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</si>
  <si>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</si>
  <si>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</si>
  <si>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</si>
  <si>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</si>
  <si>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</si>
  <si>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</si>
  <si>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</si>
  <si>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</si>
  <si>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</si>
  <si>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</si>
  <si>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</si>
  <si>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</si>
  <si>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</si>
  <si>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</si>
  <si>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</si>
  <si>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</si>
  <si>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</si>
  <si>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</si>
  <si>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</si>
  <si>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</si>
  <si>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</si>
  <si>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</si>
  <si>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</si>
  <si>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</si>
  <si>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</si>
  <si>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</si>
  <si>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</si>
  <si>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</si>
  <si>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</si>
  <si>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</si>
  <si>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</si>
  <si>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</si>
  <si>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</si>
  <si>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</si>
  <si>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</si>
  <si>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</si>
  <si>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</si>
  <si>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</si>
  <si>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</si>
  <si>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</si>
  <si>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</si>
  <si>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</si>
  <si>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</si>
  <si>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</si>
  <si>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</si>
  <si>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</si>
  <si>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</si>
  <si>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</si>
  <si>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</si>
  <si>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</si>
  <si>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</si>
  <si>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</si>
  <si>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</si>
  <si>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</si>
  <si>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</si>
  <si>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</si>
  <si>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</si>
  <si>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</si>
  <si>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</si>
  <si>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</si>
  <si>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</si>
  <si>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</si>
  <si>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</si>
  <si>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</si>
  <si>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</si>
  <si>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</si>
  <si>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</si>
  <si>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</si>
  <si>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</si>
  <si>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</si>
  <si>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</si>
  <si>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</si>
  <si>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</si>
  <si>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</si>
  <si>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</si>
  <si>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</si>
  <si>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</si>
  <si>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</si>
  <si>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</si>
  <si>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</si>
  <si>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</si>
  <si>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</si>
  <si>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</si>
  <si>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</si>
  <si>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</si>
  <si>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</si>
  <si>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</si>
  <si>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</si>
  <si>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</si>
  <si>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</si>
  <si>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</si>
  <si>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</si>
  <si>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</si>
  <si>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</si>
  <si>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</si>
  <si>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</si>
  <si>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</si>
  <si>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</si>
  <si>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</si>
  <si>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</si>
  <si>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</si>
  <si>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</si>
  <si>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</si>
  <si>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</si>
  <si>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</si>
  <si>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</si>
  <si>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</si>
  <si>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</si>
  <si>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</si>
  <si>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</si>
  <si>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</si>
  <si>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</si>
  <si>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</si>
  <si>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</si>
  <si>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</si>
  <si>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</si>
  <si>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</si>
  <si>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</si>
  <si>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</si>
  <si>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</si>
  <si>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</si>
  <si>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</si>
  <si>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</si>
  <si>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</si>
  <si>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</si>
  <si>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</si>
  <si>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</si>
  <si>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</si>
  <si>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</si>
  <si>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</si>
  <si>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</si>
  <si>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</si>
  <si>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</si>
  <si>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</si>
  <si>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</si>
  <si>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</si>
  <si>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</si>
  <si>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</si>
  <si>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</si>
  <si>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</si>
  <si>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</si>
  <si>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</si>
  <si>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</si>
  <si>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</si>
  <si>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</si>
  <si>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</si>
  <si>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</si>
  <si>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</si>
  <si>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</si>
  <si>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</si>
  <si>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</si>
  <si>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</si>
  <si>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</si>
  <si>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</si>
  <si>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</si>
  <si>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</si>
  <si>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</si>
  <si>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</si>
  <si>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</si>
  <si>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</si>
  <si>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</si>
  <si>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</si>
  <si>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</si>
  <si>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</si>
  <si>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</si>
  <si>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</si>
  <si>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</si>
  <si>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</si>
  <si>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</si>
  <si>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</si>
  <si>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</si>
  <si>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</si>
  <si>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</si>
  <si>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</si>
  <si>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</si>
  <si>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</si>
  <si>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</si>
  <si>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</si>
  <si>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</si>
  <si>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</si>
  <si>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</si>
  <si>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</si>
  <si>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</si>
  <si>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</si>
  <si>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</si>
  <si>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</si>
  <si>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</si>
  <si>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</si>
  <si>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</si>
  <si>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</si>
  <si>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</si>
  <si>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</si>
  <si>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</si>
  <si>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</si>
  <si>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</si>
  <si>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</si>
  <si>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</si>
  <si>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</si>
  <si>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</si>
  <si>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</si>
  <si>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</si>
  <si>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</si>
  <si>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</si>
  <si>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</si>
  <si>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</si>
  <si>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</si>
  <si>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</si>
  <si>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</si>
  <si>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</si>
  <si>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</si>
  <si>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</si>
  <si>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</si>
  <si>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</si>
  <si>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</si>
  <si>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</si>
  <si>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</si>
  <si>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</si>
  <si>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</si>
  <si>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</si>
  <si>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</si>
  <si>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</si>
  <si>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</si>
  <si>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</si>
  <si>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</si>
  <si>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</si>
  <si>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</si>
  <si>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</si>
  <si>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</si>
  <si>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</si>
  <si>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</si>
  <si>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</si>
  <si>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</si>
  <si>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</si>
  <si>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</si>
  <si>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</si>
  <si>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</si>
  <si>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</si>
  <si>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</si>
  <si>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</si>
  <si>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</si>
  <si>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</si>
  <si>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</si>
  <si>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</si>
  <si>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</si>
  <si>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</si>
  <si>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</si>
  <si>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</si>
  <si>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</si>
  <si>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</si>
  <si>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</si>
  <si>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</si>
  <si>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</si>
  <si>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</si>
  <si>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</si>
  <si>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</si>
  <si>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</si>
  <si>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</si>
  <si>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</si>
  <si>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</si>
  <si>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</si>
  <si>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</si>
  <si>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</si>
  <si>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</si>
  <si>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</si>
  <si>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</si>
  <si>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</si>
  <si>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</si>
  <si>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</si>
  <si>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</si>
  <si>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</si>
  <si>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</si>
  <si>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</si>
  <si>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</si>
  <si>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</si>
  <si>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</si>
  <si>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</si>
  <si>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</si>
  <si>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</si>
  <si>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</si>
  <si>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</si>
  <si>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</si>
  <si>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</si>
  <si>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</si>
  <si>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</si>
  <si>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</si>
  <si>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</si>
  <si>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</si>
  <si>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</si>
  <si>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</si>
  <si>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</si>
  <si>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</si>
  <si>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</si>
  <si>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</si>
  <si>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</si>
  <si>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</si>
  <si>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</si>
  <si>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</si>
  <si>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</si>
  <si>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</si>
  <si>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</si>
  <si>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</si>
  <si>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</si>
  <si>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</si>
  <si>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</si>
  <si>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</si>
  <si>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</si>
  <si>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</si>
  <si>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</si>
  <si>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</si>
  <si>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</si>
  <si>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</si>
  <si>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</si>
  <si>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</si>
  <si>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</si>
  <si>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</si>
  <si>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</si>
  <si>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</si>
  <si>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</si>
  <si>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</si>
  <si>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</si>
  <si>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</si>
  <si>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</si>
  <si>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</si>
  <si>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</si>
  <si>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</si>
  <si>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</si>
  <si>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</si>
  <si>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</si>
  <si>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</si>
  <si>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</si>
  <si>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</si>
  <si>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</si>
  <si>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</si>
  <si>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</si>
  <si>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</si>
  <si>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</si>
  <si>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</si>
  <si>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</si>
  <si>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</si>
  <si>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</si>
  <si>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</si>
  <si>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</si>
  <si>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</si>
  <si>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</si>
  <si>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</si>
  <si>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</si>
  <si>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</si>
  <si>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</si>
  <si>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</si>
  <si>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</si>
  <si>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</si>
  <si>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</si>
  <si>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</si>
  <si>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</si>
  <si>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</si>
  <si>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</si>
  <si>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</si>
  <si>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</si>
  <si>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</si>
  <si>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</si>
  <si>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</si>
  <si>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</si>
  <si>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</si>
  <si>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</si>
  <si>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</si>
  <si>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</si>
  <si>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</si>
  <si>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</si>
  <si>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</si>
  <si>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</si>
  <si>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</si>
  <si>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</si>
  <si>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</si>
  <si>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</si>
  <si>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</si>
  <si>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</si>
  <si>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</si>
  <si>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</si>
  <si>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</si>
  <si>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</si>
  <si>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</si>
  <si>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</si>
  <si>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</si>
  <si>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</si>
  <si>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</si>
  <si>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</si>
  <si>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</si>
  <si>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</si>
  <si>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</si>
  <si>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</si>
  <si>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</si>
  <si>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</si>
  <si>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</si>
  <si>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</si>
  <si>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</si>
  <si>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</si>
  <si>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</si>
  <si>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</si>
  <si>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</si>
  <si>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</si>
  <si>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</si>
  <si>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</si>
  <si>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</si>
  <si>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</si>
  <si>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</si>
  <si>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</si>
  <si>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</si>
  <si>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</si>
  <si>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</si>
  <si>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</si>
  <si>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</si>
  <si>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</si>
  <si>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</si>
  <si>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</si>
  <si>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</si>
  <si>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</si>
  <si>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</si>
  <si>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</si>
  <si>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</si>
  <si>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</si>
  <si>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</si>
  <si>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</si>
  <si>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</si>
  <si>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</si>
  <si>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</si>
  <si>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</si>
  <si>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</si>
  <si>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</si>
  <si>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</si>
  <si>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</si>
  <si>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</si>
  <si>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</si>
  <si>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</si>
  <si>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</si>
  <si>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</si>
  <si>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</si>
  <si>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</si>
  <si>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</si>
  <si>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</si>
  <si>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</si>
  <si>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</si>
  <si>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</si>
  <si>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</si>
  <si>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</si>
  <si>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</si>
  <si>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</si>
  <si>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</si>
  <si>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</si>
  <si>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</si>
  <si>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</si>
  <si>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</si>
  <si>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</si>
  <si>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</si>
  <si>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</si>
  <si>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</si>
  <si>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</si>
  <si>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</si>
  <si>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</si>
  <si>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</si>
  <si>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</si>
  <si>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</si>
  <si>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</si>
  <si>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</si>
  <si>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</si>
  <si>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</si>
  <si>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</si>
  <si>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</si>
  <si>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</si>
  <si>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</si>
  <si>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</si>
  <si>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</si>
  <si>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</si>
  <si>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</si>
  <si>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</si>
  <si>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</si>
  <si>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</si>
  <si>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</si>
  <si>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</si>
  <si>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</si>
  <si>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</si>
  <si>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</si>
  <si>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</si>
  <si>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</si>
  <si>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</si>
  <si>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</si>
  <si>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</si>
  <si>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</si>
  <si>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</si>
  <si>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</si>
  <si>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</si>
  <si>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</si>
  <si>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</si>
  <si>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</si>
  <si>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</si>
  <si>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</si>
  <si>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</si>
  <si>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</si>
  <si>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</si>
  <si>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</si>
  <si>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</si>
  <si>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</si>
  <si>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</si>
  <si>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</si>
  <si>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</si>
  <si>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</si>
  <si>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</si>
  <si>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</si>
  <si>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</si>
  <si>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</si>
  <si>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</si>
  <si>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</si>
  <si>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</si>
  <si>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</si>
  <si>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</si>
  <si>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</si>
  <si>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</si>
  <si>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</si>
  <si>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</si>
  <si>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</si>
  <si>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</si>
  <si>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</si>
  <si>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</si>
  <si>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</si>
  <si>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</si>
  <si>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</si>
  <si>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</si>
  <si>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</si>
  <si>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</si>
  <si>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</si>
  <si>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</si>
  <si>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</si>
  <si>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</si>
  <si>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</si>
  <si>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</si>
  <si>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</si>
  <si>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</si>
  <si>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</si>
  <si>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</si>
  <si>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</si>
  <si>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</si>
  <si>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</si>
  <si>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</si>
  <si>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</si>
  <si>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</si>
  <si>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</si>
  <si>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</si>
  <si>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</si>
  <si>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</si>
  <si>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</si>
  <si>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</si>
  <si>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</si>
  <si>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</si>
  <si>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</si>
  <si>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</si>
  <si>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</si>
  <si>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</si>
  <si>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</si>
  <si>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</si>
  <si>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</si>
  <si>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</si>
  <si>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</si>
  <si>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</si>
  <si>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</si>
  <si>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</si>
  <si>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</si>
  <si>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</si>
  <si>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</si>
  <si>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</si>
  <si>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</si>
  <si>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</si>
  <si>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</si>
  <si>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</si>
  <si>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</si>
  <si>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</si>
  <si>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</si>
  <si>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</si>
  <si>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</si>
  <si>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</si>
  <si>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</si>
  <si>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</si>
  <si>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</si>
  <si>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</si>
  <si>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</si>
  <si>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</si>
  <si>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</si>
  <si>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</si>
  <si>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</si>
  <si>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</si>
  <si>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</si>
  <si>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</si>
  <si>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</si>
  <si>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</si>
  <si>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</si>
  <si>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</si>
  <si>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</si>
  <si>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</si>
  <si>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</si>
  <si>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</si>
  <si>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</si>
  <si>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</si>
  <si>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</si>
  <si>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</si>
  <si>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</si>
  <si>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</si>
  <si>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</si>
  <si>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</si>
  <si>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</si>
  <si>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</si>
  <si>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</si>
  <si>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</si>
  <si>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</si>
  <si>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</si>
  <si>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</si>
  <si>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00020227111020000150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</si>
  <si>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</si>
  <si>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</si>
  <si>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</si>
  <si>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</si>
  <si>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</si>
  <si>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</si>
  <si>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</si>
  <si>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</si>
  <si>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</si>
  <si>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</si>
  <si>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</si>
  <si>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</si>
  <si>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</si>
  <si>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</si>
  <si>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</si>
  <si>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</si>
  <si>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</si>
  <si>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</si>
  <si>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</si>
  <si>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</si>
  <si>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</si>
  <si>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</si>
  <si>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</si>
  <si>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</si>
  <si>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</si>
  <si>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</si>
  <si>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</si>
  <si>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</si>
  <si>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</si>
  <si>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</si>
  <si>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</si>
  <si>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</si>
  <si>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</si>
  <si>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</si>
  <si>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</si>
  <si>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</si>
  <si>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</si>
  <si>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</si>
  <si>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</si>
  <si>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</si>
  <si>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</si>
  <si>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</si>
  <si>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</si>
  <si>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</si>
  <si>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</si>
  <si>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</si>
  <si>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</si>
  <si>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</si>
  <si>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</si>
  <si>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</si>
  <si>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</si>
  <si>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</si>
  <si>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</si>
  <si>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</si>
  <si>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</si>
  <si>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</si>
  <si>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</si>
  <si>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</si>
  <si>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</si>
  <si>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</si>
  <si>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</si>
  <si>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</si>
  <si>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</si>
  <si>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</si>
  <si>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</si>
  <si>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00021925462020000150</t>
  </si>
  <si>
    <t>00021925497020000150</t>
  </si>
  <si>
    <t>00021935134020000150</t>
  </si>
  <si>
    <t>00021935250020000150</t>
  </si>
  <si>
    <t>00021935290020000150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</si>
  <si>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</si>
  <si>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</si>
  <si>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</si>
  <si>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</si>
  <si>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</si>
  <si>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</si>
  <si>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</si>
  <si>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</si>
  <si>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</si>
  <si>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</si>
  <si>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</si>
  <si>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</si>
  <si>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</si>
  <si>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</si>
  <si>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</si>
  <si>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</si>
  <si>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</si>
  <si>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</si>
  <si>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</si>
  <si>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</si>
  <si>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</si>
  <si>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</si>
  <si>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</si>
  <si>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</si>
  <si>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</si>
  <si>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</si>
  <si>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</si>
  <si>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</si>
  <si>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</si>
  <si>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</si>
  <si>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</si>
  <si>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</si>
  <si>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</si>
  <si>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</si>
  <si>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</si>
  <si>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</si>
  <si>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</si>
  <si>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</si>
  <si>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</si>
  <si>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</si>
  <si>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</si>
  <si>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</si>
  <si>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</si>
  <si>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</si>
  <si>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</si>
  <si>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</si>
  <si>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</si>
  <si>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</si>
  <si>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</si>
  <si>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</si>
  <si>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</si>
  <si>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</si>
  <si>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</si>
  <si>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</si>
  <si>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</si>
  <si>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</si>
  <si>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</si>
  <si>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</si>
  <si>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</si>
  <si>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</si>
  <si>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</si>
  <si>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</si>
  <si>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</si>
  <si>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</si>
  <si>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</si>
  <si>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</si>
  <si>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</si>
  <si>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</si>
  <si>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</si>
  <si>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</si>
  <si>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</si>
  <si>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</si>
  <si>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</si>
  <si>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</si>
  <si>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</si>
  <si>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</si>
  <si>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</si>
  <si>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</si>
  <si>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</si>
  <si>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</si>
  <si>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</si>
  <si>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</si>
  <si>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</si>
  <si>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</si>
  <si>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</si>
  <si>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</si>
  <si>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</si>
  <si>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</si>
  <si>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</si>
  <si>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</si>
  <si>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</si>
  <si>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</si>
  <si>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</si>
  <si>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</si>
  <si>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</si>
  <si>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</si>
  <si>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</si>
  <si>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</si>
  <si>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</si>
  <si>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</si>
  <si>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</si>
  <si>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</si>
  <si>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</si>
  <si>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</si>
  <si>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</si>
  <si>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</si>
  <si>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</si>
  <si>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</si>
  <si>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</si>
  <si>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</si>
  <si>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</si>
  <si>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</si>
  <si>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</si>
  <si>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</si>
  <si>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</si>
  <si>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</si>
  <si>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</si>
  <si>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</si>
  <si>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</si>
  <si>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</si>
  <si>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</si>
  <si>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</si>
  <si>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</si>
  <si>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</si>
  <si>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</si>
  <si>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</si>
  <si>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</si>
  <si>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</si>
  <si>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</si>
  <si>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</si>
  <si>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</si>
  <si>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</si>
  <si>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</si>
  <si>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</si>
  <si>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</si>
  <si>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</si>
  <si>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</si>
  <si>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</si>
  <si>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</si>
  <si>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</si>
  <si>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</si>
  <si>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</si>
  <si>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</si>
  <si>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</si>
  <si>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</si>
  <si>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</si>
  <si>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</si>
  <si>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</si>
  <si>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</si>
  <si>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</si>
  <si>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</si>
  <si>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</si>
  <si>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</si>
  <si>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</si>
  <si>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</si>
  <si>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</si>
  <si>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</si>
  <si>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</si>
  <si>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</si>
  <si>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</si>
  <si>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</si>
  <si>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</si>
  <si>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</si>
  <si>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</si>
  <si>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</si>
  <si>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</si>
  <si>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</si>
  <si>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</si>
  <si>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</si>
  <si>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</si>
  <si>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</si>
  <si>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</si>
  <si>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</si>
  <si>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</si>
  <si>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</si>
  <si>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</si>
  <si>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</si>
  <si>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</si>
  <si>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</si>
  <si>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</si>
  <si>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</si>
  <si>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</si>
  <si>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</si>
  <si>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</si>
  <si>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</si>
  <si>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</si>
  <si>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</si>
  <si>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</si>
  <si>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</si>
  <si>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</si>
  <si>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</si>
  <si>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</si>
  <si>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</si>
  <si>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</si>
  <si>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</si>
  <si>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</si>
  <si>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</si>
  <si>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</si>
  <si>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</si>
  <si>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</si>
  <si>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</si>
  <si>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</si>
  <si>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</si>
  <si>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</si>
  <si>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</si>
  <si>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</si>
  <si>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</si>
  <si>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</si>
  <si>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</si>
  <si>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00011601205010000140</t>
  </si>
  <si>
    <t>00021925520020000150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</si>
  <si>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</si>
  <si>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</si>
  <si>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</si>
  <si>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</si>
  <si>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</si>
  <si>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</si>
  <si>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</si>
  <si>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</si>
  <si>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</si>
  <si>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</si>
  <si>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</si>
  <si>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</si>
  <si>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</si>
  <si>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</si>
  <si>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</si>
  <si>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</si>
  <si>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</si>
  <si>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</si>
  <si>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</si>
  <si>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</si>
  <si>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</si>
  <si>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</si>
  <si>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</si>
  <si>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</si>
  <si>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</si>
  <si>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</si>
  <si>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</si>
  <si>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</si>
  <si>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</si>
  <si>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</si>
  <si>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</si>
  <si>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</si>
  <si>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</si>
  <si>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</si>
  <si>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</si>
  <si>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</si>
  <si>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</si>
  <si>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</si>
  <si>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</si>
  <si>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</si>
  <si>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</si>
  <si>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00010102080010000110</t>
  </si>
  <si>
    <t>00020225291000000150</t>
  </si>
  <si>
    <t>00020225291020000150</t>
  </si>
  <si>
    <t>00020225365000000150</t>
  </si>
  <si>
    <t>00020225365020000150</t>
  </si>
  <si>
    <t>00020225404020000150</t>
  </si>
  <si>
    <t>00020225500000000150</t>
  </si>
  <si>
    <t>00020225500020000150</t>
  </si>
  <si>
    <t>00020225511000000150</t>
  </si>
  <si>
    <t>00020225511020000150</t>
  </si>
  <si>
    <t>00020225589000000150</t>
  </si>
  <si>
    <t>00020225589020000150</t>
  </si>
  <si>
    <t>00020227139000000150</t>
  </si>
  <si>
    <t>00020227139020000150</t>
  </si>
  <si>
    <t>00020245454000000150</t>
  </si>
  <si>
    <t>00020245454020000150</t>
  </si>
  <si>
    <t>00021925302020000150</t>
  </si>
  <si>
    <t>00021925304020000150</t>
  </si>
  <si>
    <t>00021935118020000150</t>
  </si>
  <si>
    <t>00021935120020000150</t>
  </si>
  <si>
    <t>00021945303020000150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</si>
  <si>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</si>
  <si>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</si>
  <si>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Привлечение бюджетных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</si>
  <si>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</si>
  <si>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</si>
  <si>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</si>
  <si>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</si>
  <si>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00001061000000000000</t>
  </si>
  <si>
    <t>00001061002000000500</t>
  </si>
  <si>
    <t>00001061002020000550</t>
  </si>
  <si>
    <t>Налог с владельцев транспортных средств и налог на приобретение автотранспортных средств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</si>
  <si>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</si>
  <si>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</si>
  <si>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</si>
  <si>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00010904020020000110</t>
  </si>
  <si>
    <t>00011406000000000430</t>
  </si>
  <si>
    <t>00011406020000000430</t>
  </si>
  <si>
    <t>00011406022020000430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</si>
  <si>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</si>
  <si>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</si>
  <si>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</si>
  <si>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</si>
  <si>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пользователей автомобильных дорог</t>
  </si>
  <si>
    <t>00010904030010000110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</si>
  <si>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</si>
  <si>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</si>
  <si>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00021825304020000150</t>
  </si>
  <si>
    <t>00021845303020000150</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</si>
  <si>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</si>
  <si>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</si>
  <si>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</si>
  <si>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</si>
  <si>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</si>
  <si>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</si>
  <si>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</si>
  <si>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</si>
  <si>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00011102000000000120</t>
  </si>
  <si>
    <t>00011102100000000120</t>
  </si>
  <si>
    <t>00011102102020000120</t>
  </si>
  <si>
    <t>00021825232020000150</t>
  </si>
  <si>
    <t>00021925232020000150</t>
  </si>
  <si>
    <t>00020227336000000150</t>
  </si>
  <si>
    <t>00020227336020000150</t>
  </si>
  <si>
    <t>ПОСТУПЛЕНИЯ (ПЕРЕЧИСЛЕНИЯ) ПО УРЕГУЛИРОВАНИЮ РАСЧЕТОВ МЕЖДУ БЮДЖЕТАМИ БЮДЖЕТНОЙ СИСТЕМЫ РОССИЙСКОЙ ФЕДЕРАЦИИ</t>
  </si>
  <si>
    <t>00011800000000000000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</si>
  <si>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</si>
  <si>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</si>
  <si>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</si>
  <si>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</si>
  <si>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</si>
  <si>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Плата за выбросы загрязняющих веществ в атмосферный воздух стационарными объектами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</si>
  <si>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</si>
  <si>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</si>
  <si>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</si>
  <si>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</si>
  <si>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</si>
  <si>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</si>
  <si>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</si>
  <si>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</si>
  <si>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</si>
  <si>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</si>
  <si>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</si>
  <si>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</si>
  <si>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</si>
  <si>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</si>
  <si>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</si>
  <si>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</si>
  <si>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</si>
  <si>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</si>
  <si>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</si>
  <si>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</si>
  <si>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</si>
  <si>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</si>
  <si>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</si>
  <si>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</si>
  <si>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</si>
  <si>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</si>
  <si>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</si>
  <si>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</si>
  <si>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</si>
  <si>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</si>
  <si>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</si>
  <si>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</si>
  <si>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</si>
  <si>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</si>
  <si>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</si>
  <si>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</si>
  <si>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</si>
  <si>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</si>
  <si>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</si>
  <si>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</si>
  <si>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</si>
  <si>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</si>
  <si>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</si>
  <si>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</si>
  <si>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</si>
  <si>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</si>
  <si>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</si>
  <si>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</si>
  <si>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</si>
  <si>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</si>
  <si>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</si>
  <si>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</si>
  <si>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</si>
  <si>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</si>
  <si>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</si>
  <si>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</si>
  <si>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</si>
  <si>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</si>
  <si>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</si>
  <si>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</si>
  <si>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</si>
  <si>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</si>
  <si>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</si>
  <si>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</si>
  <si>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</si>
  <si>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</si>
  <si>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</si>
  <si>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</si>
  <si>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00011802000000000150</t>
  </si>
  <si>
    <t>00011802200020000150</t>
  </si>
  <si>
    <t>00020225021000000150</t>
  </si>
  <si>
    <t>00020225021020000150</t>
  </si>
  <si>
    <t>00020225028000000150</t>
  </si>
  <si>
    <t>00020225028020000150</t>
  </si>
  <si>
    <t>00020225065000000150</t>
  </si>
  <si>
    <t>00020225065020000150</t>
  </si>
  <si>
    <t>00020225173000000150</t>
  </si>
  <si>
    <t>00020225173020000150</t>
  </si>
  <si>
    <t>00020225230000000150</t>
  </si>
  <si>
    <t>00020225230020000150</t>
  </si>
  <si>
    <t>00020225251000000150</t>
  </si>
  <si>
    <t>00020225251020000150</t>
  </si>
  <si>
    <t>00020225305000000150</t>
  </si>
  <si>
    <t>00020225305020000150</t>
  </si>
  <si>
    <t>00020225359000000150</t>
  </si>
  <si>
    <t>00020225359020000150</t>
  </si>
  <si>
    <t>00020225394000000150</t>
  </si>
  <si>
    <t>00020225394020000150</t>
  </si>
  <si>
    <t>00020225513000000150</t>
  </si>
  <si>
    <t>00020225513020000150</t>
  </si>
  <si>
    <t>00020225537020000150</t>
  </si>
  <si>
    <t>00020225597000000150</t>
  </si>
  <si>
    <t>00020225597020000150</t>
  </si>
  <si>
    <t>00020225599000000150</t>
  </si>
  <si>
    <t>00020225599020000150</t>
  </si>
  <si>
    <t>00020225753000000150</t>
  </si>
  <si>
    <t>00020225753020000150</t>
  </si>
  <si>
    <t>00020227456000000150</t>
  </si>
  <si>
    <t>00020227456020000150</t>
  </si>
  <si>
    <t>00020235345000000150</t>
  </si>
  <si>
    <t>00020235345020000150</t>
  </si>
  <si>
    <t>00020235485000000150</t>
  </si>
  <si>
    <t>00020235485020000150</t>
  </si>
  <si>
    <t>00020245289000000150</t>
  </si>
  <si>
    <t>00020245289020000150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</si>
  <si>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</si>
  <si>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</si>
  <si>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</si>
  <si>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</si>
  <si>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</si>
  <si>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</si>
  <si>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</si>
  <si>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</si>
  <si>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</si>
  <si>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00021835469020000150</t>
  </si>
  <si>
    <t>00021855622020000150</t>
  </si>
  <si>
    <t>00021925502020000150</t>
  </si>
  <si>
    <t>00021925527020000150</t>
  </si>
  <si>
    <t>00021935469020000150</t>
  </si>
  <si>
    <t>00021935573020000150</t>
  </si>
  <si>
    <t>00020249001020000150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</si>
  <si>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</si>
  <si>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</si>
  <si>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</si>
  <si>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</si>
  <si>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</si>
  <si>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</si>
  <si>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</si>
  <si>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</si>
  <si>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взимаемый в виде стоимости патента в связи с применением упрощенной системы налогообложения</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</si>
  <si>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</si>
  <si>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</si>
  <si>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</si>
  <si>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</si>
  <si>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</si>
  <si>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бюджетными учреждениями остатков субсидий прошлых лет</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</si>
  <si>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</si>
  <si>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00010101016020000110</t>
  </si>
  <si>
    <t>00010911000020000110</t>
  </si>
  <si>
    <t>00010911010020000110</t>
  </si>
  <si>
    <t>00011402020020000410</t>
  </si>
  <si>
    <t>00011402022020000410</t>
  </si>
  <si>
    <t>00011402023020000410</t>
  </si>
  <si>
    <t>00020249001000000150</t>
  </si>
  <si>
    <t>00021802010020000150</t>
  </si>
  <si>
    <t>00021945622020000150</t>
  </si>
  <si>
    <t>00020225750020000150</t>
  </si>
  <si>
    <t>00020245784020000150</t>
  </si>
  <si>
    <t>Прочие межбюджетные трансферты, передаваемые бюджетам субъектов Российской Федерации</t>
  </si>
  <si>
    <t>00020249999020000150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</si>
  <si>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</si>
  <si>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</si>
  <si>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</si>
  <si>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</si>
  <si>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</si>
  <si>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</si>
  <si>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СВОДКА ОБ ИСПОЛНЕНИИ ОБЛАСТНОГО БЮДЖЕТА ТВЕРСКОЙ ОБЛАСТИ
НА 1 АПРЕЛЯ 2022 ГОДА</t>
  </si>
  <si>
    <t>Уточненный план на 01.04.2022</t>
  </si>
  <si>
    <t>Исполнено
на 01.04.2022</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</si>
  <si>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</si>
  <si>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</si>
  <si>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</si>
  <si>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</si>
  <si>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</si>
  <si>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</si>
  <si>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</si>
  <si>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</si>
  <si>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</si>
  <si>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</si>
  <si>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</si>
  <si>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Прочие межбюджетные трансферты, передаваемые бюджетам</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</si>
  <si>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</si>
  <si>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</si>
  <si>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</si>
  <si>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</si>
  <si>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</si>
  <si>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</si>
  <si>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</si>
  <si>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</si>
  <si>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</si>
  <si>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</si>
  <si>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00010701080010000110</t>
  </si>
  <si>
    <t>00010807300010000110</t>
  </si>
  <si>
    <t>00011201070010000120</t>
  </si>
  <si>
    <t>00011609000000000140</t>
  </si>
  <si>
    <t>00011609030020000140</t>
  </si>
  <si>
    <t>00011610128010000140</t>
  </si>
  <si>
    <t>00020225750000000150</t>
  </si>
  <si>
    <t>00020245784000000150</t>
  </si>
  <si>
    <t>00020249999000000150</t>
  </si>
  <si>
    <t>00020302020020000150</t>
  </si>
  <si>
    <t>00020702030020000150</t>
  </si>
  <si>
    <t>00021827336020000150</t>
  </si>
  <si>
    <t>00021925404020000150</t>
  </si>
  <si>
    <t>00021935220020000150</t>
  </si>
  <si>
    <t>00021945136020000150</t>
  </si>
  <si>
    <t>00021945634020000150</t>
  </si>
  <si>
    <t>00021945697020000150</t>
  </si>
  <si>
    <t>00021945836020000150</t>
  </si>
  <si>
    <t>00021990000020000150</t>
  </si>
  <si>
    <t xml:space="preserve">Утверждено законом 83-ЗО от 28.12.2021
 ( в ред. от 02.03.2022 №4-ЗО)
</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</si>
  <si>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</si>
  <si>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</si>
  <si>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Плата за предоставление информации из реестра дисквалифицированных лиц</t>
  </si>
  <si>
    <t>00011301190010000130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</si>
  <si>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</si>
  <si>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</si>
  <si>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</si>
  <si>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</si>
  <si>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</si>
  <si>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</si>
  <si>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</si>
  <si>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</si>
  <si>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</si>
  <si>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</si>
  <si>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</si>
  <si>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</si>
  <si>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</si>
  <si>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</si>
  <si>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</si>
  <si>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</si>
  <si>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</si>
  <si>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</si>
  <si>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</si>
  <si>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</si>
  <si>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</si>
  <si>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00020245198020000150</t>
  </si>
  <si>
    <t>Кредиты кредитных организаций в валюте Российской Федерации</t>
  </si>
  <si>
    <t>00001020000000000000</t>
  </si>
  <si>
    <t>Погашение кредитов, предоставленных кредитными организациями в валюте Российской Федерации</t>
  </si>
  <si>
    <t>00001020000000000800</t>
  </si>
  <si>
    <t>Погашение бюджетами субъектов Российской Федерации кредитов от кредитных организаций в валюте Российской Федерации</t>
  </si>
  <si>
    <t>00001020000020000810</t>
  </si>
  <si>
    <t>св.200</t>
  </si>
  <si>
    <t>Д.Е. Цветков</t>
  </si>
  <si>
    <t>Заместитель начальника  управления сводного бюджетного планирования и анализа исполнения бюджета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</si>
</sst>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2"/>
      <color theme="1"/>
      <name val="Times New Roman"/>
      <family val="1"/>
      <charset val="204"/>
    </font>
    <font>
      <b/>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7">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164" fontId="2" fillId="0" borderId="0" xfId="0" applyNumberFormat="1" applyFont="1" applyFill="1" applyBorder="1" applyAlignment="1">
      <alignment horizontal="right"/>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center" wrapText="1"/>
    </xf>
    <xf numFmtId="164" fontId="2" fillId="0" borderId="0" xfId="0" applyNumberFormat="1" applyFont="1" applyFill="1"/>
    <xf numFmtId="49" fontId="8" fillId="3" borderId="9" xfId="0" applyNumberFormat="1" applyFont="1" applyFill="1" applyBorder="1" applyAlignment="1">
      <alignment horizontal="center" wrapText="1"/>
    </xf>
    <xf numFmtId="49" fontId="2" fillId="0" borderId="0" xfId="0" applyNumberFormat="1" applyFont="1" applyFill="1" applyBorder="1" applyAlignment="1">
      <alignment horizontal="center" shrinkToFit="1"/>
    </xf>
    <xf numFmtId="0" fontId="9" fillId="0" borderId="0" xfId="0" applyFont="1" applyFill="1" applyAlignment="1">
      <alignment horizontal="left" wrapText="1"/>
    </xf>
    <xf numFmtId="0" fontId="9" fillId="0" borderId="0" xfId="0" applyFont="1" applyFill="1" applyAlignment="1">
      <alignment horizontal="left"/>
    </xf>
    <xf numFmtId="49" fontId="8" fillId="3" borderId="0" xfId="0" applyNumberFormat="1" applyFont="1" applyFill="1" applyBorder="1" applyAlignment="1">
      <alignment horizontal="center" wrapText="1"/>
    </xf>
    <xf numFmtId="49" fontId="2" fillId="0" borderId="4" xfId="0" applyNumberFormat="1" applyFont="1" applyFill="1" applyBorder="1" applyAlignment="1">
      <alignment horizontal="center"/>
    </xf>
    <xf numFmtId="49" fontId="10" fillId="3" borderId="8" xfId="0" applyNumberFormat="1" applyFont="1" applyFill="1" applyBorder="1" applyAlignment="1">
      <alignment horizontal="center" wrapText="1"/>
    </xf>
    <xf numFmtId="164" fontId="1" fillId="3" borderId="4" xfId="0" applyNumberFormat="1" applyFont="1" applyFill="1" applyBorder="1" applyAlignment="1">
      <alignment horizontal="right"/>
    </xf>
    <xf numFmtId="49" fontId="1" fillId="0" borderId="4" xfId="0" applyNumberFormat="1" applyFont="1" applyFill="1" applyBorder="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39"/>
  <sheetViews>
    <sheetView showGridLines="0" showZeros="0" tabSelected="1" view="pageBreakPreview" zoomScale="90" zoomScaleNormal="90" zoomScaleSheetLayoutView="90" workbookViewId="0">
      <pane ySplit="5" topLeftCell="A630" activePane="bottomLeft" state="frozen"/>
      <selection pane="bottomLeft" activeCell="A633" sqref="A633"/>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7"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8" t="s">
        <v>1189</v>
      </c>
      <c r="B1" s="49"/>
      <c r="C1" s="49"/>
      <c r="D1" s="49"/>
      <c r="E1" s="49"/>
      <c r="F1" s="8"/>
      <c r="G1" s="8"/>
      <c r="H1" s="8"/>
      <c r="I1" s="8"/>
    </row>
    <row r="2" spans="1:14" x14ac:dyDescent="0.2">
      <c r="B2" s="10"/>
      <c r="C2" s="10"/>
      <c r="D2" s="10"/>
      <c r="E2" s="10"/>
    </row>
    <row r="3" spans="1:14" x14ac:dyDescent="0.2">
      <c r="A3" s="12"/>
      <c r="B3" s="13"/>
      <c r="C3" s="13"/>
      <c r="D3" s="13"/>
      <c r="E3" s="13"/>
      <c r="F3" s="28"/>
      <c r="G3" s="11"/>
      <c r="H3" s="20"/>
      <c r="I3" s="28" t="s">
        <v>5</v>
      </c>
    </row>
    <row r="4" spans="1:14" x14ac:dyDescent="0.2">
      <c r="A4" s="55" t="s">
        <v>0</v>
      </c>
      <c r="B4" s="55" t="s">
        <v>1</v>
      </c>
      <c r="C4" s="50" t="s">
        <v>1233</v>
      </c>
      <c r="D4" s="50" t="s">
        <v>1190</v>
      </c>
      <c r="E4" s="50" t="s">
        <v>1191</v>
      </c>
      <c r="F4" s="52" t="s">
        <v>2</v>
      </c>
      <c r="G4" s="53"/>
      <c r="H4" s="50" t="s">
        <v>6</v>
      </c>
      <c r="I4" s="51"/>
    </row>
    <row r="5" spans="1:14" ht="76.5" x14ac:dyDescent="0.2">
      <c r="A5" s="56"/>
      <c r="B5" s="56"/>
      <c r="C5" s="54"/>
      <c r="D5" s="54"/>
      <c r="E5" s="54"/>
      <c r="F5" s="25" t="s">
        <v>3</v>
      </c>
      <c r="G5" s="26" t="s">
        <v>4</v>
      </c>
      <c r="H5" s="21" t="s">
        <v>7</v>
      </c>
      <c r="I5" s="26" t="s">
        <v>8</v>
      </c>
      <c r="N5" s="34"/>
    </row>
    <row r="6" spans="1:14" x14ac:dyDescent="0.2">
      <c r="A6" s="14">
        <v>1</v>
      </c>
      <c r="B6" s="14">
        <v>2</v>
      </c>
      <c r="C6" s="14">
        <v>3</v>
      </c>
      <c r="D6" s="14">
        <v>4</v>
      </c>
      <c r="E6" s="14">
        <v>5</v>
      </c>
      <c r="F6" s="14">
        <v>6</v>
      </c>
      <c r="G6" s="14">
        <v>7</v>
      </c>
      <c r="H6" s="22">
        <v>8</v>
      </c>
      <c r="I6" s="14">
        <v>9</v>
      </c>
      <c r="N6" s="35"/>
    </row>
    <row r="7" spans="1:14" s="15" customFormat="1" x14ac:dyDescent="0.2">
      <c r="A7" s="31" t="s">
        <v>9</v>
      </c>
      <c r="B7" s="29" t="s">
        <v>709</v>
      </c>
      <c r="C7" s="30">
        <v>89379315.400000006</v>
      </c>
      <c r="D7" s="30">
        <f>D8+D263</f>
        <v>89382823.348000005</v>
      </c>
      <c r="E7" s="30">
        <v>20442363.817110002</v>
      </c>
      <c r="F7" s="30">
        <f>E7/C7*100</f>
        <v>22.871470569699621</v>
      </c>
      <c r="G7" s="30">
        <f>E7/D7*100</f>
        <v>22.870572948362135</v>
      </c>
      <c r="H7" s="30">
        <v>17516825.916069999</v>
      </c>
      <c r="I7" s="30">
        <f>E7/H7*100</f>
        <v>116.7013014518578</v>
      </c>
      <c r="J7" s="19">
        <f>C7-D7</f>
        <v>-3507.9479999989271</v>
      </c>
      <c r="N7" s="35"/>
    </row>
    <row r="8" spans="1:14" s="15" customFormat="1" x14ac:dyDescent="0.2">
      <c r="A8" s="2" t="s">
        <v>10</v>
      </c>
      <c r="B8" s="3" t="s">
        <v>333</v>
      </c>
      <c r="C8" s="6">
        <v>62356850.200000003</v>
      </c>
      <c r="D8" s="6">
        <v>62356850.200000003</v>
      </c>
      <c r="E8" s="6">
        <v>15668576.678620001</v>
      </c>
      <c r="F8" s="6">
        <f>E8/C8*100</f>
        <v>25.127274114015464</v>
      </c>
      <c r="G8" s="6">
        <f>E8/D8*100</f>
        <v>25.127274114015464</v>
      </c>
      <c r="H8" s="6">
        <v>13679720.1843</v>
      </c>
      <c r="I8" s="6">
        <f>E8/H8*100</f>
        <v>114.53872204639521</v>
      </c>
      <c r="J8" s="19"/>
      <c r="K8" s="19"/>
      <c r="N8" s="11"/>
    </row>
    <row r="9" spans="1:14" s="15" customFormat="1" x14ac:dyDescent="0.2">
      <c r="A9" s="2" t="s">
        <v>11</v>
      </c>
      <c r="B9" s="3" t="s">
        <v>334</v>
      </c>
      <c r="C9" s="6">
        <v>33056924</v>
      </c>
      <c r="D9" s="6">
        <v>33056924</v>
      </c>
      <c r="E9" s="6">
        <v>9284382.8950300012</v>
      </c>
      <c r="F9" s="6">
        <f t="shared" ref="F9:F73" si="0">E9/C9*100</f>
        <v>28.086046042971212</v>
      </c>
      <c r="G9" s="6">
        <f t="shared" ref="G9:G73" si="1">E9/D9*100</f>
        <v>28.086046042971212</v>
      </c>
      <c r="H9" s="6">
        <v>7809366.7888700003</v>
      </c>
      <c r="I9" s="6">
        <f t="shared" ref="I9:I72" si="2">E9/H9*100</f>
        <v>118.8877811228205</v>
      </c>
      <c r="N9" s="11"/>
    </row>
    <row r="10" spans="1:14" s="15" customFormat="1" x14ac:dyDescent="0.2">
      <c r="A10" s="4" t="s">
        <v>12</v>
      </c>
      <c r="B10" s="5" t="s">
        <v>335</v>
      </c>
      <c r="C10" s="7">
        <v>16653054</v>
      </c>
      <c r="D10" s="7">
        <v>16653054</v>
      </c>
      <c r="E10" s="7">
        <v>5181292.20089</v>
      </c>
      <c r="F10" s="7">
        <f t="shared" si="0"/>
        <v>31.113165194143971</v>
      </c>
      <c r="G10" s="7">
        <f t="shared" si="1"/>
        <v>31.113165194143971</v>
      </c>
      <c r="H10" s="7">
        <v>4548073.8659799993</v>
      </c>
      <c r="I10" s="7">
        <f t="shared" si="2"/>
        <v>113.92278035865975</v>
      </c>
    </row>
    <row r="11" spans="1:14" ht="25.5" x14ac:dyDescent="0.2">
      <c r="A11" s="4" t="s">
        <v>13</v>
      </c>
      <c r="B11" s="5" t="s">
        <v>336</v>
      </c>
      <c r="C11" s="7">
        <v>16653054</v>
      </c>
      <c r="D11" s="7">
        <v>16653054</v>
      </c>
      <c r="E11" s="7">
        <v>5181292.20089</v>
      </c>
      <c r="F11" s="7">
        <f t="shared" si="0"/>
        <v>31.113165194143971</v>
      </c>
      <c r="G11" s="7">
        <f t="shared" si="1"/>
        <v>31.113165194143971</v>
      </c>
      <c r="H11" s="7">
        <v>4548073.8659799993</v>
      </c>
      <c r="I11" s="7">
        <f t="shared" si="2"/>
        <v>113.92278035865975</v>
      </c>
      <c r="N11" s="15"/>
    </row>
    <row r="12" spans="1:14" ht="25.5" x14ac:dyDescent="0.2">
      <c r="A12" s="4" t="s">
        <v>14</v>
      </c>
      <c r="B12" s="5" t="s">
        <v>337</v>
      </c>
      <c r="C12" s="7">
        <v>11970396</v>
      </c>
      <c r="D12" s="7">
        <v>11970396</v>
      </c>
      <c r="E12" s="7">
        <v>3142387.09008</v>
      </c>
      <c r="F12" s="7">
        <f t="shared" si="0"/>
        <v>26.25132109313677</v>
      </c>
      <c r="G12" s="7">
        <f t="shared" si="1"/>
        <v>26.25132109313677</v>
      </c>
      <c r="H12" s="7">
        <v>2866642.7763299998</v>
      </c>
      <c r="I12" s="7">
        <f t="shared" si="2"/>
        <v>109.61906785271027</v>
      </c>
      <c r="N12" s="15"/>
    </row>
    <row r="13" spans="1:14" ht="25.5" x14ac:dyDescent="0.2">
      <c r="A13" s="4" t="s">
        <v>15</v>
      </c>
      <c r="B13" s="5" t="s">
        <v>338</v>
      </c>
      <c r="C13" s="7">
        <v>4682658</v>
      </c>
      <c r="D13" s="7">
        <v>4682658</v>
      </c>
      <c r="E13" s="7">
        <v>2038905.1938099999</v>
      </c>
      <c r="F13" s="7">
        <f t="shared" si="0"/>
        <v>43.541620887325102</v>
      </c>
      <c r="G13" s="7">
        <f t="shared" si="1"/>
        <v>43.541620887325102</v>
      </c>
      <c r="H13" s="7">
        <v>1681431.08965</v>
      </c>
      <c r="I13" s="7">
        <f t="shared" si="2"/>
        <v>121.2601102929773</v>
      </c>
      <c r="N13" s="15"/>
    </row>
    <row r="14" spans="1:14" ht="25.5" x14ac:dyDescent="0.2">
      <c r="A14" s="4" t="s">
        <v>1154</v>
      </c>
      <c r="B14" s="5" t="s">
        <v>1170</v>
      </c>
      <c r="C14" s="7">
        <v>0</v>
      </c>
      <c r="D14" s="7">
        <v>0</v>
      </c>
      <c r="E14" s="7">
        <v>-8.3000000000000004E-2</v>
      </c>
      <c r="F14" s="7">
        <v>0</v>
      </c>
      <c r="G14" s="7">
        <v>0</v>
      </c>
      <c r="H14" s="7">
        <v>0</v>
      </c>
      <c r="I14" s="7">
        <v>0</v>
      </c>
    </row>
    <row r="15" spans="1:14" x14ac:dyDescent="0.2">
      <c r="A15" s="4" t="s">
        <v>16</v>
      </c>
      <c r="B15" s="5" t="s">
        <v>339</v>
      </c>
      <c r="C15" s="7">
        <v>16403870</v>
      </c>
      <c r="D15" s="7">
        <v>16403870</v>
      </c>
      <c r="E15" s="7">
        <v>4103090.6941399998</v>
      </c>
      <c r="F15" s="7">
        <f t="shared" si="0"/>
        <v>25.012943251440056</v>
      </c>
      <c r="G15" s="7">
        <f t="shared" si="1"/>
        <v>25.012943251440056</v>
      </c>
      <c r="H15" s="7">
        <v>3261292.92289</v>
      </c>
      <c r="I15" s="7">
        <f t="shared" si="2"/>
        <v>125.81178051630025</v>
      </c>
    </row>
    <row r="16" spans="1:14" ht="51" x14ac:dyDescent="0.2">
      <c r="A16" s="4" t="s">
        <v>17</v>
      </c>
      <c r="B16" s="5" t="s">
        <v>340</v>
      </c>
      <c r="C16" s="7">
        <v>15121549</v>
      </c>
      <c r="D16" s="7">
        <v>15121549</v>
      </c>
      <c r="E16" s="7">
        <v>3343480.7861299999</v>
      </c>
      <c r="F16" s="7">
        <f t="shared" si="0"/>
        <v>22.110702985057944</v>
      </c>
      <c r="G16" s="7">
        <f t="shared" si="1"/>
        <v>22.110702985057944</v>
      </c>
      <c r="H16" s="7">
        <v>3115014.8862600001</v>
      </c>
      <c r="I16" s="7">
        <f t="shared" si="2"/>
        <v>107.33434375796207</v>
      </c>
    </row>
    <row r="17" spans="1:14" ht="76.5" x14ac:dyDescent="0.2">
      <c r="A17" s="4" t="s">
        <v>18</v>
      </c>
      <c r="B17" s="5" t="s">
        <v>341</v>
      </c>
      <c r="C17" s="7">
        <v>122312</v>
      </c>
      <c r="D17" s="7">
        <v>122312</v>
      </c>
      <c r="E17" s="7">
        <v>29162.710899999998</v>
      </c>
      <c r="F17" s="7">
        <f t="shared" si="0"/>
        <v>23.842886143632676</v>
      </c>
      <c r="G17" s="7">
        <f t="shared" si="1"/>
        <v>23.842886143632676</v>
      </c>
      <c r="H17" s="7">
        <v>9382.9563900000012</v>
      </c>
      <c r="I17" s="7" t="s">
        <v>1266</v>
      </c>
    </row>
    <row r="18" spans="1:14" ht="25.5" x14ac:dyDescent="0.2">
      <c r="A18" s="4" t="s">
        <v>19</v>
      </c>
      <c r="B18" s="5" t="s">
        <v>342</v>
      </c>
      <c r="C18" s="7">
        <v>162823</v>
      </c>
      <c r="D18" s="7">
        <v>162823</v>
      </c>
      <c r="E18" s="7">
        <v>37515.510799999996</v>
      </c>
      <c r="F18" s="7">
        <f t="shared" si="0"/>
        <v>23.04067042125498</v>
      </c>
      <c r="G18" s="7">
        <f t="shared" si="1"/>
        <v>23.04067042125498</v>
      </c>
      <c r="H18" s="7">
        <v>16021.159949999999</v>
      </c>
      <c r="I18" s="7" t="s">
        <v>1266</v>
      </c>
    </row>
    <row r="19" spans="1:14" ht="51" x14ac:dyDescent="0.2">
      <c r="A19" s="4" t="s">
        <v>20</v>
      </c>
      <c r="B19" s="5" t="s">
        <v>343</v>
      </c>
      <c r="C19" s="7">
        <v>330733</v>
      </c>
      <c r="D19" s="7">
        <v>330733</v>
      </c>
      <c r="E19" s="7">
        <v>182043.13083000001</v>
      </c>
      <c r="F19" s="7">
        <f t="shared" si="0"/>
        <v>55.042324421814584</v>
      </c>
      <c r="G19" s="7">
        <f t="shared" si="1"/>
        <v>55.042324421814584</v>
      </c>
      <c r="H19" s="7">
        <v>68296.905060000005</v>
      </c>
      <c r="I19" s="7" t="s">
        <v>1266</v>
      </c>
    </row>
    <row r="20" spans="1:14" ht="63.75" x14ac:dyDescent="0.2">
      <c r="A20" s="4" t="s">
        <v>1011</v>
      </c>
      <c r="B20" s="5" t="s">
        <v>1010</v>
      </c>
      <c r="C20" s="7">
        <v>1428</v>
      </c>
      <c r="D20" s="7">
        <v>1428</v>
      </c>
      <c r="E20" s="7">
        <v>5.7448900000000007</v>
      </c>
      <c r="F20" s="7">
        <f t="shared" si="0"/>
        <v>0.40230322128851548</v>
      </c>
      <c r="G20" s="7">
        <f t="shared" si="1"/>
        <v>0.40230322128851548</v>
      </c>
      <c r="H20" s="7">
        <v>0</v>
      </c>
      <c r="I20" s="7">
        <v>0</v>
      </c>
    </row>
    <row r="21" spans="1:14" ht="63.75" x14ac:dyDescent="0.2">
      <c r="A21" s="4" t="s">
        <v>920</v>
      </c>
      <c r="B21" s="5" t="s">
        <v>961</v>
      </c>
      <c r="C21" s="7">
        <v>665025</v>
      </c>
      <c r="D21" s="7">
        <v>665025</v>
      </c>
      <c r="E21" s="7">
        <v>510882.81058999995</v>
      </c>
      <c r="F21" s="7">
        <f t="shared" si="0"/>
        <v>76.821594765610314</v>
      </c>
      <c r="G21" s="7">
        <f t="shared" si="1"/>
        <v>76.821594765610314</v>
      </c>
      <c r="H21" s="7">
        <v>52577.015229999997</v>
      </c>
      <c r="I21" s="7" t="s">
        <v>1266</v>
      </c>
    </row>
    <row r="22" spans="1:14" s="15" customFormat="1" ht="25.5" x14ac:dyDescent="0.2">
      <c r="A22" s="2" t="s">
        <v>21</v>
      </c>
      <c r="B22" s="3" t="s">
        <v>344</v>
      </c>
      <c r="C22" s="6">
        <v>11650455.199999999</v>
      </c>
      <c r="D22" s="6">
        <v>11650455.199999999</v>
      </c>
      <c r="E22" s="6">
        <v>2740663.2437600004</v>
      </c>
      <c r="F22" s="6">
        <f t="shared" si="0"/>
        <v>23.524087228454395</v>
      </c>
      <c r="G22" s="6">
        <f t="shared" si="1"/>
        <v>23.524087228454395</v>
      </c>
      <c r="H22" s="6">
        <v>2710529.2110900003</v>
      </c>
      <c r="I22" s="6">
        <f t="shared" si="2"/>
        <v>101.11173982360006</v>
      </c>
      <c r="N22" s="11"/>
    </row>
    <row r="23" spans="1:14" s="15" customFormat="1" ht="25.5" x14ac:dyDescent="0.2">
      <c r="A23" s="4" t="s">
        <v>22</v>
      </c>
      <c r="B23" s="5" t="s">
        <v>345</v>
      </c>
      <c r="C23" s="7">
        <v>11650455.199999999</v>
      </c>
      <c r="D23" s="7">
        <v>11650455.199999999</v>
      </c>
      <c r="E23" s="7">
        <v>2740663.2437600004</v>
      </c>
      <c r="F23" s="7">
        <f t="shared" si="0"/>
        <v>23.524087228454395</v>
      </c>
      <c r="G23" s="7">
        <f t="shared" si="1"/>
        <v>23.524087228454395</v>
      </c>
      <c r="H23" s="7">
        <v>2710529.2110900003</v>
      </c>
      <c r="I23" s="7">
        <f t="shared" si="2"/>
        <v>101.11173982360006</v>
      </c>
      <c r="N23" s="11"/>
    </row>
    <row r="24" spans="1:14" ht="102" x14ac:dyDescent="0.2">
      <c r="A24" s="4" t="s">
        <v>1155</v>
      </c>
      <c r="B24" s="5" t="s">
        <v>346</v>
      </c>
      <c r="C24" s="7">
        <v>39110</v>
      </c>
      <c r="D24" s="7">
        <v>39110</v>
      </c>
      <c r="E24" s="7">
        <v>1334.308</v>
      </c>
      <c r="F24" s="7">
        <f t="shared" si="0"/>
        <v>3.4116798772692407</v>
      </c>
      <c r="G24" s="7">
        <f t="shared" si="1"/>
        <v>3.4116798772692407</v>
      </c>
      <c r="H24" s="7">
        <v>5625.6517000000003</v>
      </c>
      <c r="I24" s="7">
        <f t="shared" si="2"/>
        <v>23.71828316353108</v>
      </c>
    </row>
    <row r="25" spans="1:14" ht="25.5" x14ac:dyDescent="0.2">
      <c r="A25" s="4" t="s">
        <v>1156</v>
      </c>
      <c r="B25" s="5" t="s">
        <v>347</v>
      </c>
      <c r="C25" s="7">
        <v>1618764</v>
      </c>
      <c r="D25" s="7">
        <v>1618764</v>
      </c>
      <c r="E25" s="7">
        <v>161625.53563999999</v>
      </c>
      <c r="F25" s="7">
        <f t="shared" si="0"/>
        <v>9.9845027218297417</v>
      </c>
      <c r="G25" s="7">
        <f t="shared" si="1"/>
        <v>9.9845027218297417</v>
      </c>
      <c r="H25" s="7">
        <v>332475.13761000003</v>
      </c>
      <c r="I25" s="7">
        <f t="shared" si="2"/>
        <v>48.612818631145274</v>
      </c>
    </row>
    <row r="26" spans="1:14" ht="25.5" x14ac:dyDescent="0.2">
      <c r="A26" s="4" t="s">
        <v>23</v>
      </c>
      <c r="B26" s="5" t="s">
        <v>348</v>
      </c>
      <c r="C26" s="7">
        <v>7950</v>
      </c>
      <c r="D26" s="7">
        <v>7950</v>
      </c>
      <c r="E26" s="7">
        <v>26187.889890000002</v>
      </c>
      <c r="F26" s="7" t="s">
        <v>1266</v>
      </c>
      <c r="G26" s="7" t="s">
        <v>1266</v>
      </c>
      <c r="H26" s="7">
        <v>175.15799999999999</v>
      </c>
      <c r="I26" s="7" t="s">
        <v>1266</v>
      </c>
    </row>
    <row r="27" spans="1:14" ht="114.75" x14ac:dyDescent="0.2">
      <c r="A27" s="4" t="s">
        <v>1157</v>
      </c>
      <c r="B27" s="5" t="s">
        <v>349</v>
      </c>
      <c r="C27" s="7">
        <v>4120</v>
      </c>
      <c r="D27" s="7">
        <v>4120</v>
      </c>
      <c r="E27" s="7">
        <v>939.25599999999997</v>
      </c>
      <c r="F27" s="7">
        <f t="shared" si="0"/>
        <v>22.797475728155341</v>
      </c>
      <c r="G27" s="7">
        <f t="shared" si="1"/>
        <v>22.797475728155341</v>
      </c>
      <c r="H27" s="7">
        <v>7.3630000000000004</v>
      </c>
      <c r="I27" s="7" t="s">
        <v>1266</v>
      </c>
    </row>
    <row r="28" spans="1:14" ht="114.75" x14ac:dyDescent="0.2">
      <c r="A28" s="4" t="s">
        <v>1192</v>
      </c>
      <c r="B28" s="5" t="s">
        <v>350</v>
      </c>
      <c r="C28" s="7">
        <v>1559863.6</v>
      </c>
      <c r="D28" s="7">
        <v>1559863.6</v>
      </c>
      <c r="E28" s="7">
        <v>378970.38060999999</v>
      </c>
      <c r="F28" s="7">
        <f t="shared" si="0"/>
        <v>24.295097379668324</v>
      </c>
      <c r="G28" s="7">
        <f t="shared" si="1"/>
        <v>24.295097379668324</v>
      </c>
      <c r="H28" s="7">
        <v>319483.60417000001</v>
      </c>
      <c r="I28" s="7">
        <f t="shared" si="2"/>
        <v>118.61966487906108</v>
      </c>
    </row>
    <row r="29" spans="1:14" ht="127.5" x14ac:dyDescent="0.2">
      <c r="A29" s="4" t="s">
        <v>1158</v>
      </c>
      <c r="B29" s="5" t="s">
        <v>351</v>
      </c>
      <c r="C29" s="7">
        <v>1224312.3999999999</v>
      </c>
      <c r="D29" s="7">
        <v>1224312.3999999999</v>
      </c>
      <c r="E29" s="7">
        <v>299427.35638999997</v>
      </c>
      <c r="F29" s="7">
        <f t="shared" si="0"/>
        <v>24.456777240024685</v>
      </c>
      <c r="G29" s="7">
        <f t="shared" si="1"/>
        <v>24.456777240024685</v>
      </c>
      <c r="H29" s="32">
        <v>248021.87031</v>
      </c>
      <c r="I29" s="7">
        <f t="shared" si="2"/>
        <v>120.72619080557243</v>
      </c>
    </row>
    <row r="30" spans="1:14" ht="165.75" x14ac:dyDescent="0.2">
      <c r="A30" s="4" t="s">
        <v>1159</v>
      </c>
      <c r="B30" s="5" t="s">
        <v>352</v>
      </c>
      <c r="C30" s="7">
        <v>335551.2</v>
      </c>
      <c r="D30" s="7">
        <v>335551.2</v>
      </c>
      <c r="E30" s="7">
        <v>79543.024219999992</v>
      </c>
      <c r="F30" s="7">
        <f t="shared" si="0"/>
        <v>23.705182463957808</v>
      </c>
      <c r="G30" s="7">
        <f t="shared" si="1"/>
        <v>23.705182463957808</v>
      </c>
      <c r="H30" s="32">
        <v>71461.733859999993</v>
      </c>
      <c r="I30" s="7">
        <f t="shared" si="2"/>
        <v>111.30855623491026</v>
      </c>
    </row>
    <row r="31" spans="1:14" ht="89.25" x14ac:dyDescent="0.2">
      <c r="A31" s="4" t="s">
        <v>1160</v>
      </c>
      <c r="B31" s="5" t="s">
        <v>353</v>
      </c>
      <c r="C31" s="7">
        <v>2541.1</v>
      </c>
      <c r="D31" s="7">
        <v>2541.1</v>
      </c>
      <c r="E31" s="7">
        <v>661.08786999999995</v>
      </c>
      <c r="F31" s="7">
        <f t="shared" si="0"/>
        <v>26.015814804612177</v>
      </c>
      <c r="G31" s="7">
        <f t="shared" si="1"/>
        <v>26.015814804612177</v>
      </c>
      <c r="H31" s="32">
        <v>430.98131999999998</v>
      </c>
      <c r="I31" s="7">
        <f t="shared" si="2"/>
        <v>153.3913047553894</v>
      </c>
    </row>
    <row r="32" spans="1:14" ht="76.5" x14ac:dyDescent="0.2">
      <c r="A32" s="4" t="s">
        <v>324</v>
      </c>
      <c r="B32" s="5" t="s">
        <v>354</v>
      </c>
      <c r="C32" s="7">
        <v>18.2</v>
      </c>
      <c r="D32" s="7">
        <v>18.2</v>
      </c>
      <c r="E32" s="7">
        <v>-5.0812900000000001</v>
      </c>
      <c r="F32" s="7">
        <v>0</v>
      </c>
      <c r="G32" s="7">
        <v>0</v>
      </c>
      <c r="H32" s="32">
        <v>12.30523</v>
      </c>
      <c r="I32" s="7">
        <v>0</v>
      </c>
    </row>
    <row r="33" spans="1:14" s="15" customFormat="1" ht="63.75" x14ac:dyDescent="0.2">
      <c r="A33" s="4" t="s">
        <v>221</v>
      </c>
      <c r="B33" s="5" t="s">
        <v>355</v>
      </c>
      <c r="C33" s="7">
        <v>206</v>
      </c>
      <c r="D33" s="7">
        <v>206</v>
      </c>
      <c r="E33" s="7">
        <v>75.171390000000002</v>
      </c>
      <c r="F33" s="7">
        <f t="shared" si="0"/>
        <v>36.490966019417478</v>
      </c>
      <c r="G33" s="7">
        <f t="shared" si="1"/>
        <v>36.490966019417478</v>
      </c>
      <c r="H33" s="7">
        <v>25.696450000000002</v>
      </c>
      <c r="I33" s="7" t="s">
        <v>1266</v>
      </c>
      <c r="N33" s="11"/>
    </row>
    <row r="34" spans="1:14" ht="63.75" x14ac:dyDescent="0.2">
      <c r="A34" s="4" t="s">
        <v>222</v>
      </c>
      <c r="B34" s="5" t="s">
        <v>356</v>
      </c>
      <c r="C34" s="7">
        <v>1637.3</v>
      </c>
      <c r="D34" s="7">
        <v>1637.3</v>
      </c>
      <c r="E34" s="7">
        <v>316.7998</v>
      </c>
      <c r="F34" s="7">
        <f t="shared" si="0"/>
        <v>19.348915898124964</v>
      </c>
      <c r="G34" s="7">
        <f t="shared" si="1"/>
        <v>19.348915898124964</v>
      </c>
      <c r="H34" s="7">
        <v>661.35467000000006</v>
      </c>
      <c r="I34" s="7">
        <f t="shared" si="2"/>
        <v>47.901650108556723</v>
      </c>
    </row>
    <row r="35" spans="1:14" ht="51" x14ac:dyDescent="0.2">
      <c r="A35" s="4" t="s">
        <v>24</v>
      </c>
      <c r="B35" s="5" t="s">
        <v>357</v>
      </c>
      <c r="C35" s="7">
        <v>3805243.2</v>
      </c>
      <c r="D35" s="7">
        <v>3805243.2</v>
      </c>
      <c r="E35" s="7">
        <v>1042420.6647300001</v>
      </c>
      <c r="F35" s="7">
        <f t="shared" si="0"/>
        <v>27.394324355667994</v>
      </c>
      <c r="G35" s="7">
        <f t="shared" si="1"/>
        <v>27.394324355667994</v>
      </c>
      <c r="H35" s="7">
        <v>920735.77430999989</v>
      </c>
      <c r="I35" s="7">
        <f t="shared" si="2"/>
        <v>113.21604892686949</v>
      </c>
    </row>
    <row r="36" spans="1:14" ht="76.5" x14ac:dyDescent="0.2">
      <c r="A36" s="4" t="s">
        <v>921</v>
      </c>
      <c r="B36" s="5" t="s">
        <v>358</v>
      </c>
      <c r="C36" s="7">
        <v>2578763.7000000002</v>
      </c>
      <c r="D36" s="7">
        <v>2578763.7000000002</v>
      </c>
      <c r="E36" s="7">
        <v>706434.88139999995</v>
      </c>
      <c r="F36" s="7">
        <f t="shared" si="0"/>
        <v>27.394323931269852</v>
      </c>
      <c r="G36" s="7">
        <f t="shared" si="1"/>
        <v>27.394323931269852</v>
      </c>
      <c r="H36" s="7">
        <v>534437.37360000005</v>
      </c>
      <c r="I36" s="7">
        <f t="shared" si="2"/>
        <v>132.18291165556312</v>
      </c>
      <c r="N36" s="15"/>
    </row>
    <row r="37" spans="1:14" ht="76.5" x14ac:dyDescent="0.2">
      <c r="A37" s="4" t="s">
        <v>1027</v>
      </c>
      <c r="B37" s="5" t="s">
        <v>359</v>
      </c>
      <c r="C37" s="7">
        <v>1226479.5</v>
      </c>
      <c r="D37" s="7">
        <v>1226479.5</v>
      </c>
      <c r="E37" s="7">
        <v>335985.78333000001</v>
      </c>
      <c r="F37" s="7">
        <f t="shared" si="0"/>
        <v>27.394325247996399</v>
      </c>
      <c r="G37" s="7">
        <f t="shared" si="1"/>
        <v>27.394325247996399</v>
      </c>
      <c r="H37" s="7">
        <v>386298.40070999996</v>
      </c>
      <c r="I37" s="7">
        <f t="shared" si="2"/>
        <v>86.9757117069272</v>
      </c>
    </row>
    <row r="38" spans="1:14" s="15" customFormat="1" ht="51" x14ac:dyDescent="0.2">
      <c r="A38" s="4" t="s">
        <v>25</v>
      </c>
      <c r="B38" s="5" t="s">
        <v>360</v>
      </c>
      <c r="C38" s="7">
        <v>21063.599999999999</v>
      </c>
      <c r="D38" s="7">
        <v>21063.599999999999</v>
      </c>
      <c r="E38" s="7">
        <v>6679.5733</v>
      </c>
      <c r="F38" s="7">
        <f t="shared" si="0"/>
        <v>31.71145150876394</v>
      </c>
      <c r="G38" s="7">
        <f t="shared" si="1"/>
        <v>31.71145150876394</v>
      </c>
      <c r="H38" s="7">
        <v>6457.6811500000003</v>
      </c>
      <c r="I38" s="7">
        <f t="shared" si="2"/>
        <v>103.43609640745424</v>
      </c>
      <c r="N38" s="11"/>
    </row>
    <row r="39" spans="1:14" ht="76.5" x14ac:dyDescent="0.2">
      <c r="A39" s="4" t="s">
        <v>922</v>
      </c>
      <c r="B39" s="5" t="s">
        <v>361</v>
      </c>
      <c r="C39" s="7">
        <v>14274.5</v>
      </c>
      <c r="D39" s="7">
        <v>14274.5</v>
      </c>
      <c r="E39" s="7">
        <v>4526.6596900000004</v>
      </c>
      <c r="F39" s="7">
        <f t="shared" si="0"/>
        <v>31.711511366422645</v>
      </c>
      <c r="G39" s="7">
        <f t="shared" si="1"/>
        <v>31.711511366422645</v>
      </c>
      <c r="H39" s="7">
        <v>3748.3349600000001</v>
      </c>
      <c r="I39" s="7">
        <f t="shared" si="2"/>
        <v>120.76454581316287</v>
      </c>
    </row>
    <row r="40" spans="1:14" ht="76.5" x14ac:dyDescent="0.2">
      <c r="A40" s="4" t="s">
        <v>1028</v>
      </c>
      <c r="B40" s="5" t="s">
        <v>362</v>
      </c>
      <c r="C40" s="7">
        <v>6789.1</v>
      </c>
      <c r="D40" s="7">
        <v>6789.1</v>
      </c>
      <c r="E40" s="7">
        <v>2152.9136100000001</v>
      </c>
      <c r="F40" s="7">
        <f t="shared" si="0"/>
        <v>31.711325654357719</v>
      </c>
      <c r="G40" s="7">
        <f t="shared" si="1"/>
        <v>31.711325654357719</v>
      </c>
      <c r="H40" s="7">
        <v>2709.3461899999998</v>
      </c>
      <c r="I40" s="7">
        <f t="shared" si="2"/>
        <v>79.462477624537158</v>
      </c>
    </row>
    <row r="41" spans="1:14" ht="51" x14ac:dyDescent="0.2">
      <c r="A41" s="4" t="s">
        <v>26</v>
      </c>
      <c r="B41" s="5" t="s">
        <v>363</v>
      </c>
      <c r="C41" s="7">
        <v>5067095.7</v>
      </c>
      <c r="D41" s="7">
        <v>5067095.7</v>
      </c>
      <c r="E41" s="7">
        <v>1261311.7951400001</v>
      </c>
      <c r="F41" s="7">
        <f t="shared" si="0"/>
        <v>24.892203933310359</v>
      </c>
      <c r="G41" s="7">
        <f t="shared" si="1"/>
        <v>24.892203933310359</v>
      </c>
      <c r="H41" s="7">
        <v>1288875.5374700001</v>
      </c>
      <c r="I41" s="7">
        <f t="shared" si="2"/>
        <v>97.861411631404977</v>
      </c>
      <c r="N41" s="15"/>
    </row>
    <row r="42" spans="1:14" ht="76.5" x14ac:dyDescent="0.2">
      <c r="A42" s="4" t="s">
        <v>923</v>
      </c>
      <c r="B42" s="5" t="s">
        <v>364</v>
      </c>
      <c r="C42" s="7">
        <v>3433904.6</v>
      </c>
      <c r="D42" s="7">
        <v>3433904.6</v>
      </c>
      <c r="E42" s="7">
        <v>854774.54417999997</v>
      </c>
      <c r="F42" s="7">
        <f t="shared" si="0"/>
        <v>24.892204174221959</v>
      </c>
      <c r="G42" s="7">
        <f t="shared" si="1"/>
        <v>24.892204174221959</v>
      </c>
      <c r="H42" s="7">
        <v>748122.61711999995</v>
      </c>
      <c r="I42" s="7">
        <f t="shared" si="2"/>
        <v>114.25594209015779</v>
      </c>
    </row>
    <row r="43" spans="1:14" ht="76.5" x14ac:dyDescent="0.2">
      <c r="A43" s="4" t="s">
        <v>1029</v>
      </c>
      <c r="B43" s="5" t="s">
        <v>365</v>
      </c>
      <c r="C43" s="7">
        <v>1633191.1</v>
      </c>
      <c r="D43" s="7">
        <v>1633191.1</v>
      </c>
      <c r="E43" s="7">
        <v>406537.25095999998</v>
      </c>
      <c r="F43" s="7">
        <f t="shared" si="0"/>
        <v>24.892203426775957</v>
      </c>
      <c r="G43" s="7">
        <f t="shared" si="1"/>
        <v>24.892203426775957</v>
      </c>
      <c r="H43" s="7">
        <v>540752.92035000003</v>
      </c>
      <c r="I43" s="7">
        <f t="shared" si="2"/>
        <v>75.179853064292374</v>
      </c>
    </row>
    <row r="44" spans="1:14" ht="51" x14ac:dyDescent="0.2">
      <c r="A44" s="4" t="s">
        <v>27</v>
      </c>
      <c r="B44" s="5" t="s">
        <v>366</v>
      </c>
      <c r="C44" s="7">
        <v>-477157.5</v>
      </c>
      <c r="D44" s="7">
        <v>-477157.5</v>
      </c>
      <c r="E44" s="7">
        <v>-139854.13731999998</v>
      </c>
      <c r="F44" s="7">
        <f t="shared" si="0"/>
        <v>29.309847863650884</v>
      </c>
      <c r="G44" s="7">
        <f t="shared" si="1"/>
        <v>29.309847863650884</v>
      </c>
      <c r="H44" s="7">
        <v>-164437.03399</v>
      </c>
      <c r="I44" s="7">
        <f t="shared" si="2"/>
        <v>85.050267525808692</v>
      </c>
    </row>
    <row r="45" spans="1:14" ht="76.5" x14ac:dyDescent="0.2">
      <c r="A45" s="4" t="s">
        <v>924</v>
      </c>
      <c r="B45" s="5" t="s">
        <v>367</v>
      </c>
      <c r="C45" s="7">
        <v>-323363.40000000002</v>
      </c>
      <c r="D45" s="7">
        <v>-323363.40000000002</v>
      </c>
      <c r="E45" s="7">
        <v>-94777.323759999999</v>
      </c>
      <c r="F45" s="7">
        <f t="shared" si="0"/>
        <v>29.309848844983694</v>
      </c>
      <c r="G45" s="7">
        <f t="shared" si="1"/>
        <v>29.309848844983694</v>
      </c>
      <c r="H45" s="7">
        <v>-95446.814409999992</v>
      </c>
      <c r="I45" s="7">
        <f t="shared" si="2"/>
        <v>99.29857203287672</v>
      </c>
    </row>
    <row r="46" spans="1:14" ht="76.5" x14ac:dyDescent="0.2">
      <c r="A46" s="4" t="s">
        <v>1030</v>
      </c>
      <c r="B46" s="5" t="s">
        <v>368</v>
      </c>
      <c r="C46" s="7">
        <v>-153794.1</v>
      </c>
      <c r="D46" s="7">
        <v>-153794.1</v>
      </c>
      <c r="E46" s="7">
        <v>-45076.813560000002</v>
      </c>
      <c r="F46" s="7">
        <f t="shared" si="0"/>
        <v>29.309845800326539</v>
      </c>
      <c r="G46" s="7">
        <f t="shared" si="1"/>
        <v>29.309845800326539</v>
      </c>
      <c r="H46" s="7">
        <v>-68990.219580000004</v>
      </c>
      <c r="I46" s="7">
        <f t="shared" si="2"/>
        <v>65.337976650051999</v>
      </c>
    </row>
    <row r="47" spans="1:14" x14ac:dyDescent="0.2">
      <c r="A47" s="2" t="s">
        <v>28</v>
      </c>
      <c r="B47" s="3" t="s">
        <v>369</v>
      </c>
      <c r="C47" s="6">
        <v>4545903.3</v>
      </c>
      <c r="D47" s="6">
        <v>4545903.3</v>
      </c>
      <c r="E47" s="6">
        <v>1054541.62368</v>
      </c>
      <c r="F47" s="6">
        <f t="shared" si="0"/>
        <v>23.197625512183684</v>
      </c>
      <c r="G47" s="6">
        <f t="shared" si="1"/>
        <v>23.197625512183684</v>
      </c>
      <c r="H47" s="6">
        <v>748001.38380999991</v>
      </c>
      <c r="I47" s="6">
        <f t="shared" si="2"/>
        <v>140.98123967480046</v>
      </c>
    </row>
    <row r="48" spans="1:14" x14ac:dyDescent="0.2">
      <c r="A48" s="4" t="s">
        <v>29</v>
      </c>
      <c r="B48" s="5" t="s">
        <v>370</v>
      </c>
      <c r="C48" s="7">
        <v>4504765.3</v>
      </c>
      <c r="D48" s="7">
        <v>4504765.3</v>
      </c>
      <c r="E48" s="7">
        <v>1030587.65116</v>
      </c>
      <c r="F48" s="7">
        <f t="shared" si="0"/>
        <v>22.877721313472204</v>
      </c>
      <c r="G48" s="7">
        <f t="shared" si="1"/>
        <v>22.877721313472204</v>
      </c>
      <c r="H48" s="7">
        <v>741601.95739</v>
      </c>
      <c r="I48" s="7">
        <f t="shared" si="2"/>
        <v>138.96776308237625</v>
      </c>
    </row>
    <row r="49" spans="1:14" ht="25.5" x14ac:dyDescent="0.2">
      <c r="A49" s="4" t="s">
        <v>30</v>
      </c>
      <c r="B49" s="5" t="s">
        <v>371</v>
      </c>
      <c r="C49" s="7">
        <v>3094872.9</v>
      </c>
      <c r="D49" s="7">
        <v>3094872.9</v>
      </c>
      <c r="E49" s="7">
        <v>707552.01474000001</v>
      </c>
      <c r="F49" s="7">
        <f t="shared" si="0"/>
        <v>22.862070191638566</v>
      </c>
      <c r="G49" s="7">
        <f t="shared" si="1"/>
        <v>22.862070191638566</v>
      </c>
      <c r="H49" s="7">
        <v>514221.17176</v>
      </c>
      <c r="I49" s="7">
        <f t="shared" si="2"/>
        <v>137.59682673474839</v>
      </c>
    </row>
    <row r="50" spans="1:14" ht="25.5" x14ac:dyDescent="0.2">
      <c r="A50" s="4" t="s">
        <v>30</v>
      </c>
      <c r="B50" s="5" t="s">
        <v>372</v>
      </c>
      <c r="C50" s="7">
        <v>3094839.9</v>
      </c>
      <c r="D50" s="7">
        <v>3094839.9</v>
      </c>
      <c r="E50" s="7">
        <v>707552.60194000008</v>
      </c>
      <c r="F50" s="7">
        <f t="shared" si="0"/>
        <v>22.862332941358293</v>
      </c>
      <c r="G50" s="7">
        <f t="shared" si="1"/>
        <v>22.862332941358293</v>
      </c>
      <c r="H50" s="7">
        <v>514148.10610000003</v>
      </c>
      <c r="I50" s="7">
        <f t="shared" si="2"/>
        <v>137.61649484757288</v>
      </c>
    </row>
    <row r="51" spans="1:14" ht="25.5" x14ac:dyDescent="0.2">
      <c r="A51" s="4" t="s">
        <v>31</v>
      </c>
      <c r="B51" s="5" t="s">
        <v>373</v>
      </c>
      <c r="C51" s="7">
        <v>33</v>
      </c>
      <c r="D51" s="7">
        <v>33</v>
      </c>
      <c r="E51" s="7">
        <v>-0.58720000000000006</v>
      </c>
      <c r="F51" s="7">
        <v>0</v>
      </c>
      <c r="G51" s="7">
        <v>0</v>
      </c>
      <c r="H51" s="7">
        <v>73.065660000000008</v>
      </c>
      <c r="I51" s="7">
        <v>0</v>
      </c>
    </row>
    <row r="52" spans="1:14" ht="25.5" x14ac:dyDescent="0.2">
      <c r="A52" s="4" t="s">
        <v>32</v>
      </c>
      <c r="B52" s="5" t="s">
        <v>374</v>
      </c>
      <c r="C52" s="7">
        <v>1409740.4</v>
      </c>
      <c r="D52" s="7">
        <v>1409740.4</v>
      </c>
      <c r="E52" s="7">
        <v>323049.27567</v>
      </c>
      <c r="F52" s="7">
        <f t="shared" si="0"/>
        <v>22.915515201947823</v>
      </c>
      <c r="G52" s="7">
        <f t="shared" si="1"/>
        <v>22.915515201947823</v>
      </c>
      <c r="H52" s="7">
        <v>226901.31597999998</v>
      </c>
      <c r="I52" s="7">
        <f t="shared" si="2"/>
        <v>142.37435083826261</v>
      </c>
    </row>
    <row r="53" spans="1:14" s="15" customFormat="1" ht="38.25" x14ac:dyDescent="0.2">
      <c r="A53" s="4" t="s">
        <v>33</v>
      </c>
      <c r="B53" s="5" t="s">
        <v>375</v>
      </c>
      <c r="C53" s="7">
        <v>1409740.4</v>
      </c>
      <c r="D53" s="7">
        <v>1409740.4</v>
      </c>
      <c r="E53" s="7">
        <v>323028.84995</v>
      </c>
      <c r="F53" s="7">
        <f t="shared" si="0"/>
        <v>22.914066302561807</v>
      </c>
      <c r="G53" s="7">
        <f t="shared" si="1"/>
        <v>22.914066302561807</v>
      </c>
      <c r="H53" s="7">
        <v>226902.45063000001</v>
      </c>
      <c r="I53" s="7">
        <f t="shared" si="2"/>
        <v>142.36463689709072</v>
      </c>
    </row>
    <row r="54" spans="1:14" ht="38.25" x14ac:dyDescent="0.2">
      <c r="A54" s="4" t="s">
        <v>34</v>
      </c>
      <c r="B54" s="5" t="s">
        <v>376</v>
      </c>
      <c r="C54" s="7">
        <v>0</v>
      </c>
      <c r="D54" s="7">
        <v>0</v>
      </c>
      <c r="E54" s="7">
        <v>20.425720000000002</v>
      </c>
      <c r="F54" s="7">
        <v>0</v>
      </c>
      <c r="G54" s="7">
        <v>0</v>
      </c>
      <c r="H54" s="7">
        <v>-1.1346500000000002</v>
      </c>
      <c r="I54" s="7">
        <v>0</v>
      </c>
    </row>
    <row r="55" spans="1:14" ht="25.5" x14ac:dyDescent="0.2">
      <c r="A55" s="4" t="s">
        <v>35</v>
      </c>
      <c r="B55" s="5" t="s">
        <v>377</v>
      </c>
      <c r="C55" s="7">
        <v>152</v>
      </c>
      <c r="D55" s="7">
        <v>152</v>
      </c>
      <c r="E55" s="7">
        <v>-13.639250000000001</v>
      </c>
      <c r="F55" s="7">
        <v>0</v>
      </c>
      <c r="G55" s="7">
        <v>0</v>
      </c>
      <c r="H55" s="7">
        <v>479.46965</v>
      </c>
      <c r="I55" s="7">
        <v>0</v>
      </c>
    </row>
    <row r="56" spans="1:14" x14ac:dyDescent="0.2">
      <c r="A56" s="4" t="s">
        <v>273</v>
      </c>
      <c r="B56" s="5" t="s">
        <v>378</v>
      </c>
      <c r="C56" s="7">
        <v>0</v>
      </c>
      <c r="D56" s="7">
        <v>0</v>
      </c>
      <c r="E56" s="7">
        <v>-1.7955999999999999</v>
      </c>
      <c r="F56" s="7">
        <v>0</v>
      </c>
      <c r="G56" s="7">
        <v>0</v>
      </c>
      <c r="H56" s="7">
        <v>1.0620000000000001</v>
      </c>
      <c r="I56" s="7">
        <v>0</v>
      </c>
      <c r="N56" s="15"/>
    </row>
    <row r="57" spans="1:14" ht="25.5" x14ac:dyDescent="0.2">
      <c r="A57" s="4" t="s">
        <v>274</v>
      </c>
      <c r="B57" s="5" t="s">
        <v>379</v>
      </c>
      <c r="C57" s="7">
        <v>0</v>
      </c>
      <c r="D57" s="7">
        <v>0</v>
      </c>
      <c r="E57" s="7">
        <v>-1.7955999999999999</v>
      </c>
      <c r="F57" s="7">
        <v>0</v>
      </c>
      <c r="G57" s="7">
        <v>0</v>
      </c>
      <c r="H57" s="7">
        <v>1.0620000000000001</v>
      </c>
      <c r="I57" s="7">
        <v>0</v>
      </c>
    </row>
    <row r="58" spans="1:14" s="15" customFormat="1" x14ac:dyDescent="0.2">
      <c r="A58" s="4" t="s">
        <v>325</v>
      </c>
      <c r="B58" s="5" t="s">
        <v>380</v>
      </c>
      <c r="C58" s="7">
        <v>41138</v>
      </c>
      <c r="D58" s="7">
        <v>41138</v>
      </c>
      <c r="E58" s="7">
        <v>23955.768120000001</v>
      </c>
      <c r="F58" s="7">
        <f t="shared" si="0"/>
        <v>58.232699985414946</v>
      </c>
      <c r="G58" s="7">
        <f t="shared" si="1"/>
        <v>58.232699985414946</v>
      </c>
      <c r="H58" s="7">
        <v>6398.3644199999999</v>
      </c>
      <c r="I58" s="7" t="s">
        <v>1266</v>
      </c>
      <c r="N58" s="11"/>
    </row>
    <row r="59" spans="1:14" s="15" customFormat="1" x14ac:dyDescent="0.2">
      <c r="A59" s="2" t="s">
        <v>36</v>
      </c>
      <c r="B59" s="3" t="s">
        <v>381</v>
      </c>
      <c r="C59" s="6">
        <v>8648723</v>
      </c>
      <c r="D59" s="6">
        <v>8648723</v>
      </c>
      <c r="E59" s="6">
        <v>1781936.1874200001</v>
      </c>
      <c r="F59" s="7">
        <f t="shared" si="0"/>
        <v>20.603460041673205</v>
      </c>
      <c r="G59" s="7">
        <f t="shared" si="1"/>
        <v>20.603460041673205</v>
      </c>
      <c r="H59" s="6">
        <v>1739037.4080899998</v>
      </c>
      <c r="I59" s="7">
        <f t="shared" si="2"/>
        <v>102.46681176209525</v>
      </c>
      <c r="N59" s="11"/>
    </row>
    <row r="60" spans="1:14" s="15" customFormat="1" x14ac:dyDescent="0.2">
      <c r="A60" s="4" t="s">
        <v>37</v>
      </c>
      <c r="B60" s="5" t="s">
        <v>382</v>
      </c>
      <c r="C60" s="7">
        <v>7025916</v>
      </c>
      <c r="D60" s="7">
        <v>7025916</v>
      </c>
      <c r="E60" s="7">
        <v>1603541.7149200002</v>
      </c>
      <c r="F60" s="7">
        <f t="shared" si="0"/>
        <v>22.823240626844957</v>
      </c>
      <c r="G60" s="7">
        <f t="shared" si="1"/>
        <v>22.823240626844957</v>
      </c>
      <c r="H60" s="7">
        <v>1551742.3136099998</v>
      </c>
      <c r="I60" s="7">
        <f t="shared" si="2"/>
        <v>103.338144539572</v>
      </c>
      <c r="N60" s="11"/>
    </row>
    <row r="61" spans="1:14" s="15" customFormat="1" ht="25.5" x14ac:dyDescent="0.2">
      <c r="A61" s="4" t="s">
        <v>38</v>
      </c>
      <c r="B61" s="5" t="s">
        <v>383</v>
      </c>
      <c r="C61" s="7">
        <v>6330350</v>
      </c>
      <c r="D61" s="7">
        <v>6330350</v>
      </c>
      <c r="E61" s="7">
        <v>1447802.3739700001</v>
      </c>
      <c r="F61" s="7">
        <f t="shared" si="0"/>
        <v>22.870810839369071</v>
      </c>
      <c r="G61" s="7">
        <f t="shared" si="1"/>
        <v>22.870810839369071</v>
      </c>
      <c r="H61" s="7">
        <v>1389600.9356099998</v>
      </c>
      <c r="I61" s="7">
        <f t="shared" si="2"/>
        <v>104.18835630205238</v>
      </c>
    </row>
    <row r="62" spans="1:14" s="15" customFormat="1" ht="25.5" x14ac:dyDescent="0.2">
      <c r="A62" s="4" t="s">
        <v>39</v>
      </c>
      <c r="B62" s="5" t="s">
        <v>384</v>
      </c>
      <c r="C62" s="7">
        <v>695566</v>
      </c>
      <c r="D62" s="7">
        <v>695566</v>
      </c>
      <c r="E62" s="7">
        <v>155739.34094999998</v>
      </c>
      <c r="F62" s="7">
        <f t="shared" si="0"/>
        <v>22.390303860453212</v>
      </c>
      <c r="G62" s="7">
        <f t="shared" si="1"/>
        <v>22.390303860453212</v>
      </c>
      <c r="H62" s="7">
        <v>162141.378</v>
      </c>
      <c r="I62" s="7">
        <f t="shared" si="2"/>
        <v>96.051571086314553</v>
      </c>
    </row>
    <row r="63" spans="1:14" x14ac:dyDescent="0.2">
      <c r="A63" s="4" t="s">
        <v>40</v>
      </c>
      <c r="B63" s="5" t="s">
        <v>385</v>
      </c>
      <c r="C63" s="7">
        <v>1620791</v>
      </c>
      <c r="D63" s="7">
        <v>1620791</v>
      </c>
      <c r="E63" s="7">
        <v>177988.4725</v>
      </c>
      <c r="F63" s="7">
        <f t="shared" si="0"/>
        <v>10.981580752854626</v>
      </c>
      <c r="G63" s="7">
        <f t="shared" si="1"/>
        <v>10.981580752854626</v>
      </c>
      <c r="H63" s="7">
        <v>186819.09448</v>
      </c>
      <c r="I63" s="7">
        <f t="shared" si="2"/>
        <v>95.27316947736017</v>
      </c>
      <c r="N63" s="15"/>
    </row>
    <row r="64" spans="1:14" x14ac:dyDescent="0.2">
      <c r="A64" s="4" t="s">
        <v>41</v>
      </c>
      <c r="B64" s="5" t="s">
        <v>386</v>
      </c>
      <c r="C64" s="7">
        <v>282414</v>
      </c>
      <c r="D64" s="7">
        <v>282414</v>
      </c>
      <c r="E64" s="7">
        <v>60443.303380000005</v>
      </c>
      <c r="F64" s="7">
        <f t="shared" si="0"/>
        <v>21.402375016819281</v>
      </c>
      <c r="G64" s="7">
        <f t="shared" si="1"/>
        <v>21.402375016819281</v>
      </c>
      <c r="H64" s="7">
        <v>71395.100720000002</v>
      </c>
      <c r="I64" s="7">
        <f t="shared" si="2"/>
        <v>84.660295693186043</v>
      </c>
      <c r="N64" s="15"/>
    </row>
    <row r="65" spans="1:14" s="15" customFormat="1" x14ac:dyDescent="0.2">
      <c r="A65" s="4" t="s">
        <v>42</v>
      </c>
      <c r="B65" s="5" t="s">
        <v>387</v>
      </c>
      <c r="C65" s="7">
        <v>1338377</v>
      </c>
      <c r="D65" s="7">
        <v>1338377</v>
      </c>
      <c r="E65" s="7">
        <v>117545.16912000001</v>
      </c>
      <c r="F65" s="7">
        <f t="shared" si="0"/>
        <v>8.7826650577527872</v>
      </c>
      <c r="G65" s="7">
        <f t="shared" si="1"/>
        <v>8.7826650577527872</v>
      </c>
      <c r="H65" s="7">
        <v>115423.99376000001</v>
      </c>
      <c r="I65" s="7">
        <f t="shared" si="2"/>
        <v>101.83772480131863</v>
      </c>
    </row>
    <row r="66" spans="1:14" x14ac:dyDescent="0.2">
      <c r="A66" s="4" t="s">
        <v>43</v>
      </c>
      <c r="B66" s="5" t="s">
        <v>388</v>
      </c>
      <c r="C66" s="7">
        <v>2016</v>
      </c>
      <c r="D66" s="7">
        <v>2016</v>
      </c>
      <c r="E66" s="7">
        <v>406</v>
      </c>
      <c r="F66" s="7">
        <f t="shared" si="0"/>
        <v>20.138888888888889</v>
      </c>
      <c r="G66" s="7">
        <f t="shared" si="1"/>
        <v>20.138888888888889</v>
      </c>
      <c r="H66" s="7">
        <v>476</v>
      </c>
      <c r="I66" s="7">
        <f t="shared" si="2"/>
        <v>85.294117647058826</v>
      </c>
    </row>
    <row r="67" spans="1:14" s="15" customFormat="1" ht="25.5" x14ac:dyDescent="0.2">
      <c r="A67" s="2" t="s">
        <v>44</v>
      </c>
      <c r="B67" s="3" t="s">
        <v>389</v>
      </c>
      <c r="C67" s="6">
        <v>44502</v>
      </c>
      <c r="D67" s="6">
        <v>44502</v>
      </c>
      <c r="E67" s="6">
        <v>9053.8046300000005</v>
      </c>
      <c r="F67" s="6">
        <f t="shared" si="0"/>
        <v>20.344714012853355</v>
      </c>
      <c r="G67" s="6">
        <f t="shared" si="1"/>
        <v>20.344714012853355</v>
      </c>
      <c r="H67" s="6">
        <v>5320.0957699999999</v>
      </c>
      <c r="I67" s="7">
        <f t="shared" si="2"/>
        <v>170.18123397428994</v>
      </c>
      <c r="N67" s="11"/>
    </row>
    <row r="68" spans="1:14" x14ac:dyDescent="0.2">
      <c r="A68" s="4" t="s">
        <v>45</v>
      </c>
      <c r="B68" s="5" t="s">
        <v>390</v>
      </c>
      <c r="C68" s="7">
        <v>38780</v>
      </c>
      <c r="D68" s="7">
        <v>38780</v>
      </c>
      <c r="E68" s="7">
        <v>8976.806849999999</v>
      </c>
      <c r="F68" s="7">
        <f t="shared" si="0"/>
        <v>23.148032104177407</v>
      </c>
      <c r="G68" s="7">
        <f t="shared" si="1"/>
        <v>23.148032104177407</v>
      </c>
      <c r="H68" s="7">
        <v>5221.7646799999993</v>
      </c>
      <c r="I68" s="7">
        <f t="shared" si="2"/>
        <v>171.91136330563253</v>
      </c>
      <c r="N68" s="15"/>
    </row>
    <row r="69" spans="1:14" x14ac:dyDescent="0.2">
      <c r="A69" s="4" t="s">
        <v>46</v>
      </c>
      <c r="B69" s="5" t="s">
        <v>391</v>
      </c>
      <c r="C69" s="7">
        <v>38530</v>
      </c>
      <c r="D69" s="7">
        <v>38530</v>
      </c>
      <c r="E69" s="7">
        <v>8932.3937799999985</v>
      </c>
      <c r="F69" s="7">
        <f t="shared" si="0"/>
        <v>23.182958162470797</v>
      </c>
      <c r="G69" s="7">
        <f t="shared" si="1"/>
        <v>23.182958162470797</v>
      </c>
      <c r="H69" s="7">
        <v>5210.4738799999996</v>
      </c>
      <c r="I69" s="7">
        <f t="shared" si="2"/>
        <v>171.43150480585462</v>
      </c>
    </row>
    <row r="70" spans="1:14" ht="76.5" x14ac:dyDescent="0.2">
      <c r="A70" s="4" t="s">
        <v>1031</v>
      </c>
      <c r="B70" s="5" t="s">
        <v>392</v>
      </c>
      <c r="C70" s="7">
        <v>250</v>
      </c>
      <c r="D70" s="7">
        <v>250</v>
      </c>
      <c r="E70" s="7">
        <v>42.724800000000002</v>
      </c>
      <c r="F70" s="7">
        <f t="shared" si="0"/>
        <v>17.089919999999999</v>
      </c>
      <c r="G70" s="7">
        <f t="shared" si="1"/>
        <v>17.089919999999999</v>
      </c>
      <c r="H70" s="7">
        <v>11.290799999999999</v>
      </c>
      <c r="I70" s="7" t="s">
        <v>1266</v>
      </c>
      <c r="N70" s="15"/>
    </row>
    <row r="71" spans="1:14" ht="63.75" x14ac:dyDescent="0.2">
      <c r="A71" s="4" t="s">
        <v>1193</v>
      </c>
      <c r="B71" s="5" t="s">
        <v>1214</v>
      </c>
      <c r="C71" s="7">
        <v>0</v>
      </c>
      <c r="D71" s="7">
        <v>0</v>
      </c>
      <c r="E71" s="7">
        <v>1.6882699999999999</v>
      </c>
      <c r="F71" s="7">
        <v>0</v>
      </c>
      <c r="G71" s="7">
        <v>0</v>
      </c>
      <c r="H71" s="7">
        <v>98.331090000000003</v>
      </c>
      <c r="I71" s="7">
        <f t="shared" si="2"/>
        <v>1.716923914908296</v>
      </c>
    </row>
    <row r="72" spans="1:14" s="15" customFormat="1" ht="25.5" x14ac:dyDescent="0.2">
      <c r="A72" s="4" t="s">
        <v>47</v>
      </c>
      <c r="B72" s="5" t="s">
        <v>393</v>
      </c>
      <c r="C72" s="7">
        <v>5722</v>
      </c>
      <c r="D72" s="7">
        <v>5722</v>
      </c>
      <c r="E72" s="7">
        <v>76.997780000000006</v>
      </c>
      <c r="F72" s="7">
        <f t="shared" si="0"/>
        <v>1.3456445298846558</v>
      </c>
      <c r="G72" s="7">
        <f t="shared" si="1"/>
        <v>1.3456445298846558</v>
      </c>
      <c r="H72" s="7">
        <v>98.29764999999999</v>
      </c>
      <c r="I72" s="7">
        <f t="shared" si="2"/>
        <v>78.331252069606975</v>
      </c>
      <c r="N72" s="11"/>
    </row>
    <row r="73" spans="1:14" s="15" customFormat="1" x14ac:dyDescent="0.2">
      <c r="A73" s="4" t="s">
        <v>48</v>
      </c>
      <c r="B73" s="5" t="s">
        <v>394</v>
      </c>
      <c r="C73" s="7">
        <v>5718</v>
      </c>
      <c r="D73" s="7">
        <v>5718</v>
      </c>
      <c r="E73" s="7">
        <v>76.351190000000003</v>
      </c>
      <c r="F73" s="7">
        <f t="shared" si="0"/>
        <v>1.3352778943686603</v>
      </c>
      <c r="G73" s="7">
        <f t="shared" si="1"/>
        <v>1.3352778943686603</v>
      </c>
      <c r="H73" s="7">
        <v>0</v>
      </c>
      <c r="I73" s="7">
        <v>0</v>
      </c>
      <c r="N73" s="11"/>
    </row>
    <row r="74" spans="1:14" s="15" customFormat="1" ht="25.5" x14ac:dyDescent="0.2">
      <c r="A74" s="4" t="s">
        <v>49</v>
      </c>
      <c r="B74" s="5" t="s">
        <v>395</v>
      </c>
      <c r="C74" s="7">
        <v>4</v>
      </c>
      <c r="D74" s="7">
        <v>4</v>
      </c>
      <c r="E74" s="7">
        <v>0.64659</v>
      </c>
      <c r="F74" s="7">
        <f t="shared" ref="F74:F138" si="3">E74/C74*100</f>
        <v>16.164750000000002</v>
      </c>
      <c r="G74" s="7">
        <f t="shared" ref="G74:G138" si="4">E74/D74*100</f>
        <v>16.164750000000002</v>
      </c>
      <c r="H74" s="7">
        <v>0</v>
      </c>
      <c r="I74" s="7">
        <v>0</v>
      </c>
      <c r="N74" s="11"/>
    </row>
    <row r="75" spans="1:14" x14ac:dyDescent="0.2">
      <c r="A75" s="2" t="s">
        <v>50</v>
      </c>
      <c r="B75" s="3" t="s">
        <v>396</v>
      </c>
      <c r="C75" s="6">
        <v>221189.8</v>
      </c>
      <c r="D75" s="6">
        <v>221189.8</v>
      </c>
      <c r="E75" s="6">
        <v>45838.01771</v>
      </c>
      <c r="F75" s="6">
        <f t="shared" si="3"/>
        <v>20.723386752011169</v>
      </c>
      <c r="G75" s="6">
        <f t="shared" si="4"/>
        <v>20.723386752011169</v>
      </c>
      <c r="H75" s="6">
        <v>41878.372390000004</v>
      </c>
      <c r="I75" s="6">
        <f t="shared" ref="I75:I137" si="5">E75/H75*100</f>
        <v>109.45510795673977</v>
      </c>
      <c r="N75" s="15"/>
    </row>
    <row r="76" spans="1:14" ht="38.25" x14ac:dyDescent="0.2">
      <c r="A76" s="4" t="s">
        <v>1000</v>
      </c>
      <c r="B76" s="5" t="s">
        <v>1001</v>
      </c>
      <c r="C76" s="7">
        <v>0</v>
      </c>
      <c r="D76" s="7">
        <v>0</v>
      </c>
      <c r="E76" s="7">
        <v>0.98399999999999999</v>
      </c>
      <c r="F76" s="7">
        <v>0</v>
      </c>
      <c r="G76" s="7">
        <v>0</v>
      </c>
      <c r="H76" s="7">
        <v>10.523</v>
      </c>
      <c r="I76" s="7">
        <f t="shared" si="5"/>
        <v>9.3509455478475729</v>
      </c>
      <c r="N76" s="15"/>
    </row>
    <row r="77" spans="1:14" ht="25.5" x14ac:dyDescent="0.2">
      <c r="A77" s="4" t="s">
        <v>1002</v>
      </c>
      <c r="B77" s="5" t="s">
        <v>1003</v>
      </c>
      <c r="C77" s="7">
        <v>0</v>
      </c>
      <c r="D77" s="7">
        <v>0</v>
      </c>
      <c r="E77" s="7">
        <v>0.98399999999999999</v>
      </c>
      <c r="F77" s="7">
        <v>0</v>
      </c>
      <c r="G77" s="7">
        <v>0</v>
      </c>
      <c r="H77" s="7">
        <v>10.523</v>
      </c>
      <c r="I77" s="7">
        <f t="shared" si="5"/>
        <v>9.3509455478475729</v>
      </c>
      <c r="N77" s="15"/>
    </row>
    <row r="78" spans="1:14" ht="51" x14ac:dyDescent="0.2">
      <c r="A78" s="4" t="s">
        <v>51</v>
      </c>
      <c r="B78" s="5" t="s">
        <v>397</v>
      </c>
      <c r="C78" s="7">
        <v>6575.5</v>
      </c>
      <c r="D78" s="7">
        <v>6575.5</v>
      </c>
      <c r="E78" s="7">
        <v>1644.8795</v>
      </c>
      <c r="F78" s="7">
        <f t="shared" si="3"/>
        <v>25.015276404836133</v>
      </c>
      <c r="G78" s="7">
        <f t="shared" si="4"/>
        <v>25.015276404836133</v>
      </c>
      <c r="H78" s="7">
        <v>1049.5</v>
      </c>
      <c r="I78" s="7">
        <f t="shared" si="5"/>
        <v>156.72982372558363</v>
      </c>
      <c r="N78" s="15"/>
    </row>
    <row r="79" spans="1:14" ht="25.5" x14ac:dyDescent="0.2">
      <c r="A79" s="4" t="s">
        <v>52</v>
      </c>
      <c r="B79" s="5" t="s">
        <v>398</v>
      </c>
      <c r="C79" s="7">
        <v>214614.3</v>
      </c>
      <c r="D79" s="7">
        <v>214614.3</v>
      </c>
      <c r="E79" s="7">
        <v>44192.154210000001</v>
      </c>
      <c r="F79" s="7">
        <f t="shared" si="3"/>
        <v>20.591430398626748</v>
      </c>
      <c r="G79" s="7">
        <f t="shared" si="4"/>
        <v>20.591430398626748</v>
      </c>
      <c r="H79" s="7">
        <v>40818.349390000003</v>
      </c>
      <c r="I79" s="7">
        <f t="shared" si="5"/>
        <v>108.26541217471801</v>
      </c>
      <c r="N79" s="15"/>
    </row>
    <row r="80" spans="1:14" ht="63.75" x14ac:dyDescent="0.2">
      <c r="A80" s="4" t="s">
        <v>1234</v>
      </c>
      <c r="B80" s="5" t="s">
        <v>1235</v>
      </c>
      <c r="C80" s="7">
        <v>0</v>
      </c>
      <c r="D80" s="7">
        <v>0</v>
      </c>
      <c r="E80" s="7">
        <v>0</v>
      </c>
      <c r="F80" s="7">
        <v>0</v>
      </c>
      <c r="G80" s="7">
        <v>0</v>
      </c>
      <c r="H80" s="7">
        <v>2.86</v>
      </c>
      <c r="I80" s="7">
        <f t="shared" si="5"/>
        <v>0</v>
      </c>
      <c r="N80" s="15"/>
    </row>
    <row r="81" spans="1:14" ht="25.5" x14ac:dyDescent="0.2">
      <c r="A81" s="4" t="s">
        <v>53</v>
      </c>
      <c r="B81" s="5" t="s">
        <v>399</v>
      </c>
      <c r="C81" s="7">
        <v>124800.8</v>
      </c>
      <c r="D81" s="7">
        <v>124800.8</v>
      </c>
      <c r="E81" s="7">
        <v>29317.81121</v>
      </c>
      <c r="F81" s="7">
        <f t="shared" si="3"/>
        <v>23.491685317722322</v>
      </c>
      <c r="G81" s="7">
        <f t="shared" si="4"/>
        <v>23.491685317722322</v>
      </c>
      <c r="H81" s="7">
        <v>25651.91619</v>
      </c>
      <c r="I81" s="7">
        <f t="shared" si="5"/>
        <v>114.29092077506901</v>
      </c>
      <c r="N81" s="15"/>
    </row>
    <row r="82" spans="1:14" ht="38.25" x14ac:dyDescent="0.2">
      <c r="A82" s="4" t="s">
        <v>54</v>
      </c>
      <c r="B82" s="5" t="s">
        <v>400</v>
      </c>
      <c r="C82" s="7">
        <v>47470</v>
      </c>
      <c r="D82" s="7">
        <v>47470</v>
      </c>
      <c r="E82" s="7">
        <v>6162.75</v>
      </c>
      <c r="F82" s="7">
        <f t="shared" si="3"/>
        <v>12.982409943121972</v>
      </c>
      <c r="G82" s="7">
        <f t="shared" si="4"/>
        <v>12.982409943121972</v>
      </c>
      <c r="H82" s="7">
        <v>5676</v>
      </c>
      <c r="I82" s="7">
        <f t="shared" si="5"/>
        <v>108.57558139534885</v>
      </c>
      <c r="N82" s="15"/>
    </row>
    <row r="83" spans="1:14" ht="51" x14ac:dyDescent="0.2">
      <c r="A83" s="4" t="s">
        <v>55</v>
      </c>
      <c r="B83" s="5" t="s">
        <v>401</v>
      </c>
      <c r="C83" s="7">
        <v>47470</v>
      </c>
      <c r="D83" s="7">
        <v>47470</v>
      </c>
      <c r="E83" s="7">
        <v>6162.75</v>
      </c>
      <c r="F83" s="7">
        <f t="shared" si="3"/>
        <v>12.982409943121972</v>
      </c>
      <c r="G83" s="7">
        <f t="shared" si="4"/>
        <v>12.982409943121972</v>
      </c>
      <c r="H83" s="7">
        <v>5676</v>
      </c>
      <c r="I83" s="7">
        <f t="shared" si="5"/>
        <v>108.57558139534885</v>
      </c>
    </row>
    <row r="84" spans="1:14" ht="25.5" x14ac:dyDescent="0.2">
      <c r="A84" s="4" t="s">
        <v>56</v>
      </c>
      <c r="B84" s="5" t="s">
        <v>402</v>
      </c>
      <c r="C84" s="7">
        <v>6463.6</v>
      </c>
      <c r="D84" s="7">
        <v>6463.6</v>
      </c>
      <c r="E84" s="7">
        <v>1412.777</v>
      </c>
      <c r="F84" s="7">
        <f t="shared" si="3"/>
        <v>21.857432390618232</v>
      </c>
      <c r="G84" s="7">
        <f t="shared" si="4"/>
        <v>21.857432390618232</v>
      </c>
      <c r="H84" s="7">
        <v>1506.0055</v>
      </c>
      <c r="I84" s="7">
        <f t="shared" si="5"/>
        <v>93.809551160337733</v>
      </c>
    </row>
    <row r="85" spans="1:14" ht="51" x14ac:dyDescent="0.2">
      <c r="A85" s="4" t="s">
        <v>57</v>
      </c>
      <c r="B85" s="5" t="s">
        <v>403</v>
      </c>
      <c r="C85" s="7">
        <v>132.4</v>
      </c>
      <c r="D85" s="7">
        <v>132.4</v>
      </c>
      <c r="E85" s="7">
        <v>22.3</v>
      </c>
      <c r="F85" s="7">
        <f t="shared" si="3"/>
        <v>16.842900302114803</v>
      </c>
      <c r="G85" s="7">
        <f t="shared" si="4"/>
        <v>16.842900302114803</v>
      </c>
      <c r="H85" s="7">
        <v>28.1</v>
      </c>
      <c r="I85" s="7">
        <f t="shared" si="5"/>
        <v>79.359430604982208</v>
      </c>
    </row>
    <row r="86" spans="1:14" ht="25.5" x14ac:dyDescent="0.2">
      <c r="A86" s="4" t="s">
        <v>58</v>
      </c>
      <c r="B86" s="5" t="s">
        <v>404</v>
      </c>
      <c r="C86" s="7">
        <v>21</v>
      </c>
      <c r="D86" s="7">
        <v>21</v>
      </c>
      <c r="E86" s="7">
        <v>0</v>
      </c>
      <c r="F86" s="7">
        <f t="shared" si="3"/>
        <v>0</v>
      </c>
      <c r="G86" s="7">
        <f t="shared" si="4"/>
        <v>0</v>
      </c>
      <c r="H86" s="7">
        <v>0</v>
      </c>
      <c r="I86" s="7">
        <v>0</v>
      </c>
    </row>
    <row r="87" spans="1:14" ht="76.5" x14ac:dyDescent="0.2">
      <c r="A87" s="4" t="s">
        <v>59</v>
      </c>
      <c r="B87" s="5" t="s">
        <v>405</v>
      </c>
      <c r="C87" s="7">
        <v>48</v>
      </c>
      <c r="D87" s="7">
        <v>48</v>
      </c>
      <c r="E87" s="7">
        <v>4</v>
      </c>
      <c r="F87" s="7">
        <f t="shared" si="3"/>
        <v>8.3333333333333321</v>
      </c>
      <c r="G87" s="7">
        <f t="shared" si="4"/>
        <v>8.3333333333333321</v>
      </c>
      <c r="H87" s="7">
        <v>8</v>
      </c>
      <c r="I87" s="7">
        <f t="shared" si="5"/>
        <v>50</v>
      </c>
    </row>
    <row r="88" spans="1:14" ht="51" x14ac:dyDescent="0.2">
      <c r="A88" s="4" t="s">
        <v>60</v>
      </c>
      <c r="B88" s="5" t="s">
        <v>406</v>
      </c>
      <c r="C88" s="7">
        <v>32063</v>
      </c>
      <c r="D88" s="7">
        <v>32063</v>
      </c>
      <c r="E88" s="7">
        <v>6983.741</v>
      </c>
      <c r="F88" s="7">
        <f t="shared" si="3"/>
        <v>21.781308673548949</v>
      </c>
      <c r="G88" s="7">
        <f t="shared" si="4"/>
        <v>21.781308673548949</v>
      </c>
      <c r="H88" s="7">
        <v>6701.8177000000005</v>
      </c>
      <c r="I88" s="7">
        <f t="shared" si="5"/>
        <v>104.20666918468999</v>
      </c>
    </row>
    <row r="89" spans="1:14" ht="51" x14ac:dyDescent="0.2">
      <c r="A89" s="4" t="s">
        <v>61</v>
      </c>
      <c r="B89" s="5" t="s">
        <v>407</v>
      </c>
      <c r="C89" s="7">
        <v>10196.299999999999</v>
      </c>
      <c r="D89" s="7">
        <v>10196.299999999999</v>
      </c>
      <c r="E89" s="7">
        <v>1091.075</v>
      </c>
      <c r="F89" s="7">
        <f t="shared" si="3"/>
        <v>10.70069535027412</v>
      </c>
      <c r="G89" s="7">
        <f t="shared" si="4"/>
        <v>10.70069535027412</v>
      </c>
      <c r="H89" s="7">
        <v>1544.71</v>
      </c>
      <c r="I89" s="7">
        <f t="shared" si="5"/>
        <v>70.632999074259899</v>
      </c>
    </row>
    <row r="90" spans="1:14" ht="114.75" x14ac:dyDescent="0.2">
      <c r="A90" s="4" t="s">
        <v>62</v>
      </c>
      <c r="B90" s="5" t="s">
        <v>408</v>
      </c>
      <c r="C90" s="7">
        <v>21866.7</v>
      </c>
      <c r="D90" s="7">
        <v>21866.7</v>
      </c>
      <c r="E90" s="7">
        <v>5892.6660000000002</v>
      </c>
      <c r="F90" s="7">
        <f t="shared" si="3"/>
        <v>26.948126603465543</v>
      </c>
      <c r="G90" s="7">
        <f t="shared" si="4"/>
        <v>26.948126603465543</v>
      </c>
      <c r="H90" s="7">
        <v>5157.1077000000005</v>
      </c>
      <c r="I90" s="7">
        <f t="shared" si="5"/>
        <v>114.26300055746364</v>
      </c>
    </row>
    <row r="91" spans="1:14" ht="89.25" x14ac:dyDescent="0.2">
      <c r="A91" s="4" t="s">
        <v>1161</v>
      </c>
      <c r="B91" s="5" t="s">
        <v>409</v>
      </c>
      <c r="C91" s="7">
        <v>1.6</v>
      </c>
      <c r="D91" s="7">
        <v>1.6</v>
      </c>
      <c r="E91" s="7">
        <v>0.22500000000000001</v>
      </c>
      <c r="F91" s="7">
        <f t="shared" si="3"/>
        <v>14.0625</v>
      </c>
      <c r="G91" s="7">
        <f t="shared" si="4"/>
        <v>14.0625</v>
      </c>
      <c r="H91" s="7">
        <v>1.6</v>
      </c>
      <c r="I91" s="7">
        <f t="shared" si="5"/>
        <v>14.0625</v>
      </c>
    </row>
    <row r="92" spans="1:14" ht="38.25" x14ac:dyDescent="0.2">
      <c r="A92" s="4" t="s">
        <v>63</v>
      </c>
      <c r="B92" s="5" t="s">
        <v>410</v>
      </c>
      <c r="C92" s="7">
        <v>1612.8</v>
      </c>
      <c r="D92" s="7">
        <v>1612.8</v>
      </c>
      <c r="E92" s="7">
        <v>372.8</v>
      </c>
      <c r="F92" s="7">
        <f t="shared" si="3"/>
        <v>23.115079365079367</v>
      </c>
      <c r="G92" s="7">
        <f t="shared" si="4"/>
        <v>23.115079365079367</v>
      </c>
      <c r="H92" s="7">
        <v>300.8</v>
      </c>
      <c r="I92" s="7">
        <f t="shared" si="5"/>
        <v>123.93617021276594</v>
      </c>
    </row>
    <row r="93" spans="1:14" ht="64.5" x14ac:dyDescent="0.25">
      <c r="A93" s="4" t="s">
        <v>64</v>
      </c>
      <c r="B93" s="37" t="s">
        <v>411</v>
      </c>
      <c r="C93" s="7">
        <v>1612.8</v>
      </c>
      <c r="D93" s="7">
        <v>1612.8</v>
      </c>
      <c r="E93" s="7">
        <v>372.8</v>
      </c>
      <c r="F93" s="7">
        <f t="shared" si="3"/>
        <v>23.115079365079367</v>
      </c>
      <c r="G93" s="7">
        <f t="shared" si="4"/>
        <v>23.115079365079367</v>
      </c>
      <c r="H93" s="7">
        <v>300.8</v>
      </c>
      <c r="I93" s="7">
        <f t="shared" si="5"/>
        <v>123.93617021276594</v>
      </c>
    </row>
    <row r="94" spans="1:14" ht="25.5" x14ac:dyDescent="0.2">
      <c r="A94" s="4" t="s">
        <v>1194</v>
      </c>
      <c r="B94" s="5" t="s">
        <v>1215</v>
      </c>
      <c r="C94" s="7">
        <v>0</v>
      </c>
      <c r="D94" s="7">
        <v>0</v>
      </c>
      <c r="E94" s="7">
        <v>2.5</v>
      </c>
      <c r="F94" s="7">
        <v>0</v>
      </c>
      <c r="G94" s="7">
        <v>0</v>
      </c>
      <c r="H94" s="7">
        <v>0</v>
      </c>
      <c r="I94" s="7">
        <v>0</v>
      </c>
    </row>
    <row r="95" spans="1:14" ht="25.5" x14ac:dyDescent="0.2">
      <c r="A95" s="4" t="s">
        <v>65</v>
      </c>
      <c r="B95" s="5" t="s">
        <v>412</v>
      </c>
      <c r="C95" s="7">
        <v>12</v>
      </c>
      <c r="D95" s="7">
        <v>12</v>
      </c>
      <c r="E95" s="7">
        <v>3.15</v>
      </c>
      <c r="F95" s="7">
        <f t="shared" si="3"/>
        <v>26.25</v>
      </c>
      <c r="G95" s="7">
        <f t="shared" si="4"/>
        <v>26.25</v>
      </c>
      <c r="H95" s="7">
        <v>3</v>
      </c>
      <c r="I95" s="7">
        <f t="shared" si="5"/>
        <v>105</v>
      </c>
    </row>
    <row r="96" spans="1:14" ht="51" x14ac:dyDescent="0.2">
      <c r="A96" s="4" t="s">
        <v>66</v>
      </c>
      <c r="B96" s="5" t="s">
        <v>413</v>
      </c>
      <c r="C96" s="7">
        <v>776</v>
      </c>
      <c r="D96" s="7">
        <v>776</v>
      </c>
      <c r="E96" s="7">
        <v>-341</v>
      </c>
      <c r="F96" s="7">
        <v>0</v>
      </c>
      <c r="G96" s="7">
        <v>0</v>
      </c>
      <c r="H96" s="7">
        <v>388.75</v>
      </c>
      <c r="I96" s="7">
        <v>0</v>
      </c>
    </row>
    <row r="97" spans="1:14" s="15" customFormat="1" ht="51" x14ac:dyDescent="0.2">
      <c r="A97" s="4" t="s">
        <v>67</v>
      </c>
      <c r="B97" s="5" t="s">
        <v>414</v>
      </c>
      <c r="C97" s="7">
        <v>437.5</v>
      </c>
      <c r="D97" s="7">
        <v>437.5</v>
      </c>
      <c r="E97" s="7">
        <v>107.5</v>
      </c>
      <c r="F97" s="7">
        <f t="shared" si="3"/>
        <v>24.571428571428573</v>
      </c>
      <c r="G97" s="7">
        <f t="shared" si="4"/>
        <v>24.571428571428573</v>
      </c>
      <c r="H97" s="7">
        <v>82.5</v>
      </c>
      <c r="I97" s="7">
        <f t="shared" si="5"/>
        <v>130.30303030303031</v>
      </c>
      <c r="N97" s="11"/>
    </row>
    <row r="98" spans="1:14" ht="38.25" x14ac:dyDescent="0.2">
      <c r="A98" s="4" t="s">
        <v>68</v>
      </c>
      <c r="B98" s="5" t="s">
        <v>415</v>
      </c>
      <c r="C98" s="7">
        <v>495</v>
      </c>
      <c r="D98" s="7">
        <v>495</v>
      </c>
      <c r="E98" s="7">
        <v>130</v>
      </c>
      <c r="F98" s="7">
        <f t="shared" si="3"/>
        <v>26.262626262626267</v>
      </c>
      <c r="G98" s="7">
        <f t="shared" si="4"/>
        <v>26.262626262626267</v>
      </c>
      <c r="H98" s="7">
        <v>460</v>
      </c>
      <c r="I98" s="7">
        <f t="shared" si="5"/>
        <v>28.260869565217391</v>
      </c>
    </row>
    <row r="99" spans="1:14" ht="51" x14ac:dyDescent="0.2">
      <c r="A99" s="4" t="s">
        <v>223</v>
      </c>
      <c r="B99" s="5" t="s">
        <v>416</v>
      </c>
      <c r="C99" s="7">
        <v>280.60000000000002</v>
      </c>
      <c r="D99" s="7">
        <v>280.60000000000002</v>
      </c>
      <c r="E99" s="7">
        <v>13.6</v>
      </c>
      <c r="F99" s="7">
        <f t="shared" si="3"/>
        <v>4.8467569493941554</v>
      </c>
      <c r="G99" s="7">
        <f t="shared" si="4"/>
        <v>4.8467569493941554</v>
      </c>
      <c r="H99" s="7">
        <v>7</v>
      </c>
      <c r="I99" s="7">
        <f t="shared" si="5"/>
        <v>194.28571428571428</v>
      </c>
    </row>
    <row r="100" spans="1:14" ht="25.5" x14ac:dyDescent="0.2">
      <c r="A100" s="2" t="s">
        <v>69</v>
      </c>
      <c r="B100" s="3" t="s">
        <v>417</v>
      </c>
      <c r="C100" s="6">
        <v>32</v>
      </c>
      <c r="D100" s="6">
        <v>32</v>
      </c>
      <c r="E100" s="6">
        <v>-47.893360000000001</v>
      </c>
      <c r="F100" s="6">
        <v>0</v>
      </c>
      <c r="G100" s="6">
        <v>0</v>
      </c>
      <c r="H100" s="6">
        <v>-2.60032</v>
      </c>
      <c r="I100" s="6" t="s">
        <v>1266</v>
      </c>
    </row>
    <row r="101" spans="1:14" ht="15" x14ac:dyDescent="0.25">
      <c r="A101" s="4" t="s">
        <v>70</v>
      </c>
      <c r="B101" s="37" t="s">
        <v>418</v>
      </c>
      <c r="C101" s="7">
        <v>12</v>
      </c>
      <c r="D101" s="7">
        <v>12</v>
      </c>
      <c r="E101" s="7">
        <v>3.8670000000000003E-2</v>
      </c>
      <c r="F101" s="7">
        <f t="shared" si="3"/>
        <v>0.32225000000000004</v>
      </c>
      <c r="G101" s="7">
        <f t="shared" si="4"/>
        <v>0.32225000000000004</v>
      </c>
      <c r="H101" s="7">
        <v>-0.19875000000000001</v>
      </c>
      <c r="I101" s="7">
        <v>0</v>
      </c>
    </row>
    <row r="102" spans="1:14" x14ac:dyDescent="0.2">
      <c r="A102" s="4" t="s">
        <v>71</v>
      </c>
      <c r="B102" s="5" t="s">
        <v>419</v>
      </c>
      <c r="C102" s="7">
        <v>11</v>
      </c>
      <c r="D102" s="7">
        <v>11</v>
      </c>
      <c r="E102" s="7">
        <v>0</v>
      </c>
      <c r="F102" s="7">
        <f t="shared" si="3"/>
        <v>0</v>
      </c>
      <c r="G102" s="7">
        <f t="shared" si="4"/>
        <v>0</v>
      </c>
      <c r="H102" s="7">
        <v>-0.19875000000000001</v>
      </c>
      <c r="I102" s="7">
        <f t="shared" si="5"/>
        <v>0</v>
      </c>
    </row>
    <row r="103" spans="1:14" ht="25.5" x14ac:dyDescent="0.2">
      <c r="A103" s="4" t="s">
        <v>992</v>
      </c>
      <c r="B103" s="5" t="s">
        <v>996</v>
      </c>
      <c r="C103" s="7">
        <v>0</v>
      </c>
      <c r="D103" s="7">
        <v>0</v>
      </c>
      <c r="E103" s="7">
        <v>3.8670000000000003E-2</v>
      </c>
      <c r="F103" s="7">
        <v>0</v>
      </c>
      <c r="G103" s="7">
        <v>0</v>
      </c>
      <c r="H103" s="7">
        <v>-2.41046</v>
      </c>
      <c r="I103" s="7">
        <v>0</v>
      </c>
    </row>
    <row r="104" spans="1:14" x14ac:dyDescent="0.2">
      <c r="A104" s="4" t="s">
        <v>1004</v>
      </c>
      <c r="B104" s="5" t="s">
        <v>1005</v>
      </c>
      <c r="C104" s="7">
        <v>1</v>
      </c>
      <c r="D104" s="7">
        <v>1</v>
      </c>
      <c r="E104" s="7">
        <v>0</v>
      </c>
      <c r="F104" s="7">
        <f t="shared" si="3"/>
        <v>0</v>
      </c>
      <c r="G104" s="7">
        <f t="shared" si="4"/>
        <v>0</v>
      </c>
      <c r="H104" s="7">
        <v>0</v>
      </c>
      <c r="I104" s="7">
        <v>0</v>
      </c>
    </row>
    <row r="105" spans="1:14" ht="25.5" x14ac:dyDescent="0.2">
      <c r="A105" s="4" t="s">
        <v>72</v>
      </c>
      <c r="B105" s="5" t="s">
        <v>420</v>
      </c>
      <c r="C105" s="7">
        <v>20</v>
      </c>
      <c r="D105" s="7">
        <v>20</v>
      </c>
      <c r="E105" s="7">
        <v>6.9699999999999996E-3</v>
      </c>
      <c r="F105" s="7">
        <v>0</v>
      </c>
      <c r="G105" s="7">
        <v>0</v>
      </c>
      <c r="H105" s="7">
        <v>-2.94</v>
      </c>
      <c r="I105" s="7">
        <v>0</v>
      </c>
    </row>
    <row r="106" spans="1:14" x14ac:dyDescent="0.2">
      <c r="A106" s="4" t="s">
        <v>73</v>
      </c>
      <c r="B106" s="5" t="s">
        <v>421</v>
      </c>
      <c r="C106" s="7">
        <v>20</v>
      </c>
      <c r="D106" s="7">
        <v>20</v>
      </c>
      <c r="E106" s="7">
        <v>6.9699999999999996E-3</v>
      </c>
      <c r="F106" s="7">
        <v>0</v>
      </c>
      <c r="G106" s="7">
        <v>0</v>
      </c>
      <c r="H106" s="7">
        <v>0.52954000000000001</v>
      </c>
      <c r="I106" s="7">
        <f t="shared" si="5"/>
        <v>1.3162367337689314</v>
      </c>
    </row>
    <row r="107" spans="1:14" ht="25.5" x14ac:dyDescent="0.2">
      <c r="A107" s="4" t="s">
        <v>1162</v>
      </c>
      <c r="B107" s="5" t="s">
        <v>1171</v>
      </c>
      <c r="C107" s="7">
        <v>0</v>
      </c>
      <c r="D107" s="7">
        <v>0</v>
      </c>
      <c r="E107" s="7">
        <v>-47.939</v>
      </c>
      <c r="F107" s="7">
        <v>0</v>
      </c>
      <c r="G107" s="7">
        <v>0</v>
      </c>
      <c r="H107" s="7">
        <v>8.8900000000000003E-3</v>
      </c>
      <c r="I107" s="7">
        <v>0</v>
      </c>
    </row>
    <row r="108" spans="1:14" ht="25.5" x14ac:dyDescent="0.2">
      <c r="A108" s="4" t="s">
        <v>1162</v>
      </c>
      <c r="B108" s="5" t="s">
        <v>1172</v>
      </c>
      <c r="C108" s="7">
        <v>0</v>
      </c>
      <c r="D108" s="7">
        <v>0</v>
      </c>
      <c r="E108" s="7">
        <v>-47.939</v>
      </c>
      <c r="F108" s="7">
        <v>0</v>
      </c>
      <c r="G108" s="7">
        <v>0</v>
      </c>
      <c r="H108" s="7">
        <v>8.8900000000000003E-3</v>
      </c>
      <c r="I108" s="7">
        <v>0</v>
      </c>
    </row>
    <row r="109" spans="1:14" ht="25.5" x14ac:dyDescent="0.2">
      <c r="A109" s="2" t="s">
        <v>74</v>
      </c>
      <c r="B109" s="3" t="s">
        <v>422</v>
      </c>
      <c r="C109" s="6">
        <v>298463.8</v>
      </c>
      <c r="D109" s="6">
        <v>298463.8</v>
      </c>
      <c r="E109" s="6">
        <v>18716.163659999998</v>
      </c>
      <c r="F109" s="6">
        <f t="shared" si="3"/>
        <v>6.2708320607055192</v>
      </c>
      <c r="G109" s="6">
        <f t="shared" si="4"/>
        <v>6.2708320607055192</v>
      </c>
      <c r="H109" s="6">
        <v>7587.5332600000002</v>
      </c>
      <c r="I109" s="6" t="s">
        <v>1266</v>
      </c>
    </row>
    <row r="110" spans="1:14" ht="51" x14ac:dyDescent="0.2">
      <c r="A110" s="4" t="s">
        <v>75</v>
      </c>
      <c r="B110" s="5" t="s">
        <v>423</v>
      </c>
      <c r="C110" s="7">
        <v>3369</v>
      </c>
      <c r="D110" s="7">
        <v>3369</v>
      </c>
      <c r="E110" s="7">
        <v>0</v>
      </c>
      <c r="F110" s="7">
        <f t="shared" si="3"/>
        <v>0</v>
      </c>
      <c r="G110" s="7">
        <f t="shared" si="4"/>
        <v>0</v>
      </c>
      <c r="H110" s="7">
        <v>0</v>
      </c>
      <c r="I110" s="7">
        <v>0</v>
      </c>
    </row>
    <row r="111" spans="1:14" ht="38.25" x14ac:dyDescent="0.2">
      <c r="A111" s="4" t="s">
        <v>76</v>
      </c>
      <c r="B111" s="5" t="s">
        <v>424</v>
      </c>
      <c r="C111" s="7">
        <v>3369</v>
      </c>
      <c r="D111" s="7">
        <v>3369</v>
      </c>
      <c r="E111" s="7">
        <v>0</v>
      </c>
      <c r="F111" s="7">
        <f t="shared" si="3"/>
        <v>0</v>
      </c>
      <c r="G111" s="7">
        <f t="shared" si="4"/>
        <v>0</v>
      </c>
      <c r="H111" s="7">
        <v>0</v>
      </c>
      <c r="I111" s="7">
        <v>0</v>
      </c>
    </row>
    <row r="112" spans="1:14" x14ac:dyDescent="0.2">
      <c r="A112" s="4" t="s">
        <v>1012</v>
      </c>
      <c r="B112" s="5" t="s">
        <v>1018</v>
      </c>
      <c r="C112" s="7">
        <v>223301.6</v>
      </c>
      <c r="D112" s="7">
        <v>223301.6</v>
      </c>
      <c r="E112" s="7">
        <v>0</v>
      </c>
      <c r="F112" s="7">
        <f t="shared" si="3"/>
        <v>0</v>
      </c>
      <c r="G112" s="7">
        <f t="shared" si="4"/>
        <v>0</v>
      </c>
      <c r="H112" s="7">
        <v>0</v>
      </c>
      <c r="I112" s="7">
        <v>0</v>
      </c>
    </row>
    <row r="113" spans="1:14" ht="25.5" x14ac:dyDescent="0.2">
      <c r="A113" s="4" t="s">
        <v>1013</v>
      </c>
      <c r="B113" s="5" t="s">
        <v>1019</v>
      </c>
      <c r="C113" s="7">
        <v>223301.6</v>
      </c>
      <c r="D113" s="7">
        <v>223301.6</v>
      </c>
      <c r="E113" s="7">
        <v>0</v>
      </c>
      <c r="F113" s="7">
        <f t="shared" si="3"/>
        <v>0</v>
      </c>
      <c r="G113" s="7">
        <f t="shared" si="4"/>
        <v>0</v>
      </c>
      <c r="H113" s="7">
        <v>0</v>
      </c>
      <c r="I113" s="7">
        <v>0</v>
      </c>
    </row>
    <row r="114" spans="1:14" ht="25.5" x14ac:dyDescent="0.2">
      <c r="A114" s="4" t="s">
        <v>1014</v>
      </c>
      <c r="B114" s="5" t="s">
        <v>1020</v>
      </c>
      <c r="C114" s="7">
        <v>223301.6</v>
      </c>
      <c r="D114" s="7">
        <v>223301.6</v>
      </c>
      <c r="E114" s="7">
        <v>0</v>
      </c>
      <c r="F114" s="7">
        <f t="shared" si="3"/>
        <v>0</v>
      </c>
      <c r="G114" s="7">
        <f t="shared" si="4"/>
        <v>0</v>
      </c>
      <c r="H114" s="7">
        <v>0</v>
      </c>
      <c r="I114" s="7">
        <v>0</v>
      </c>
    </row>
    <row r="115" spans="1:14" x14ac:dyDescent="0.2">
      <c r="A115" s="4" t="s">
        <v>77</v>
      </c>
      <c r="B115" s="5" t="s">
        <v>425</v>
      </c>
      <c r="C115" s="7">
        <v>366</v>
      </c>
      <c r="D115" s="7">
        <v>366</v>
      </c>
      <c r="E115" s="7">
        <v>22.186119999999999</v>
      </c>
      <c r="F115" s="7">
        <f t="shared" si="3"/>
        <v>6.0617814207650271</v>
      </c>
      <c r="G115" s="7">
        <f t="shared" si="4"/>
        <v>6.0617814207650271</v>
      </c>
      <c r="H115" s="7">
        <v>39.817809999999994</v>
      </c>
      <c r="I115" s="7">
        <f t="shared" si="5"/>
        <v>55.719086509278135</v>
      </c>
    </row>
    <row r="116" spans="1:14" ht="25.5" x14ac:dyDescent="0.2">
      <c r="A116" s="4" t="s">
        <v>78</v>
      </c>
      <c r="B116" s="5" t="s">
        <v>426</v>
      </c>
      <c r="C116" s="7">
        <v>366</v>
      </c>
      <c r="D116" s="7">
        <v>366</v>
      </c>
      <c r="E116" s="7">
        <v>22.186119999999999</v>
      </c>
      <c r="F116" s="7">
        <f t="shared" si="3"/>
        <v>6.0617814207650271</v>
      </c>
      <c r="G116" s="7">
        <f t="shared" si="4"/>
        <v>6.0617814207650271</v>
      </c>
      <c r="H116" s="7">
        <v>39.817809999999994</v>
      </c>
      <c r="I116" s="7">
        <f t="shared" si="5"/>
        <v>55.719086509278135</v>
      </c>
    </row>
    <row r="117" spans="1:14" ht="51" x14ac:dyDescent="0.2">
      <c r="A117" s="4" t="s">
        <v>79</v>
      </c>
      <c r="B117" s="5" t="s">
        <v>427</v>
      </c>
      <c r="C117" s="7">
        <v>69438.100000000006</v>
      </c>
      <c r="D117" s="7">
        <v>69438.100000000006</v>
      </c>
      <c r="E117" s="7">
        <v>18556.98431</v>
      </c>
      <c r="F117" s="7">
        <f t="shared" si="3"/>
        <v>26.724498956624675</v>
      </c>
      <c r="G117" s="7">
        <f t="shared" si="4"/>
        <v>26.724498956624675</v>
      </c>
      <c r="H117" s="7">
        <v>7395.7865300000003</v>
      </c>
      <c r="I117" s="7" t="s">
        <v>1266</v>
      </c>
    </row>
    <row r="118" spans="1:14" ht="51.75" x14ac:dyDescent="0.25">
      <c r="A118" s="4" t="s">
        <v>80</v>
      </c>
      <c r="B118" s="39" t="s">
        <v>428</v>
      </c>
      <c r="C118" s="7">
        <v>50907.8</v>
      </c>
      <c r="D118" s="7">
        <v>50907.8</v>
      </c>
      <c r="E118" s="7">
        <v>2253.2487099999998</v>
      </c>
      <c r="F118" s="7">
        <f t="shared" si="3"/>
        <v>4.4261364859608934</v>
      </c>
      <c r="G118" s="7">
        <f t="shared" si="4"/>
        <v>4.4261364859608934</v>
      </c>
      <c r="H118" s="7">
        <v>3344.0419500000003</v>
      </c>
      <c r="I118" s="7">
        <f t="shared" si="5"/>
        <v>67.380994128976155</v>
      </c>
    </row>
    <row r="119" spans="1:14" ht="51.75" x14ac:dyDescent="0.25">
      <c r="A119" s="4" t="s">
        <v>81</v>
      </c>
      <c r="B119" s="37" t="s">
        <v>429</v>
      </c>
      <c r="C119" s="7">
        <v>50907.8</v>
      </c>
      <c r="D119" s="7">
        <v>50907.8</v>
      </c>
      <c r="E119" s="7">
        <v>2253.2487099999998</v>
      </c>
      <c r="F119" s="7">
        <f t="shared" si="3"/>
        <v>4.4261364859608934</v>
      </c>
      <c r="G119" s="7">
        <f t="shared" si="4"/>
        <v>4.4261364859608934</v>
      </c>
      <c r="H119" s="7">
        <v>3344.0419500000003</v>
      </c>
      <c r="I119" s="7">
        <f t="shared" si="5"/>
        <v>67.380994128976155</v>
      </c>
    </row>
    <row r="120" spans="1:14" ht="51.75" x14ac:dyDescent="0.25">
      <c r="A120" s="4" t="s">
        <v>925</v>
      </c>
      <c r="B120" s="37" t="s">
        <v>430</v>
      </c>
      <c r="C120" s="7">
        <v>4035.7</v>
      </c>
      <c r="D120" s="7">
        <v>4035.7</v>
      </c>
      <c r="E120" s="7">
        <v>1152.6607300000001</v>
      </c>
      <c r="F120" s="7">
        <f t="shared" si="3"/>
        <v>28.561605917189091</v>
      </c>
      <c r="G120" s="7">
        <f t="shared" si="4"/>
        <v>28.561605917189091</v>
      </c>
      <c r="H120" s="7">
        <v>963.94971999999996</v>
      </c>
      <c r="I120" s="7">
        <f t="shared" si="5"/>
        <v>119.57685199597341</v>
      </c>
    </row>
    <row r="121" spans="1:14" ht="51.75" x14ac:dyDescent="0.25">
      <c r="A121" s="4" t="s">
        <v>82</v>
      </c>
      <c r="B121" s="37" t="s">
        <v>431</v>
      </c>
      <c r="C121" s="7">
        <v>4035.7</v>
      </c>
      <c r="D121" s="7">
        <v>4035.7</v>
      </c>
      <c r="E121" s="7">
        <v>1152.6607300000001</v>
      </c>
      <c r="F121" s="7">
        <f t="shared" si="3"/>
        <v>28.561605917189091</v>
      </c>
      <c r="G121" s="7">
        <f t="shared" si="4"/>
        <v>28.561605917189091</v>
      </c>
      <c r="H121" s="7">
        <v>963.94971999999996</v>
      </c>
      <c r="I121" s="7">
        <f t="shared" si="5"/>
        <v>119.57685199597341</v>
      </c>
    </row>
    <row r="122" spans="1:14" ht="26.25" x14ac:dyDescent="0.25">
      <c r="A122" s="4" t="s">
        <v>83</v>
      </c>
      <c r="B122" s="37" t="s">
        <v>432</v>
      </c>
      <c r="C122" s="7">
        <v>14345</v>
      </c>
      <c r="D122" s="7">
        <v>14345</v>
      </c>
      <c r="E122" s="7">
        <v>15138.055380000002</v>
      </c>
      <c r="F122" s="7">
        <f t="shared" si="3"/>
        <v>105.52844461484838</v>
      </c>
      <c r="G122" s="7">
        <f t="shared" si="4"/>
        <v>105.52844461484838</v>
      </c>
      <c r="H122" s="7">
        <v>3087.3390299999996</v>
      </c>
      <c r="I122" s="7" t="s">
        <v>1266</v>
      </c>
    </row>
    <row r="123" spans="1:14" ht="25.5" x14ac:dyDescent="0.2">
      <c r="A123" s="4" t="s">
        <v>84</v>
      </c>
      <c r="B123" s="5" t="s">
        <v>433</v>
      </c>
      <c r="C123" s="7">
        <v>14345</v>
      </c>
      <c r="D123" s="7">
        <v>14345</v>
      </c>
      <c r="E123" s="7">
        <v>15138.055380000002</v>
      </c>
      <c r="F123" s="7">
        <f t="shared" si="3"/>
        <v>105.52844461484838</v>
      </c>
      <c r="G123" s="7">
        <f t="shared" si="4"/>
        <v>105.52844461484838</v>
      </c>
      <c r="H123" s="7">
        <v>3087.3390299999996</v>
      </c>
      <c r="I123" s="7" t="s">
        <v>1266</v>
      </c>
      <c r="N123" s="15"/>
    </row>
    <row r="124" spans="1:14" ht="76.5" x14ac:dyDescent="0.2">
      <c r="A124" s="4" t="s">
        <v>85</v>
      </c>
      <c r="B124" s="5" t="s">
        <v>434</v>
      </c>
      <c r="C124" s="7">
        <v>149.6</v>
      </c>
      <c r="D124" s="7">
        <v>149.6</v>
      </c>
      <c r="E124" s="7">
        <v>13.019489999999999</v>
      </c>
      <c r="F124" s="7">
        <f t="shared" si="3"/>
        <v>8.7028676470588238</v>
      </c>
      <c r="G124" s="7">
        <f t="shared" si="4"/>
        <v>8.7028676470588238</v>
      </c>
      <c r="H124" s="7">
        <v>0.45582999999999996</v>
      </c>
      <c r="I124" s="7" t="s">
        <v>1266</v>
      </c>
      <c r="N124" s="15"/>
    </row>
    <row r="125" spans="1:14" ht="25.5" x14ac:dyDescent="0.2">
      <c r="A125" s="4" t="s">
        <v>86</v>
      </c>
      <c r="B125" s="5" t="s">
        <v>435</v>
      </c>
      <c r="C125" s="7">
        <v>77.599999999999994</v>
      </c>
      <c r="D125" s="7">
        <v>77.599999999999994</v>
      </c>
      <c r="E125" s="7">
        <v>26.579069999999998</v>
      </c>
      <c r="F125" s="7">
        <f t="shared" si="3"/>
        <v>34.251378865979383</v>
      </c>
      <c r="G125" s="7">
        <f t="shared" si="4"/>
        <v>34.251378865979383</v>
      </c>
      <c r="H125" s="7">
        <v>51.102230000000006</v>
      </c>
      <c r="I125" s="7">
        <f t="shared" si="5"/>
        <v>52.011565835776629</v>
      </c>
      <c r="N125" s="15"/>
    </row>
    <row r="126" spans="1:14" ht="25.5" x14ac:dyDescent="0.2">
      <c r="A126" s="4" t="s">
        <v>87</v>
      </c>
      <c r="B126" s="5" t="s">
        <v>436</v>
      </c>
      <c r="C126" s="7">
        <v>77.599999999999994</v>
      </c>
      <c r="D126" s="7">
        <v>77.599999999999994</v>
      </c>
      <c r="E126" s="7">
        <v>26.579069999999998</v>
      </c>
      <c r="F126" s="7">
        <f t="shared" si="3"/>
        <v>34.251378865979383</v>
      </c>
      <c r="G126" s="7">
        <f t="shared" si="4"/>
        <v>34.251378865979383</v>
      </c>
      <c r="H126" s="7">
        <v>51.102230000000006</v>
      </c>
      <c r="I126" s="7">
        <f t="shared" si="5"/>
        <v>52.011565835776629</v>
      </c>
      <c r="N126" s="15"/>
    </row>
    <row r="127" spans="1:14" ht="63.75" x14ac:dyDescent="0.2">
      <c r="A127" s="4" t="s">
        <v>88</v>
      </c>
      <c r="B127" s="5" t="s">
        <v>437</v>
      </c>
      <c r="C127" s="7">
        <v>77.599999999999994</v>
      </c>
      <c r="D127" s="7">
        <v>77.599999999999994</v>
      </c>
      <c r="E127" s="7">
        <v>26.579069999999998</v>
      </c>
      <c r="F127" s="7">
        <f t="shared" si="3"/>
        <v>34.251378865979383</v>
      </c>
      <c r="G127" s="7">
        <f t="shared" si="4"/>
        <v>34.251378865979383</v>
      </c>
      <c r="H127" s="7">
        <v>51.102230000000006</v>
      </c>
      <c r="I127" s="7">
        <f t="shared" si="5"/>
        <v>52.011565835776629</v>
      </c>
      <c r="N127" s="15"/>
    </row>
    <row r="128" spans="1:14" x14ac:dyDescent="0.2">
      <c r="A128" s="4" t="s">
        <v>89</v>
      </c>
      <c r="B128" s="5" t="s">
        <v>438</v>
      </c>
      <c r="C128" s="7">
        <v>1505.6</v>
      </c>
      <c r="D128" s="7">
        <v>1505.6</v>
      </c>
      <c r="E128" s="7">
        <v>12.27544</v>
      </c>
      <c r="F128" s="7">
        <f t="shared" si="3"/>
        <v>0.81531880977683324</v>
      </c>
      <c r="G128" s="7">
        <f t="shared" si="4"/>
        <v>0.81531880977683324</v>
      </c>
      <c r="H128" s="7">
        <v>0</v>
      </c>
      <c r="I128" s="7">
        <v>0</v>
      </c>
    </row>
    <row r="129" spans="1:9" ht="38.25" x14ac:dyDescent="0.2">
      <c r="A129" s="4" t="s">
        <v>90</v>
      </c>
      <c r="B129" s="5" t="s">
        <v>439</v>
      </c>
      <c r="C129" s="7">
        <v>1505.6</v>
      </c>
      <c r="D129" s="7">
        <v>1505.6</v>
      </c>
      <c r="E129" s="7">
        <v>12.27544</v>
      </c>
      <c r="F129" s="7">
        <f t="shared" si="3"/>
        <v>0.81531880977683324</v>
      </c>
      <c r="G129" s="7">
        <f t="shared" si="4"/>
        <v>0.81531880977683324</v>
      </c>
      <c r="H129" s="7">
        <v>0</v>
      </c>
      <c r="I129" s="7">
        <v>0</v>
      </c>
    </row>
    <row r="130" spans="1:9" ht="38.25" x14ac:dyDescent="0.2">
      <c r="A130" s="4" t="s">
        <v>91</v>
      </c>
      <c r="B130" s="5" t="s">
        <v>440</v>
      </c>
      <c r="C130" s="7">
        <v>1505.6</v>
      </c>
      <c r="D130" s="7">
        <v>1505.6</v>
      </c>
      <c r="E130" s="7">
        <v>12.27544</v>
      </c>
      <c r="F130" s="7">
        <f t="shared" si="3"/>
        <v>0.81531880977683324</v>
      </c>
      <c r="G130" s="7">
        <f t="shared" si="4"/>
        <v>0.81531880977683324</v>
      </c>
      <c r="H130" s="7">
        <v>0</v>
      </c>
      <c r="I130" s="7">
        <v>0</v>
      </c>
    </row>
    <row r="131" spans="1:9" ht="51" x14ac:dyDescent="0.2">
      <c r="A131" s="4" t="s">
        <v>218</v>
      </c>
      <c r="B131" s="5" t="s">
        <v>441</v>
      </c>
      <c r="C131" s="7">
        <v>405.9</v>
      </c>
      <c r="D131" s="7">
        <v>405.9</v>
      </c>
      <c r="E131" s="7">
        <v>98.138720000000006</v>
      </c>
      <c r="F131" s="7">
        <f t="shared" si="3"/>
        <v>24.178053707809806</v>
      </c>
      <c r="G131" s="7">
        <f t="shared" si="4"/>
        <v>24.178053707809806</v>
      </c>
      <c r="H131" s="7">
        <v>100.82669</v>
      </c>
      <c r="I131" s="7">
        <f t="shared" si="5"/>
        <v>97.334068985107024</v>
      </c>
    </row>
    <row r="132" spans="1:9" ht="51" x14ac:dyDescent="0.2">
      <c r="A132" s="4" t="s">
        <v>219</v>
      </c>
      <c r="B132" s="5" t="s">
        <v>442</v>
      </c>
      <c r="C132" s="7">
        <v>405.9</v>
      </c>
      <c r="D132" s="7">
        <v>405.9</v>
      </c>
      <c r="E132" s="7">
        <v>98.138720000000006</v>
      </c>
      <c r="F132" s="7">
        <f t="shared" si="3"/>
        <v>24.178053707809806</v>
      </c>
      <c r="G132" s="7">
        <f t="shared" si="4"/>
        <v>24.178053707809806</v>
      </c>
      <c r="H132" s="7">
        <v>100.82669</v>
      </c>
      <c r="I132" s="7">
        <f t="shared" si="5"/>
        <v>97.334068985107024</v>
      </c>
    </row>
    <row r="133" spans="1:9" ht="63.75" x14ac:dyDescent="0.2">
      <c r="A133" s="4" t="s">
        <v>220</v>
      </c>
      <c r="B133" s="5" t="s">
        <v>443</v>
      </c>
      <c r="C133" s="7">
        <v>405.9</v>
      </c>
      <c r="D133" s="7">
        <v>405.9</v>
      </c>
      <c r="E133" s="7">
        <v>98.138720000000006</v>
      </c>
      <c r="F133" s="7">
        <f t="shared" si="3"/>
        <v>24.178053707809806</v>
      </c>
      <c r="G133" s="7">
        <f t="shared" si="4"/>
        <v>24.178053707809806</v>
      </c>
      <c r="H133" s="7">
        <v>100.82669</v>
      </c>
      <c r="I133" s="7">
        <f t="shared" si="5"/>
        <v>97.334068985107024</v>
      </c>
    </row>
    <row r="134" spans="1:9" x14ac:dyDescent="0.2">
      <c r="A134" s="2" t="s">
        <v>92</v>
      </c>
      <c r="B134" s="3" t="s">
        <v>444</v>
      </c>
      <c r="C134" s="6">
        <v>658640.4</v>
      </c>
      <c r="D134" s="6">
        <v>658640.4</v>
      </c>
      <c r="E134" s="6">
        <v>189209.83246000001</v>
      </c>
      <c r="F134" s="6">
        <f t="shared" si="3"/>
        <v>28.727334742903714</v>
      </c>
      <c r="G134" s="6">
        <f t="shared" si="4"/>
        <v>28.727334742903714</v>
      </c>
      <c r="H134" s="6">
        <v>129866.07049</v>
      </c>
      <c r="I134" s="6">
        <f t="shared" si="5"/>
        <v>145.69612505105374</v>
      </c>
    </row>
    <row r="135" spans="1:9" x14ac:dyDescent="0.2">
      <c r="A135" s="4" t="s">
        <v>93</v>
      </c>
      <c r="B135" s="5" t="s">
        <v>445</v>
      </c>
      <c r="C135" s="7">
        <v>25031.3</v>
      </c>
      <c r="D135" s="7">
        <v>25031.3</v>
      </c>
      <c r="E135" s="7">
        <v>9670.8707100000011</v>
      </c>
      <c r="F135" s="7">
        <f t="shared" si="3"/>
        <v>38.635111680176429</v>
      </c>
      <c r="G135" s="7">
        <f t="shared" si="4"/>
        <v>38.635111680176429</v>
      </c>
      <c r="H135" s="7">
        <v>24648.308820000002</v>
      </c>
      <c r="I135" s="7">
        <f t="shared" si="5"/>
        <v>39.235433070170373</v>
      </c>
    </row>
    <row r="136" spans="1:9" ht="25.5" x14ac:dyDescent="0.2">
      <c r="A136" s="4" t="s">
        <v>1032</v>
      </c>
      <c r="B136" s="5" t="s">
        <v>446</v>
      </c>
      <c r="C136" s="7">
        <v>4065.2</v>
      </c>
      <c r="D136" s="7">
        <v>4065.2</v>
      </c>
      <c r="E136" s="7">
        <v>1802.67326</v>
      </c>
      <c r="F136" s="7">
        <f t="shared" si="3"/>
        <v>44.34402391026272</v>
      </c>
      <c r="G136" s="7">
        <f t="shared" si="4"/>
        <v>44.34402391026272</v>
      </c>
      <c r="H136" s="7">
        <v>1506.3348000000001</v>
      </c>
      <c r="I136" s="7">
        <f t="shared" si="5"/>
        <v>119.67281510060049</v>
      </c>
    </row>
    <row r="137" spans="1:9" x14ac:dyDescent="0.2">
      <c r="A137" s="4" t="s">
        <v>94</v>
      </c>
      <c r="B137" s="5" t="s">
        <v>447</v>
      </c>
      <c r="C137" s="7">
        <v>3639.5</v>
      </c>
      <c r="D137" s="7">
        <v>3639.5</v>
      </c>
      <c r="E137" s="7">
        <v>1601.2483999999999</v>
      </c>
      <c r="F137" s="7">
        <f t="shared" si="3"/>
        <v>43.996384118697627</v>
      </c>
      <c r="G137" s="7">
        <f t="shared" si="4"/>
        <v>43.996384118697627</v>
      </c>
      <c r="H137" s="7">
        <v>3207.8321599999999</v>
      </c>
      <c r="I137" s="7">
        <f t="shared" si="5"/>
        <v>49.916838541826955</v>
      </c>
    </row>
    <row r="138" spans="1:9" x14ac:dyDescent="0.2">
      <c r="A138" s="4" t="s">
        <v>95</v>
      </c>
      <c r="B138" s="5" t="s">
        <v>448</v>
      </c>
      <c r="C138" s="7">
        <v>17326.599999999999</v>
      </c>
      <c r="D138" s="7">
        <v>17326.599999999999</v>
      </c>
      <c r="E138" s="7">
        <v>6265.83511</v>
      </c>
      <c r="F138" s="7">
        <f t="shared" si="3"/>
        <v>36.163096683711757</v>
      </c>
      <c r="G138" s="7">
        <f t="shared" si="4"/>
        <v>36.163096683711757</v>
      </c>
      <c r="H138" s="7">
        <v>19932.701969999998</v>
      </c>
      <c r="I138" s="7">
        <f t="shared" ref="I138:I202" si="6">E138/H138*100</f>
        <v>31.434951063987643</v>
      </c>
    </row>
    <row r="139" spans="1:9" x14ac:dyDescent="0.2">
      <c r="A139" s="4" t="s">
        <v>96</v>
      </c>
      <c r="B139" s="5" t="s">
        <v>449</v>
      </c>
      <c r="C139" s="7">
        <v>11684.5</v>
      </c>
      <c r="D139" s="7">
        <v>11684.5</v>
      </c>
      <c r="E139" s="7">
        <v>6112.6610499999997</v>
      </c>
      <c r="F139" s="7">
        <f t="shared" ref="F139:F203" si="7">E139/C139*100</f>
        <v>52.314271470751848</v>
      </c>
      <c r="G139" s="7">
        <f t="shared" ref="G139:G203" si="8">E139/D139*100</f>
        <v>52.314271470751848</v>
      </c>
      <c r="H139" s="7">
        <v>17249.568890000002</v>
      </c>
      <c r="I139" s="7">
        <f t="shared" si="6"/>
        <v>35.43660185932913</v>
      </c>
    </row>
    <row r="140" spans="1:9" x14ac:dyDescent="0.2">
      <c r="A140" s="4" t="s">
        <v>97</v>
      </c>
      <c r="B140" s="5" t="s">
        <v>450</v>
      </c>
      <c r="C140" s="7">
        <v>5642.1</v>
      </c>
      <c r="D140" s="7">
        <v>5642.1</v>
      </c>
      <c r="E140" s="7">
        <v>153.17406</v>
      </c>
      <c r="F140" s="7">
        <f t="shared" si="7"/>
        <v>2.7148412825011961</v>
      </c>
      <c r="G140" s="7">
        <f t="shared" si="8"/>
        <v>2.7148412825011961</v>
      </c>
      <c r="H140" s="7">
        <v>2683.1330800000001</v>
      </c>
      <c r="I140" s="7">
        <f t="shared" si="6"/>
        <v>5.7087760999167427</v>
      </c>
    </row>
    <row r="141" spans="1:9" ht="25.5" x14ac:dyDescent="0.2">
      <c r="A141" s="4" t="s">
        <v>1195</v>
      </c>
      <c r="B141" s="5" t="s">
        <v>1216</v>
      </c>
      <c r="C141" s="7">
        <v>0</v>
      </c>
      <c r="D141" s="7">
        <v>0</v>
      </c>
      <c r="E141" s="7">
        <v>1.1139400000000002</v>
      </c>
      <c r="F141" s="7">
        <v>0</v>
      </c>
      <c r="G141" s="7">
        <v>0</v>
      </c>
      <c r="H141" s="7">
        <v>1.4398900000000001</v>
      </c>
      <c r="I141" s="7">
        <f t="shared" si="6"/>
        <v>77.362854106910945</v>
      </c>
    </row>
    <row r="142" spans="1:9" x14ac:dyDescent="0.2">
      <c r="A142" s="4" t="s">
        <v>98</v>
      </c>
      <c r="B142" s="5" t="s">
        <v>451</v>
      </c>
      <c r="C142" s="7">
        <v>32757.7</v>
      </c>
      <c r="D142" s="7">
        <v>32757.7</v>
      </c>
      <c r="E142" s="7">
        <v>211.25113000000002</v>
      </c>
      <c r="F142" s="7">
        <f t="shared" si="7"/>
        <v>0.64488999532934244</v>
      </c>
      <c r="G142" s="7">
        <f t="shared" si="8"/>
        <v>0.64488999532934244</v>
      </c>
      <c r="H142" s="7">
        <v>707.08799999999997</v>
      </c>
      <c r="I142" s="7">
        <f t="shared" si="6"/>
        <v>29.876214841717019</v>
      </c>
    </row>
    <row r="143" spans="1:9" ht="38.25" x14ac:dyDescent="0.2">
      <c r="A143" s="4" t="s">
        <v>99</v>
      </c>
      <c r="B143" s="5" t="s">
        <v>452</v>
      </c>
      <c r="C143" s="7">
        <v>32103.7</v>
      </c>
      <c r="D143" s="7">
        <v>32103.7</v>
      </c>
      <c r="E143" s="7">
        <v>0</v>
      </c>
      <c r="F143" s="7">
        <f t="shared" si="7"/>
        <v>0</v>
      </c>
      <c r="G143" s="7">
        <f t="shared" si="8"/>
        <v>0</v>
      </c>
      <c r="H143" s="7">
        <v>670.43060000000003</v>
      </c>
      <c r="I143" s="7">
        <f t="shared" si="6"/>
        <v>0</v>
      </c>
    </row>
    <row r="144" spans="1:9" ht="38.25" x14ac:dyDescent="0.2">
      <c r="A144" s="4" t="s">
        <v>100</v>
      </c>
      <c r="B144" s="5" t="s">
        <v>453</v>
      </c>
      <c r="C144" s="7">
        <v>32103.7</v>
      </c>
      <c r="D144" s="7">
        <v>32103.7</v>
      </c>
      <c r="E144" s="7">
        <v>0</v>
      </c>
      <c r="F144" s="7">
        <f t="shared" si="7"/>
        <v>0</v>
      </c>
      <c r="G144" s="7">
        <f t="shared" si="8"/>
        <v>0</v>
      </c>
      <c r="H144" s="7">
        <v>670.43060000000003</v>
      </c>
      <c r="I144" s="7">
        <f t="shared" si="6"/>
        <v>0</v>
      </c>
    </row>
    <row r="145" spans="1:14" ht="25.5" x14ac:dyDescent="0.2">
      <c r="A145" s="4" t="s">
        <v>101</v>
      </c>
      <c r="B145" s="5" t="s">
        <v>454</v>
      </c>
      <c r="C145" s="7">
        <v>49</v>
      </c>
      <c r="D145" s="7">
        <v>49</v>
      </c>
      <c r="E145" s="7">
        <v>36.251129999999996</v>
      </c>
      <c r="F145" s="7">
        <f t="shared" si="7"/>
        <v>73.981897959183669</v>
      </c>
      <c r="G145" s="7">
        <f t="shared" si="8"/>
        <v>73.981897959183669</v>
      </c>
      <c r="H145" s="7">
        <v>11.657399999999999</v>
      </c>
      <c r="I145" s="7" t="s">
        <v>1266</v>
      </c>
    </row>
    <row r="146" spans="1:14" ht="38.25" x14ac:dyDescent="0.2">
      <c r="A146" s="4" t="s">
        <v>914</v>
      </c>
      <c r="B146" s="5" t="s">
        <v>455</v>
      </c>
      <c r="C146" s="7">
        <v>485</v>
      </c>
      <c r="D146" s="7">
        <v>485</v>
      </c>
      <c r="E146" s="7">
        <v>0</v>
      </c>
      <c r="F146" s="7">
        <f t="shared" si="7"/>
        <v>0</v>
      </c>
      <c r="G146" s="7">
        <f t="shared" si="8"/>
        <v>0</v>
      </c>
      <c r="H146" s="7">
        <v>25</v>
      </c>
      <c r="I146" s="7">
        <f t="shared" si="6"/>
        <v>0</v>
      </c>
    </row>
    <row r="147" spans="1:14" ht="77.25" x14ac:dyDescent="0.25">
      <c r="A147" s="4" t="s">
        <v>915</v>
      </c>
      <c r="B147" s="37" t="s">
        <v>456</v>
      </c>
      <c r="C147" s="7">
        <v>485</v>
      </c>
      <c r="D147" s="7">
        <v>485</v>
      </c>
      <c r="E147" s="7">
        <v>0</v>
      </c>
      <c r="F147" s="7">
        <f t="shared" si="7"/>
        <v>0</v>
      </c>
      <c r="G147" s="7">
        <f t="shared" si="8"/>
        <v>0</v>
      </c>
      <c r="H147" s="7">
        <v>25</v>
      </c>
      <c r="I147" s="7">
        <f t="shared" si="6"/>
        <v>0</v>
      </c>
    </row>
    <row r="148" spans="1:14" ht="15" x14ac:dyDescent="0.25">
      <c r="A148" s="4" t="s">
        <v>102</v>
      </c>
      <c r="B148" s="37" t="s">
        <v>457</v>
      </c>
      <c r="C148" s="7">
        <v>120</v>
      </c>
      <c r="D148" s="7">
        <v>120</v>
      </c>
      <c r="E148" s="7">
        <v>175</v>
      </c>
      <c r="F148" s="7">
        <f t="shared" si="7"/>
        <v>145.83333333333331</v>
      </c>
      <c r="G148" s="7">
        <f t="shared" si="8"/>
        <v>145.83333333333331</v>
      </c>
      <c r="H148" s="7">
        <v>0</v>
      </c>
      <c r="I148" s="7">
        <v>0</v>
      </c>
    </row>
    <row r="149" spans="1:14" ht="26.25" x14ac:dyDescent="0.25">
      <c r="A149" s="4" t="s">
        <v>103</v>
      </c>
      <c r="B149" s="37" t="s">
        <v>458</v>
      </c>
      <c r="C149" s="7">
        <v>120</v>
      </c>
      <c r="D149" s="7">
        <v>120</v>
      </c>
      <c r="E149" s="7">
        <v>175</v>
      </c>
      <c r="F149" s="7">
        <f t="shared" si="7"/>
        <v>145.83333333333331</v>
      </c>
      <c r="G149" s="7">
        <f t="shared" si="8"/>
        <v>145.83333333333331</v>
      </c>
      <c r="H149" s="7">
        <v>0</v>
      </c>
      <c r="I149" s="7">
        <v>0</v>
      </c>
    </row>
    <row r="150" spans="1:14" ht="15" x14ac:dyDescent="0.25">
      <c r="A150" s="4" t="s">
        <v>104</v>
      </c>
      <c r="B150" s="37" t="s">
        <v>459</v>
      </c>
      <c r="C150" s="7">
        <v>600851.4</v>
      </c>
      <c r="D150" s="7">
        <v>600851.4</v>
      </c>
      <c r="E150" s="7">
        <v>179327.71062</v>
      </c>
      <c r="F150" s="7">
        <f t="shared" si="7"/>
        <v>29.845600862376287</v>
      </c>
      <c r="G150" s="7">
        <f t="shared" si="8"/>
        <v>29.845600862376287</v>
      </c>
      <c r="H150" s="7">
        <v>104510.67367</v>
      </c>
      <c r="I150" s="7">
        <f t="shared" si="6"/>
        <v>171.58793865040062</v>
      </c>
    </row>
    <row r="151" spans="1:14" x14ac:dyDescent="0.2">
      <c r="A151" s="4" t="s">
        <v>105</v>
      </c>
      <c r="B151" s="5" t="s">
        <v>460</v>
      </c>
      <c r="C151" s="7">
        <v>600851.4</v>
      </c>
      <c r="D151" s="7">
        <v>600851.4</v>
      </c>
      <c r="E151" s="7">
        <v>179327.71062</v>
      </c>
      <c r="F151" s="7">
        <f t="shared" si="7"/>
        <v>29.845600862376287</v>
      </c>
      <c r="G151" s="7">
        <f t="shared" si="8"/>
        <v>29.845600862376287</v>
      </c>
      <c r="H151" s="7">
        <v>104510.67367</v>
      </c>
      <c r="I151" s="7">
        <f t="shared" si="6"/>
        <v>171.58793865040062</v>
      </c>
    </row>
    <row r="152" spans="1:14" ht="38.25" x14ac:dyDescent="0.2">
      <c r="A152" s="4" t="s">
        <v>926</v>
      </c>
      <c r="B152" s="5" t="s">
        <v>461</v>
      </c>
      <c r="C152" s="7">
        <v>5406</v>
      </c>
      <c r="D152" s="7">
        <v>5406</v>
      </c>
      <c r="E152" s="7">
        <v>0</v>
      </c>
      <c r="F152" s="7">
        <f t="shared" si="7"/>
        <v>0</v>
      </c>
      <c r="G152" s="7">
        <f t="shared" si="8"/>
        <v>0</v>
      </c>
      <c r="H152" s="7">
        <v>0</v>
      </c>
      <c r="I152" s="7">
        <v>0</v>
      </c>
    </row>
    <row r="153" spans="1:14" ht="25.5" x14ac:dyDescent="0.2">
      <c r="A153" s="4" t="s">
        <v>106</v>
      </c>
      <c r="B153" s="5" t="s">
        <v>462</v>
      </c>
      <c r="C153" s="7">
        <v>574116.4</v>
      </c>
      <c r="D153" s="7">
        <v>574116.4</v>
      </c>
      <c r="E153" s="7">
        <v>174690.50537</v>
      </c>
      <c r="F153" s="7">
        <f t="shared" si="7"/>
        <v>30.427715593910921</v>
      </c>
      <c r="G153" s="7">
        <f t="shared" si="8"/>
        <v>30.427715593910921</v>
      </c>
      <c r="H153" s="7">
        <v>100391.71826000001</v>
      </c>
      <c r="I153" s="7">
        <f t="shared" si="6"/>
        <v>174.00888080984618</v>
      </c>
    </row>
    <row r="154" spans="1:14" ht="25.5" x14ac:dyDescent="0.2">
      <c r="A154" s="4" t="s">
        <v>107</v>
      </c>
      <c r="B154" s="5" t="s">
        <v>463</v>
      </c>
      <c r="C154" s="7">
        <v>21329</v>
      </c>
      <c r="D154" s="7">
        <v>21329</v>
      </c>
      <c r="E154" s="7">
        <v>4637.20525</v>
      </c>
      <c r="F154" s="7">
        <f t="shared" si="7"/>
        <v>21.74131581414975</v>
      </c>
      <c r="G154" s="7">
        <f t="shared" si="8"/>
        <v>21.74131581414975</v>
      </c>
      <c r="H154" s="7">
        <v>4118.9554100000005</v>
      </c>
      <c r="I154" s="7">
        <f t="shared" si="6"/>
        <v>112.58206968547881</v>
      </c>
    </row>
    <row r="155" spans="1:14" ht="25.5" x14ac:dyDescent="0.2">
      <c r="A155" s="2" t="s">
        <v>108</v>
      </c>
      <c r="B155" s="3" t="s">
        <v>464</v>
      </c>
      <c r="C155" s="6">
        <v>2318232.7000000002</v>
      </c>
      <c r="D155" s="6">
        <v>2318232.7000000002</v>
      </c>
      <c r="E155" s="6">
        <v>360257.54826999997</v>
      </c>
      <c r="F155" s="6">
        <f t="shared" si="7"/>
        <v>15.540180598349767</v>
      </c>
      <c r="G155" s="6">
        <f t="shared" si="8"/>
        <v>15.540180598349767</v>
      </c>
      <c r="H155" s="6">
        <v>368372.21677</v>
      </c>
      <c r="I155" s="6">
        <f t="shared" si="6"/>
        <v>97.797155124468418</v>
      </c>
    </row>
    <row r="156" spans="1:14" x14ac:dyDescent="0.2">
      <c r="A156" s="4" t="s">
        <v>109</v>
      </c>
      <c r="B156" s="5" t="s">
        <v>465</v>
      </c>
      <c r="C156" s="7">
        <v>38221.9</v>
      </c>
      <c r="D156" s="7">
        <v>38221.9</v>
      </c>
      <c r="E156" s="7">
        <v>4788.6544899999999</v>
      </c>
      <c r="F156" s="7">
        <f t="shared" si="7"/>
        <v>12.528562133227286</v>
      </c>
      <c r="G156" s="7">
        <f t="shared" si="8"/>
        <v>12.528562133227286</v>
      </c>
      <c r="H156" s="7">
        <v>4168.3069999999998</v>
      </c>
      <c r="I156" s="7">
        <f t="shared" si="6"/>
        <v>114.88248082494883</v>
      </c>
    </row>
    <row r="157" spans="1:14" ht="38.25" x14ac:dyDescent="0.2">
      <c r="A157" s="4" t="s">
        <v>110</v>
      </c>
      <c r="B157" s="5" t="s">
        <v>466</v>
      </c>
      <c r="C157" s="7">
        <v>2</v>
      </c>
      <c r="D157" s="7">
        <v>2</v>
      </c>
      <c r="E157" s="7">
        <v>0</v>
      </c>
      <c r="F157" s="7">
        <f t="shared" si="7"/>
        <v>0</v>
      </c>
      <c r="G157" s="7">
        <f t="shared" si="8"/>
        <v>0</v>
      </c>
      <c r="H157" s="7">
        <v>0.45</v>
      </c>
      <c r="I157" s="7">
        <f t="shared" si="6"/>
        <v>0</v>
      </c>
    </row>
    <row r="158" spans="1:14" ht="25.5" x14ac:dyDescent="0.2">
      <c r="A158" s="4" t="s">
        <v>111</v>
      </c>
      <c r="B158" s="5" t="s">
        <v>467</v>
      </c>
      <c r="C158" s="7">
        <v>0</v>
      </c>
      <c r="D158" s="7">
        <v>0</v>
      </c>
      <c r="E158" s="7">
        <v>0.57999999999999996</v>
      </c>
      <c r="F158" s="7">
        <v>0</v>
      </c>
      <c r="G158" s="7">
        <v>0</v>
      </c>
      <c r="H158" s="7">
        <v>108.83</v>
      </c>
      <c r="I158" s="7">
        <f t="shared" si="6"/>
        <v>0.53294128457226864</v>
      </c>
    </row>
    <row r="159" spans="1:14" x14ac:dyDescent="0.2">
      <c r="A159" s="4" t="s">
        <v>1236</v>
      </c>
      <c r="B159" s="5" t="s">
        <v>1237</v>
      </c>
      <c r="C159" s="7">
        <v>0</v>
      </c>
      <c r="D159" s="7">
        <v>0</v>
      </c>
      <c r="E159" s="7">
        <v>0</v>
      </c>
      <c r="F159" s="7">
        <v>0</v>
      </c>
      <c r="G159" s="7">
        <v>0</v>
      </c>
      <c r="H159" s="7">
        <v>0.05</v>
      </c>
      <c r="I159" s="7">
        <f t="shared" si="6"/>
        <v>0</v>
      </c>
    </row>
    <row r="160" spans="1:14" s="15" customFormat="1" ht="25.5" x14ac:dyDescent="0.2">
      <c r="A160" s="4" t="s">
        <v>112</v>
      </c>
      <c r="B160" s="5" t="s">
        <v>468</v>
      </c>
      <c r="C160" s="7">
        <v>50.3</v>
      </c>
      <c r="D160" s="7">
        <v>50.3</v>
      </c>
      <c r="E160" s="7">
        <v>6.45</v>
      </c>
      <c r="F160" s="7">
        <f t="shared" si="7"/>
        <v>12.823061630218687</v>
      </c>
      <c r="G160" s="7">
        <f t="shared" si="8"/>
        <v>12.823061630218687</v>
      </c>
      <c r="H160" s="7">
        <v>54.95</v>
      </c>
      <c r="I160" s="7">
        <f t="shared" si="6"/>
        <v>11.737943585077343</v>
      </c>
      <c r="N160" s="11"/>
    </row>
    <row r="161" spans="1:14" ht="51" x14ac:dyDescent="0.2">
      <c r="A161" s="4" t="s">
        <v>113</v>
      </c>
      <c r="B161" s="5" t="s">
        <v>469</v>
      </c>
      <c r="C161" s="7">
        <v>50.3</v>
      </c>
      <c r="D161" s="7">
        <v>50.3</v>
      </c>
      <c r="E161" s="7">
        <v>6.45</v>
      </c>
      <c r="F161" s="7">
        <f t="shared" si="7"/>
        <v>12.823061630218687</v>
      </c>
      <c r="G161" s="7">
        <f t="shared" si="8"/>
        <v>12.823061630218687</v>
      </c>
      <c r="H161" s="7">
        <v>54.95</v>
      </c>
      <c r="I161" s="7">
        <f t="shared" si="6"/>
        <v>11.737943585077343</v>
      </c>
    </row>
    <row r="162" spans="1:14" ht="25.5" x14ac:dyDescent="0.2">
      <c r="A162" s="4" t="s">
        <v>114</v>
      </c>
      <c r="B162" s="5" t="s">
        <v>470</v>
      </c>
      <c r="C162" s="7">
        <v>108.3</v>
      </c>
      <c r="D162" s="7">
        <v>108.3</v>
      </c>
      <c r="E162" s="7">
        <v>0</v>
      </c>
      <c r="F162" s="7">
        <f t="shared" si="7"/>
        <v>0</v>
      </c>
      <c r="G162" s="7">
        <f t="shared" si="8"/>
        <v>0</v>
      </c>
      <c r="H162" s="7">
        <v>0</v>
      </c>
      <c r="I162" s="7">
        <v>0</v>
      </c>
    </row>
    <row r="163" spans="1:14" ht="51" x14ac:dyDescent="0.2">
      <c r="A163" s="4" t="s">
        <v>115</v>
      </c>
      <c r="B163" s="5" t="s">
        <v>471</v>
      </c>
      <c r="C163" s="7">
        <v>108.3</v>
      </c>
      <c r="D163" s="7">
        <v>108.3</v>
      </c>
      <c r="E163" s="7">
        <v>0</v>
      </c>
      <c r="F163" s="7">
        <f t="shared" si="7"/>
        <v>0</v>
      </c>
      <c r="G163" s="7">
        <f t="shared" si="8"/>
        <v>0</v>
      </c>
      <c r="H163" s="7">
        <v>0</v>
      </c>
      <c r="I163" s="7">
        <v>0</v>
      </c>
      <c r="N163" s="15"/>
    </row>
    <row r="164" spans="1:14" x14ac:dyDescent="0.2">
      <c r="A164" s="4" t="s">
        <v>116</v>
      </c>
      <c r="B164" s="5" t="s">
        <v>472</v>
      </c>
      <c r="C164" s="7">
        <v>38061.300000000003</v>
      </c>
      <c r="D164" s="7">
        <v>38061.300000000003</v>
      </c>
      <c r="E164" s="7">
        <v>4781.6244900000002</v>
      </c>
      <c r="F164" s="7">
        <f t="shared" si="7"/>
        <v>12.562956309952627</v>
      </c>
      <c r="G164" s="7">
        <f t="shared" si="8"/>
        <v>12.562956309952627</v>
      </c>
      <c r="H164" s="7">
        <v>4004.027</v>
      </c>
      <c r="I164" s="7">
        <f t="shared" si="6"/>
        <v>119.4203857766194</v>
      </c>
    </row>
    <row r="165" spans="1:14" ht="25.5" x14ac:dyDescent="0.2">
      <c r="A165" s="4" t="s">
        <v>117</v>
      </c>
      <c r="B165" s="5" t="s">
        <v>473</v>
      </c>
      <c r="C165" s="7">
        <v>38061.300000000003</v>
      </c>
      <c r="D165" s="7">
        <v>38061.300000000003</v>
      </c>
      <c r="E165" s="7">
        <v>4781.6244900000002</v>
      </c>
      <c r="F165" s="7">
        <f t="shared" si="7"/>
        <v>12.562956309952627</v>
      </c>
      <c r="G165" s="7">
        <f t="shared" si="8"/>
        <v>12.562956309952627</v>
      </c>
      <c r="H165" s="7">
        <v>4004.027</v>
      </c>
      <c r="I165" s="7">
        <f t="shared" si="6"/>
        <v>119.4203857766194</v>
      </c>
    </row>
    <row r="166" spans="1:14" x14ac:dyDescent="0.2">
      <c r="A166" s="4" t="s">
        <v>118</v>
      </c>
      <c r="B166" s="5" t="s">
        <v>474</v>
      </c>
      <c r="C166" s="7">
        <v>2280010.7999999998</v>
      </c>
      <c r="D166" s="7">
        <v>2280010.7999999998</v>
      </c>
      <c r="E166" s="7">
        <v>355468.89377999998</v>
      </c>
      <c r="F166" s="7">
        <f t="shared" si="7"/>
        <v>15.590667104734768</v>
      </c>
      <c r="G166" s="7">
        <f t="shared" si="8"/>
        <v>15.590667104734768</v>
      </c>
      <c r="H166" s="7">
        <v>364203.90976999997</v>
      </c>
      <c r="I166" s="7">
        <f t="shared" si="6"/>
        <v>97.601613888352745</v>
      </c>
    </row>
    <row r="167" spans="1:14" ht="25.5" x14ac:dyDescent="0.2">
      <c r="A167" s="4" t="s">
        <v>119</v>
      </c>
      <c r="B167" s="5" t="s">
        <v>475</v>
      </c>
      <c r="C167" s="7">
        <v>6508.1</v>
      </c>
      <c r="D167" s="7">
        <v>6508.1</v>
      </c>
      <c r="E167" s="7">
        <v>1716.01117</v>
      </c>
      <c r="F167" s="7">
        <f t="shared" si="7"/>
        <v>26.367314116255123</v>
      </c>
      <c r="G167" s="7">
        <f t="shared" si="8"/>
        <v>26.367314116255123</v>
      </c>
      <c r="H167" s="7">
        <v>1434.77808</v>
      </c>
      <c r="I167" s="7">
        <f t="shared" si="6"/>
        <v>119.60115601989123</v>
      </c>
    </row>
    <row r="168" spans="1:14" ht="25.5" x14ac:dyDescent="0.2">
      <c r="A168" s="4" t="s">
        <v>120</v>
      </c>
      <c r="B168" s="5" t="s">
        <v>476</v>
      </c>
      <c r="C168" s="7">
        <v>6508.1</v>
      </c>
      <c r="D168" s="7">
        <v>6508.1</v>
      </c>
      <c r="E168" s="7">
        <v>1716.01117</v>
      </c>
      <c r="F168" s="7">
        <f t="shared" si="7"/>
        <v>26.367314116255123</v>
      </c>
      <c r="G168" s="7">
        <f t="shared" si="8"/>
        <v>26.367314116255123</v>
      </c>
      <c r="H168" s="7">
        <v>1434.77808</v>
      </c>
      <c r="I168" s="7">
        <f t="shared" si="6"/>
        <v>119.60115601989123</v>
      </c>
    </row>
    <row r="169" spans="1:14" x14ac:dyDescent="0.2">
      <c r="A169" s="4" t="s">
        <v>121</v>
      </c>
      <c r="B169" s="5" t="s">
        <v>477</v>
      </c>
      <c r="C169" s="7">
        <v>2273502.7000000002</v>
      </c>
      <c r="D169" s="7">
        <v>2273502.7000000002</v>
      </c>
      <c r="E169" s="7">
        <v>353752.88261000003</v>
      </c>
      <c r="F169" s="7">
        <f t="shared" si="7"/>
        <v>15.55981801165224</v>
      </c>
      <c r="G169" s="7">
        <f t="shared" si="8"/>
        <v>15.55981801165224</v>
      </c>
      <c r="H169" s="7">
        <v>362769.13169000001</v>
      </c>
      <c r="I169" s="7">
        <f t="shared" si="6"/>
        <v>97.514604112539345</v>
      </c>
    </row>
    <row r="170" spans="1:14" x14ac:dyDescent="0.2">
      <c r="A170" s="4" t="s">
        <v>122</v>
      </c>
      <c r="B170" s="5" t="s">
        <v>478</v>
      </c>
      <c r="C170" s="7">
        <v>2273502.7000000002</v>
      </c>
      <c r="D170" s="7">
        <v>2273502.7000000002</v>
      </c>
      <c r="E170" s="7">
        <v>353752.88261000003</v>
      </c>
      <c r="F170" s="7">
        <f t="shared" si="7"/>
        <v>15.55981801165224</v>
      </c>
      <c r="G170" s="7">
        <f t="shared" si="8"/>
        <v>15.55981801165224</v>
      </c>
      <c r="H170" s="7">
        <v>362769.13169000001</v>
      </c>
      <c r="I170" s="7">
        <f t="shared" si="6"/>
        <v>97.514604112539345</v>
      </c>
    </row>
    <row r="171" spans="1:14" x14ac:dyDescent="0.2">
      <c r="A171" s="2" t="s">
        <v>123</v>
      </c>
      <c r="B171" s="3" t="s">
        <v>479</v>
      </c>
      <c r="C171" s="6">
        <v>1279</v>
      </c>
      <c r="D171" s="6">
        <v>1279</v>
      </c>
      <c r="E171" s="6">
        <v>2266.5359600000002</v>
      </c>
      <c r="F171" s="6">
        <f t="shared" si="7"/>
        <v>177.21156841282252</v>
      </c>
      <c r="G171" s="6">
        <f t="shared" si="8"/>
        <v>177.21156841282252</v>
      </c>
      <c r="H171" s="6">
        <v>242.9607</v>
      </c>
      <c r="I171" s="6" t="s">
        <v>1266</v>
      </c>
    </row>
    <row r="172" spans="1:14" x14ac:dyDescent="0.2">
      <c r="A172" s="4" t="s">
        <v>275</v>
      </c>
      <c r="B172" s="5" t="s">
        <v>480</v>
      </c>
      <c r="C172" s="7">
        <v>339.6</v>
      </c>
      <c r="D172" s="7">
        <v>339.6</v>
      </c>
      <c r="E172" s="7">
        <v>169.00404</v>
      </c>
      <c r="F172" s="7">
        <f t="shared" si="7"/>
        <v>49.765618374558301</v>
      </c>
      <c r="G172" s="7">
        <f t="shared" si="8"/>
        <v>49.765618374558301</v>
      </c>
      <c r="H172" s="7">
        <v>149.57733999999999</v>
      </c>
      <c r="I172" s="7">
        <f t="shared" si="6"/>
        <v>112.98772929108114</v>
      </c>
    </row>
    <row r="173" spans="1:14" ht="25.5" x14ac:dyDescent="0.2">
      <c r="A173" s="4" t="s">
        <v>276</v>
      </c>
      <c r="B173" s="5" t="s">
        <v>481</v>
      </c>
      <c r="C173" s="7">
        <v>339.6</v>
      </c>
      <c r="D173" s="7">
        <v>339.6</v>
      </c>
      <c r="E173" s="7">
        <v>169.00404</v>
      </c>
      <c r="F173" s="7">
        <f t="shared" si="7"/>
        <v>49.765618374558301</v>
      </c>
      <c r="G173" s="7">
        <f t="shared" si="8"/>
        <v>49.765618374558301</v>
      </c>
      <c r="H173" s="7">
        <v>149.57733999999999</v>
      </c>
      <c r="I173" s="7">
        <f t="shared" si="6"/>
        <v>112.98772929108114</v>
      </c>
    </row>
    <row r="174" spans="1:14" ht="51" x14ac:dyDescent="0.2">
      <c r="A174" s="4" t="s">
        <v>124</v>
      </c>
      <c r="B174" s="5" t="s">
        <v>482</v>
      </c>
      <c r="C174" s="7">
        <v>939.4</v>
      </c>
      <c r="D174" s="7">
        <v>939.4</v>
      </c>
      <c r="E174" s="7">
        <v>323.57640000000004</v>
      </c>
      <c r="F174" s="7">
        <f t="shared" si="7"/>
        <v>34.445007451564834</v>
      </c>
      <c r="G174" s="7">
        <f t="shared" si="8"/>
        <v>34.445007451564834</v>
      </c>
      <c r="H174" s="7">
        <v>77.258279999999999</v>
      </c>
      <c r="I174" s="7" t="s">
        <v>1266</v>
      </c>
    </row>
    <row r="175" spans="1:14" ht="63.75" x14ac:dyDescent="0.2">
      <c r="A175" s="4" t="s">
        <v>1163</v>
      </c>
      <c r="B175" s="5" t="s">
        <v>1173</v>
      </c>
      <c r="C175" s="7">
        <v>0</v>
      </c>
      <c r="D175" s="7">
        <v>0</v>
      </c>
      <c r="E175" s="7">
        <v>86.5869</v>
      </c>
      <c r="F175" s="7">
        <v>0</v>
      </c>
      <c r="G175" s="7">
        <v>0</v>
      </c>
      <c r="H175" s="7">
        <v>0</v>
      </c>
      <c r="I175" s="7">
        <v>0</v>
      </c>
    </row>
    <row r="176" spans="1:14" ht="63.75" x14ac:dyDescent="0.2">
      <c r="A176" s="4" t="s">
        <v>125</v>
      </c>
      <c r="B176" s="5" t="s">
        <v>483</v>
      </c>
      <c r="C176" s="7">
        <v>939.4</v>
      </c>
      <c r="D176" s="7">
        <v>939.4</v>
      </c>
      <c r="E176" s="7">
        <v>236.98949999999999</v>
      </c>
      <c r="F176" s="7">
        <f t="shared" si="7"/>
        <v>25.227751756440281</v>
      </c>
      <c r="G176" s="7">
        <f t="shared" si="8"/>
        <v>25.227751756440281</v>
      </c>
      <c r="H176" s="7">
        <v>77.258279999999999</v>
      </c>
      <c r="I176" s="7" t="s">
        <v>1266</v>
      </c>
    </row>
    <row r="177" spans="1:9" ht="63.75" x14ac:dyDescent="0.2">
      <c r="A177" s="4" t="s">
        <v>1164</v>
      </c>
      <c r="B177" s="5" t="s">
        <v>1174</v>
      </c>
      <c r="C177" s="7">
        <v>0</v>
      </c>
      <c r="D177" s="7">
        <v>0</v>
      </c>
      <c r="E177" s="7">
        <v>24.44</v>
      </c>
      <c r="F177" s="7">
        <v>0</v>
      </c>
      <c r="G177" s="7">
        <v>0</v>
      </c>
      <c r="H177" s="7">
        <v>0</v>
      </c>
      <c r="I177" s="7">
        <v>0</v>
      </c>
    </row>
    <row r="178" spans="1:9" ht="63.75" x14ac:dyDescent="0.2">
      <c r="A178" s="4" t="s">
        <v>126</v>
      </c>
      <c r="B178" s="5" t="s">
        <v>484</v>
      </c>
      <c r="C178" s="7">
        <v>939.4</v>
      </c>
      <c r="D178" s="7">
        <v>939.4</v>
      </c>
      <c r="E178" s="7">
        <v>236.98949999999999</v>
      </c>
      <c r="F178" s="7">
        <f t="shared" si="7"/>
        <v>25.227751756440281</v>
      </c>
      <c r="G178" s="7">
        <f t="shared" si="8"/>
        <v>25.227751756440281</v>
      </c>
      <c r="H178" s="7">
        <v>77.258279999999999</v>
      </c>
      <c r="I178" s="7" t="s">
        <v>1266</v>
      </c>
    </row>
    <row r="179" spans="1:9" ht="63.75" x14ac:dyDescent="0.2">
      <c r="A179" s="4" t="s">
        <v>1165</v>
      </c>
      <c r="B179" s="5" t="s">
        <v>1175</v>
      </c>
      <c r="C179" s="7">
        <v>0</v>
      </c>
      <c r="D179" s="7">
        <v>0</v>
      </c>
      <c r="E179" s="7">
        <v>62.146900000000002</v>
      </c>
      <c r="F179" s="7">
        <v>0</v>
      </c>
      <c r="G179" s="7">
        <v>0</v>
      </c>
      <c r="H179" s="7">
        <v>0</v>
      </c>
      <c r="I179" s="7">
        <v>0</v>
      </c>
    </row>
    <row r="180" spans="1:9" ht="25.5" x14ac:dyDescent="0.2">
      <c r="A180" s="4" t="s">
        <v>993</v>
      </c>
      <c r="B180" s="5" t="s">
        <v>997</v>
      </c>
      <c r="C180" s="7">
        <v>0</v>
      </c>
      <c r="D180" s="7">
        <v>0</v>
      </c>
      <c r="E180" s="7">
        <v>1773.95552</v>
      </c>
      <c r="F180" s="7">
        <v>0</v>
      </c>
      <c r="G180" s="7">
        <v>0</v>
      </c>
      <c r="H180" s="7">
        <v>16.125080000000001</v>
      </c>
      <c r="I180" s="7" t="s">
        <v>1266</v>
      </c>
    </row>
    <row r="181" spans="1:9" ht="38.25" x14ac:dyDescent="0.2">
      <c r="A181" s="4" t="s">
        <v>994</v>
      </c>
      <c r="B181" s="5" t="s">
        <v>998</v>
      </c>
      <c r="C181" s="7">
        <v>0</v>
      </c>
      <c r="D181" s="7">
        <v>0</v>
      </c>
      <c r="E181" s="7">
        <v>1773.95552</v>
      </c>
      <c r="F181" s="7">
        <v>0</v>
      </c>
      <c r="G181" s="7">
        <v>0</v>
      </c>
      <c r="H181" s="7">
        <v>16.125080000000001</v>
      </c>
      <c r="I181" s="7" t="s">
        <v>1266</v>
      </c>
    </row>
    <row r="182" spans="1:9" ht="38.25" x14ac:dyDescent="0.2">
      <c r="A182" s="4" t="s">
        <v>995</v>
      </c>
      <c r="B182" s="5" t="s">
        <v>999</v>
      </c>
      <c r="C182" s="7">
        <v>0</v>
      </c>
      <c r="D182" s="7">
        <v>0</v>
      </c>
      <c r="E182" s="7">
        <v>1773.95552</v>
      </c>
      <c r="F182" s="7">
        <v>0</v>
      </c>
      <c r="G182" s="7">
        <v>0</v>
      </c>
      <c r="H182" s="7">
        <v>16.125080000000001</v>
      </c>
      <c r="I182" s="7" t="s">
        <v>1266</v>
      </c>
    </row>
    <row r="183" spans="1:9" x14ac:dyDescent="0.2">
      <c r="A183" s="2" t="s">
        <v>127</v>
      </c>
      <c r="B183" s="3" t="s">
        <v>485</v>
      </c>
      <c r="C183" s="6">
        <v>6677.3</v>
      </c>
      <c r="D183" s="6">
        <v>6677.3</v>
      </c>
      <c r="E183" s="6">
        <v>1867.2652800000001</v>
      </c>
      <c r="F183" s="6">
        <f t="shared" si="7"/>
        <v>27.964376020247705</v>
      </c>
      <c r="G183" s="6">
        <f t="shared" si="8"/>
        <v>27.964376020247705</v>
      </c>
      <c r="H183" s="6">
        <v>1678.2068100000001</v>
      </c>
      <c r="I183" s="6">
        <f t="shared" si="6"/>
        <v>111.26550487540925</v>
      </c>
    </row>
    <row r="184" spans="1:9" ht="25.5" x14ac:dyDescent="0.2">
      <c r="A184" s="4" t="s">
        <v>128</v>
      </c>
      <c r="B184" s="5" t="s">
        <v>486</v>
      </c>
      <c r="C184" s="7">
        <v>6677.3</v>
      </c>
      <c r="D184" s="7">
        <v>6677.3</v>
      </c>
      <c r="E184" s="7">
        <v>1867.2652800000001</v>
      </c>
      <c r="F184" s="7">
        <f t="shared" si="7"/>
        <v>27.964376020247705</v>
      </c>
      <c r="G184" s="7">
        <f t="shared" si="8"/>
        <v>27.964376020247705</v>
      </c>
      <c r="H184" s="7">
        <v>1678.2068100000001</v>
      </c>
      <c r="I184" s="7">
        <f t="shared" si="6"/>
        <v>111.26550487540925</v>
      </c>
    </row>
    <row r="185" spans="1:9" ht="25.5" x14ac:dyDescent="0.2">
      <c r="A185" s="4" t="s">
        <v>129</v>
      </c>
      <c r="B185" s="5" t="s">
        <v>487</v>
      </c>
      <c r="C185" s="7">
        <v>6677.3</v>
      </c>
      <c r="D185" s="7">
        <v>6677.3</v>
      </c>
      <c r="E185" s="7">
        <v>1867.2652800000001</v>
      </c>
      <c r="F185" s="7">
        <f t="shared" si="7"/>
        <v>27.964376020247705</v>
      </c>
      <c r="G185" s="7">
        <f t="shared" si="8"/>
        <v>27.964376020247705</v>
      </c>
      <c r="H185" s="7">
        <v>1678.2068100000001</v>
      </c>
      <c r="I185" s="7">
        <f t="shared" si="6"/>
        <v>111.26550487540925</v>
      </c>
    </row>
    <row r="186" spans="1:9" x14ac:dyDescent="0.2">
      <c r="A186" s="2" t="s">
        <v>130</v>
      </c>
      <c r="B186" s="3" t="s">
        <v>488</v>
      </c>
      <c r="C186" s="6">
        <v>905765</v>
      </c>
      <c r="D186" s="6">
        <v>905765</v>
      </c>
      <c r="E186" s="6">
        <v>181350.07365999999</v>
      </c>
      <c r="F186" s="6">
        <f t="shared" si="7"/>
        <v>20.021757703157</v>
      </c>
      <c r="G186" s="6">
        <f t="shared" si="8"/>
        <v>20.021757703157</v>
      </c>
      <c r="H186" s="6">
        <v>116394.08786</v>
      </c>
      <c r="I186" s="6">
        <f t="shared" si="6"/>
        <v>155.80694603503377</v>
      </c>
    </row>
    <row r="187" spans="1:9" ht="25.5" x14ac:dyDescent="0.2">
      <c r="A187" s="4" t="s">
        <v>224</v>
      </c>
      <c r="B187" s="5" t="s">
        <v>489</v>
      </c>
      <c r="C187" s="7">
        <v>754039</v>
      </c>
      <c r="D187" s="7">
        <v>754039</v>
      </c>
      <c r="E187" s="7">
        <v>172940.15526</v>
      </c>
      <c r="F187" s="7">
        <f t="shared" si="7"/>
        <v>22.935173811964631</v>
      </c>
      <c r="G187" s="7">
        <f t="shared" si="8"/>
        <v>22.935173811964631</v>
      </c>
      <c r="H187" s="7">
        <v>101625.92612</v>
      </c>
      <c r="I187" s="7">
        <f t="shared" si="6"/>
        <v>170.17326371598531</v>
      </c>
    </row>
    <row r="188" spans="1:9" ht="38.25" x14ac:dyDescent="0.2">
      <c r="A188" s="4" t="s">
        <v>286</v>
      </c>
      <c r="B188" s="5" t="s">
        <v>490</v>
      </c>
      <c r="C188" s="7">
        <v>871.1</v>
      </c>
      <c r="D188" s="7">
        <v>871.1</v>
      </c>
      <c r="E188" s="7">
        <v>218.77985000000001</v>
      </c>
      <c r="F188" s="7">
        <f t="shared" si="7"/>
        <v>25.115354149925384</v>
      </c>
      <c r="G188" s="7">
        <f t="shared" si="8"/>
        <v>25.115354149925384</v>
      </c>
      <c r="H188" s="7">
        <v>125.22602000000001</v>
      </c>
      <c r="I188" s="7">
        <f t="shared" si="6"/>
        <v>174.70798001884913</v>
      </c>
    </row>
    <row r="189" spans="1:9" ht="51" x14ac:dyDescent="0.2">
      <c r="A189" s="4" t="s">
        <v>287</v>
      </c>
      <c r="B189" s="5" t="s">
        <v>491</v>
      </c>
      <c r="C189" s="7">
        <v>871.1</v>
      </c>
      <c r="D189" s="7">
        <v>871.1</v>
      </c>
      <c r="E189" s="7">
        <v>218.77985000000001</v>
      </c>
      <c r="F189" s="7">
        <f t="shared" si="7"/>
        <v>25.115354149925384</v>
      </c>
      <c r="G189" s="7">
        <f t="shared" si="8"/>
        <v>25.115354149925384</v>
      </c>
      <c r="H189" s="7">
        <v>125.22602000000001</v>
      </c>
      <c r="I189" s="7">
        <f t="shared" si="6"/>
        <v>174.70798001884913</v>
      </c>
    </row>
    <row r="190" spans="1:9" ht="51" x14ac:dyDescent="0.2">
      <c r="A190" s="4" t="s">
        <v>288</v>
      </c>
      <c r="B190" s="5" t="s">
        <v>492</v>
      </c>
      <c r="C190" s="7">
        <v>1791.4</v>
      </c>
      <c r="D190" s="7">
        <v>1791.4</v>
      </c>
      <c r="E190" s="7">
        <v>366.67930999999999</v>
      </c>
      <c r="F190" s="7">
        <f t="shared" si="7"/>
        <v>20.468868482750917</v>
      </c>
      <c r="G190" s="7">
        <f t="shared" si="8"/>
        <v>20.468868482750917</v>
      </c>
      <c r="H190" s="7">
        <v>451.45722999999998</v>
      </c>
      <c r="I190" s="7">
        <f t="shared" si="6"/>
        <v>81.221273164680525</v>
      </c>
    </row>
    <row r="191" spans="1:9" ht="63.75" x14ac:dyDescent="0.2">
      <c r="A191" s="4" t="s">
        <v>289</v>
      </c>
      <c r="B191" s="5" t="s">
        <v>493</v>
      </c>
      <c r="C191" s="7">
        <v>1791.4</v>
      </c>
      <c r="D191" s="7">
        <v>1791.4</v>
      </c>
      <c r="E191" s="7">
        <v>366.67930999999999</v>
      </c>
      <c r="F191" s="7">
        <f t="shared" si="7"/>
        <v>20.468868482750917</v>
      </c>
      <c r="G191" s="7">
        <f t="shared" si="8"/>
        <v>20.468868482750917</v>
      </c>
      <c r="H191" s="7">
        <v>451.45722999999998</v>
      </c>
      <c r="I191" s="7">
        <f t="shared" si="6"/>
        <v>81.221273164680525</v>
      </c>
    </row>
    <row r="192" spans="1:9" ht="38.25" x14ac:dyDescent="0.2">
      <c r="A192" s="4" t="s">
        <v>290</v>
      </c>
      <c r="B192" s="5" t="s">
        <v>494</v>
      </c>
      <c r="C192" s="7">
        <v>6153.5</v>
      </c>
      <c r="D192" s="7">
        <v>6153.5</v>
      </c>
      <c r="E192" s="7">
        <v>1207.71055</v>
      </c>
      <c r="F192" s="7">
        <f t="shared" si="7"/>
        <v>19.626400422523769</v>
      </c>
      <c r="G192" s="7">
        <f t="shared" si="8"/>
        <v>19.626400422523769</v>
      </c>
      <c r="H192" s="7">
        <v>1171.9064599999999</v>
      </c>
      <c r="I192" s="7">
        <f t="shared" si="6"/>
        <v>103.05520032716603</v>
      </c>
    </row>
    <row r="193" spans="1:14" ht="63.75" x14ac:dyDescent="0.2">
      <c r="A193" s="4" t="s">
        <v>291</v>
      </c>
      <c r="B193" s="5" t="s">
        <v>495</v>
      </c>
      <c r="C193" s="7">
        <v>5279.6</v>
      </c>
      <c r="D193" s="7">
        <v>5279.6</v>
      </c>
      <c r="E193" s="7">
        <v>458.36046999999996</v>
      </c>
      <c r="F193" s="7">
        <f t="shared" si="7"/>
        <v>8.6817272141828905</v>
      </c>
      <c r="G193" s="7">
        <f t="shared" si="8"/>
        <v>8.6817272141828905</v>
      </c>
      <c r="H193" s="7">
        <v>895.85</v>
      </c>
      <c r="I193" s="7">
        <f t="shared" si="6"/>
        <v>51.164868002455762</v>
      </c>
    </row>
    <row r="194" spans="1:14" ht="51" x14ac:dyDescent="0.2">
      <c r="A194" s="4" t="s">
        <v>292</v>
      </c>
      <c r="B194" s="5" t="s">
        <v>496</v>
      </c>
      <c r="C194" s="7">
        <v>873.9</v>
      </c>
      <c r="D194" s="7">
        <v>873.9</v>
      </c>
      <c r="E194" s="7">
        <v>749.35007999999993</v>
      </c>
      <c r="F194" s="7">
        <f t="shared" si="7"/>
        <v>85.747806385169923</v>
      </c>
      <c r="G194" s="7">
        <f t="shared" si="8"/>
        <v>85.747806385169923</v>
      </c>
      <c r="H194" s="7">
        <v>276.05646000000002</v>
      </c>
      <c r="I194" s="7" t="s">
        <v>1266</v>
      </c>
    </row>
    <row r="195" spans="1:14" s="15" customFormat="1" ht="38.25" x14ac:dyDescent="0.2">
      <c r="A195" s="4" t="s">
        <v>293</v>
      </c>
      <c r="B195" s="5" t="s">
        <v>497</v>
      </c>
      <c r="C195" s="7">
        <v>9844.2000000000007</v>
      </c>
      <c r="D195" s="7">
        <v>9844.2000000000007</v>
      </c>
      <c r="E195" s="7">
        <v>2718.4618300000002</v>
      </c>
      <c r="F195" s="7">
        <f t="shared" si="7"/>
        <v>27.614857784279067</v>
      </c>
      <c r="G195" s="7">
        <f t="shared" si="8"/>
        <v>27.614857784279067</v>
      </c>
      <c r="H195" s="7">
        <v>2706.79394</v>
      </c>
      <c r="I195" s="7">
        <f t="shared" si="6"/>
        <v>100.43105941045516</v>
      </c>
      <c r="N195" s="11"/>
    </row>
    <row r="196" spans="1:14" ht="63.75" x14ac:dyDescent="0.2">
      <c r="A196" s="4" t="s">
        <v>294</v>
      </c>
      <c r="B196" s="5" t="s">
        <v>498</v>
      </c>
      <c r="C196" s="7">
        <v>8872.2000000000007</v>
      </c>
      <c r="D196" s="7">
        <v>8872.2000000000007</v>
      </c>
      <c r="E196" s="7">
        <v>2197.8331699999999</v>
      </c>
      <c r="F196" s="7">
        <f t="shared" si="7"/>
        <v>24.772132841910686</v>
      </c>
      <c r="G196" s="7">
        <f t="shared" si="8"/>
        <v>24.772132841910686</v>
      </c>
      <c r="H196" s="7">
        <v>2127.9253199999998</v>
      </c>
      <c r="I196" s="7">
        <f t="shared" si="6"/>
        <v>103.28525861988427</v>
      </c>
    </row>
    <row r="197" spans="1:14" ht="63.75" x14ac:dyDescent="0.2">
      <c r="A197" s="4" t="s">
        <v>295</v>
      </c>
      <c r="B197" s="5" t="s">
        <v>499</v>
      </c>
      <c r="C197" s="7">
        <v>972</v>
      </c>
      <c r="D197" s="7">
        <v>972</v>
      </c>
      <c r="E197" s="7">
        <v>520.62865999999997</v>
      </c>
      <c r="F197" s="7">
        <f t="shared" si="7"/>
        <v>53.562619341563774</v>
      </c>
      <c r="G197" s="7">
        <f t="shared" si="8"/>
        <v>53.562619341563774</v>
      </c>
      <c r="H197" s="7">
        <v>578.86861999999996</v>
      </c>
      <c r="I197" s="7">
        <f t="shared" si="6"/>
        <v>89.939002048513188</v>
      </c>
    </row>
    <row r="198" spans="1:14" ht="38.25" x14ac:dyDescent="0.2">
      <c r="A198" s="4" t="s">
        <v>296</v>
      </c>
      <c r="B198" s="5" t="s">
        <v>500</v>
      </c>
      <c r="C198" s="7">
        <v>2063.6999999999998</v>
      </c>
      <c r="D198" s="7">
        <v>2063.6999999999998</v>
      </c>
      <c r="E198" s="7">
        <v>190.56467000000001</v>
      </c>
      <c r="F198" s="7">
        <f t="shared" si="7"/>
        <v>9.2341265687842231</v>
      </c>
      <c r="G198" s="7">
        <f t="shared" si="8"/>
        <v>9.2341265687842231</v>
      </c>
      <c r="H198" s="7">
        <v>99.8</v>
      </c>
      <c r="I198" s="7">
        <f t="shared" si="6"/>
        <v>190.9465631262525</v>
      </c>
      <c r="N198" s="15"/>
    </row>
    <row r="199" spans="1:14" ht="63.75" x14ac:dyDescent="0.2">
      <c r="A199" s="4" t="s">
        <v>297</v>
      </c>
      <c r="B199" s="5" t="s">
        <v>501</v>
      </c>
      <c r="C199" s="7">
        <v>2036.5</v>
      </c>
      <c r="D199" s="7">
        <v>2036.5</v>
      </c>
      <c r="E199" s="7">
        <v>155.56467000000001</v>
      </c>
      <c r="F199" s="7">
        <f t="shared" si="7"/>
        <v>7.6388249447581646</v>
      </c>
      <c r="G199" s="7">
        <f t="shared" si="8"/>
        <v>7.6388249447581646</v>
      </c>
      <c r="H199" s="7">
        <v>98.8</v>
      </c>
      <c r="I199" s="7">
        <f t="shared" si="6"/>
        <v>157.4541194331984</v>
      </c>
    </row>
    <row r="200" spans="1:14" s="15" customFormat="1" ht="51" x14ac:dyDescent="0.2">
      <c r="A200" s="4" t="s">
        <v>298</v>
      </c>
      <c r="B200" s="5" t="s">
        <v>502</v>
      </c>
      <c r="C200" s="7">
        <v>27.2</v>
      </c>
      <c r="D200" s="7">
        <v>27.2</v>
      </c>
      <c r="E200" s="7">
        <v>35</v>
      </c>
      <c r="F200" s="7">
        <f t="shared" si="7"/>
        <v>128.6764705882353</v>
      </c>
      <c r="G200" s="7">
        <f t="shared" si="8"/>
        <v>128.6764705882353</v>
      </c>
      <c r="H200" s="7">
        <v>1</v>
      </c>
      <c r="I200" s="7" t="s">
        <v>1266</v>
      </c>
      <c r="N200" s="11"/>
    </row>
    <row r="201" spans="1:14" s="15" customFormat="1" ht="38.25" x14ac:dyDescent="0.2">
      <c r="A201" s="4" t="s">
        <v>299</v>
      </c>
      <c r="B201" s="5" t="s">
        <v>503</v>
      </c>
      <c r="C201" s="7">
        <v>2.5</v>
      </c>
      <c r="D201" s="7">
        <v>2.5</v>
      </c>
      <c r="E201" s="7">
        <v>0.63114999999999999</v>
      </c>
      <c r="F201" s="7">
        <f t="shared" si="7"/>
        <v>25.246000000000002</v>
      </c>
      <c r="G201" s="7">
        <f t="shared" si="8"/>
        <v>25.246000000000002</v>
      </c>
      <c r="H201" s="7">
        <v>2.16987</v>
      </c>
      <c r="I201" s="7">
        <f t="shared" si="6"/>
        <v>29.086995995151781</v>
      </c>
      <c r="N201" s="11"/>
    </row>
    <row r="202" spans="1:14" ht="63.75" x14ac:dyDescent="0.2">
      <c r="A202" s="4" t="s">
        <v>300</v>
      </c>
      <c r="B202" s="5" t="s">
        <v>504</v>
      </c>
      <c r="C202" s="7">
        <v>2.5</v>
      </c>
      <c r="D202" s="7">
        <v>2.5</v>
      </c>
      <c r="E202" s="7">
        <v>0.63114999999999999</v>
      </c>
      <c r="F202" s="7">
        <f t="shared" si="7"/>
        <v>25.246000000000002</v>
      </c>
      <c r="G202" s="7">
        <f t="shared" si="8"/>
        <v>25.246000000000002</v>
      </c>
      <c r="H202" s="7">
        <v>2.16987</v>
      </c>
      <c r="I202" s="7">
        <f t="shared" si="6"/>
        <v>29.086995995151781</v>
      </c>
    </row>
    <row r="203" spans="1:14" ht="38.25" x14ac:dyDescent="0.2">
      <c r="A203" s="4" t="s">
        <v>301</v>
      </c>
      <c r="B203" s="5" t="s">
        <v>505</v>
      </c>
      <c r="C203" s="7">
        <v>69.5</v>
      </c>
      <c r="D203" s="7">
        <v>69.5</v>
      </c>
      <c r="E203" s="7">
        <v>6.05</v>
      </c>
      <c r="F203" s="7">
        <f t="shared" si="7"/>
        <v>8.7050359712230208</v>
      </c>
      <c r="G203" s="7">
        <f t="shared" si="8"/>
        <v>8.7050359712230208</v>
      </c>
      <c r="H203" s="7">
        <v>26.4</v>
      </c>
      <c r="I203" s="7">
        <f t="shared" ref="I203:I266" si="9">E203/H203*100</f>
        <v>22.916666666666668</v>
      </c>
    </row>
    <row r="204" spans="1:14" ht="63.75" x14ac:dyDescent="0.2">
      <c r="A204" s="4" t="s">
        <v>329</v>
      </c>
      <c r="B204" s="5" t="s">
        <v>506</v>
      </c>
      <c r="C204" s="7">
        <v>2</v>
      </c>
      <c r="D204" s="7">
        <v>2</v>
      </c>
      <c r="E204" s="7">
        <v>0</v>
      </c>
      <c r="F204" s="7">
        <f t="shared" ref="F204:F267" si="10">E204/C204*100</f>
        <v>0</v>
      </c>
      <c r="G204" s="7">
        <f t="shared" ref="G204:G267" si="11">E204/D204*100</f>
        <v>0</v>
      </c>
      <c r="H204" s="7">
        <v>0</v>
      </c>
      <c r="I204" s="7">
        <v>0</v>
      </c>
      <c r="N204" s="15"/>
    </row>
    <row r="205" spans="1:14" ht="51" x14ac:dyDescent="0.2">
      <c r="A205" s="4" t="s">
        <v>302</v>
      </c>
      <c r="B205" s="5" t="s">
        <v>507</v>
      </c>
      <c r="C205" s="7">
        <v>67.5</v>
      </c>
      <c r="D205" s="7">
        <v>67.5</v>
      </c>
      <c r="E205" s="7">
        <v>6.05</v>
      </c>
      <c r="F205" s="7">
        <f t="shared" si="10"/>
        <v>8.9629629629629637</v>
      </c>
      <c r="G205" s="7">
        <f t="shared" si="11"/>
        <v>8.9629629629629637</v>
      </c>
      <c r="H205" s="7">
        <v>26.4</v>
      </c>
      <c r="I205" s="7">
        <f t="shared" si="9"/>
        <v>22.916666666666668</v>
      </c>
    </row>
    <row r="206" spans="1:14" ht="38.25" x14ac:dyDescent="0.2">
      <c r="A206" s="4" t="s">
        <v>303</v>
      </c>
      <c r="B206" s="5" t="s">
        <v>508</v>
      </c>
      <c r="C206" s="7">
        <v>685523.2</v>
      </c>
      <c r="D206" s="7">
        <v>685523.2</v>
      </c>
      <c r="E206" s="7">
        <v>160036.31857</v>
      </c>
      <c r="F206" s="7">
        <f t="shared" si="10"/>
        <v>23.345135302495965</v>
      </c>
      <c r="G206" s="7">
        <f t="shared" si="11"/>
        <v>23.345135302495965</v>
      </c>
      <c r="H206" s="7">
        <v>91529.787670000005</v>
      </c>
      <c r="I206" s="7">
        <f t="shared" si="9"/>
        <v>174.84615953332298</v>
      </c>
    </row>
    <row r="207" spans="1:14" ht="51" x14ac:dyDescent="0.2">
      <c r="A207" s="4" t="s">
        <v>304</v>
      </c>
      <c r="B207" s="5" t="s">
        <v>509</v>
      </c>
      <c r="C207" s="7">
        <v>603795.19999999995</v>
      </c>
      <c r="D207" s="7">
        <v>603795.19999999995</v>
      </c>
      <c r="E207" s="7">
        <v>137335.15753999999</v>
      </c>
      <c r="F207" s="7">
        <f t="shared" si="10"/>
        <v>22.745321185064075</v>
      </c>
      <c r="G207" s="7">
        <f t="shared" si="11"/>
        <v>22.745321185064075</v>
      </c>
      <c r="H207" s="7">
        <v>73058.47398000001</v>
      </c>
      <c r="I207" s="7">
        <f t="shared" si="9"/>
        <v>187.97977846840317</v>
      </c>
    </row>
    <row r="208" spans="1:14" ht="63.75" x14ac:dyDescent="0.2">
      <c r="A208" s="4" t="s">
        <v>305</v>
      </c>
      <c r="B208" s="5" t="s">
        <v>510</v>
      </c>
      <c r="C208" s="7">
        <v>192.6</v>
      </c>
      <c r="D208" s="7">
        <v>192.6</v>
      </c>
      <c r="E208" s="7">
        <v>22.939220000000002</v>
      </c>
      <c r="F208" s="7">
        <f t="shared" si="10"/>
        <v>11.910290758047768</v>
      </c>
      <c r="G208" s="7">
        <f t="shared" si="11"/>
        <v>11.910290758047768</v>
      </c>
      <c r="H208" s="7">
        <v>69.650000000000006</v>
      </c>
      <c r="I208" s="7">
        <f t="shared" si="9"/>
        <v>32.934989231873658</v>
      </c>
    </row>
    <row r="209" spans="1:14" ht="51" x14ac:dyDescent="0.2">
      <c r="A209" s="4" t="s">
        <v>306</v>
      </c>
      <c r="B209" s="5" t="s">
        <v>511</v>
      </c>
      <c r="C209" s="7">
        <v>81535.399999999994</v>
      </c>
      <c r="D209" s="7">
        <v>81535.399999999994</v>
      </c>
      <c r="E209" s="7">
        <v>22678.221809999999</v>
      </c>
      <c r="F209" s="7">
        <f t="shared" si="10"/>
        <v>27.813957875965535</v>
      </c>
      <c r="G209" s="7">
        <f t="shared" si="11"/>
        <v>27.813957875965535</v>
      </c>
      <c r="H209" s="7">
        <v>18401.663690000001</v>
      </c>
      <c r="I209" s="7">
        <f t="shared" si="9"/>
        <v>123.24006237720779</v>
      </c>
    </row>
    <row r="210" spans="1:14" ht="38.25" x14ac:dyDescent="0.2">
      <c r="A210" s="4" t="s">
        <v>307</v>
      </c>
      <c r="B210" s="5" t="s">
        <v>512</v>
      </c>
      <c r="C210" s="7">
        <v>718.1</v>
      </c>
      <c r="D210" s="7">
        <v>718.1</v>
      </c>
      <c r="E210" s="7">
        <v>213.71331000000001</v>
      </c>
      <c r="F210" s="7">
        <f t="shared" si="10"/>
        <v>29.760939980504109</v>
      </c>
      <c r="G210" s="7">
        <f t="shared" si="11"/>
        <v>29.760939980504109</v>
      </c>
      <c r="H210" s="7">
        <v>33.5</v>
      </c>
      <c r="I210" s="7" t="s">
        <v>1266</v>
      </c>
    </row>
    <row r="211" spans="1:14" ht="63.75" x14ac:dyDescent="0.2">
      <c r="A211" s="4" t="s">
        <v>308</v>
      </c>
      <c r="B211" s="5" t="s">
        <v>513</v>
      </c>
      <c r="C211" s="7">
        <v>522</v>
      </c>
      <c r="D211" s="7">
        <v>522</v>
      </c>
      <c r="E211" s="7">
        <v>0</v>
      </c>
      <c r="F211" s="7">
        <f t="shared" si="10"/>
        <v>0</v>
      </c>
      <c r="G211" s="7">
        <f t="shared" si="11"/>
        <v>0</v>
      </c>
      <c r="H211" s="7">
        <v>0</v>
      </c>
      <c r="I211" s="7">
        <v>0</v>
      </c>
    </row>
    <row r="212" spans="1:14" ht="51" x14ac:dyDescent="0.2">
      <c r="A212" s="4" t="s">
        <v>309</v>
      </c>
      <c r="B212" s="5" t="s">
        <v>514</v>
      </c>
      <c r="C212" s="7">
        <v>196.1</v>
      </c>
      <c r="D212" s="7">
        <v>196.1</v>
      </c>
      <c r="E212" s="7">
        <v>213.71331000000001</v>
      </c>
      <c r="F212" s="7">
        <f t="shared" si="10"/>
        <v>108.9818001019888</v>
      </c>
      <c r="G212" s="7">
        <f t="shared" si="11"/>
        <v>108.9818001019888</v>
      </c>
      <c r="H212" s="7">
        <v>33.5</v>
      </c>
      <c r="I212" s="7" t="s">
        <v>1266</v>
      </c>
    </row>
    <row r="213" spans="1:14" ht="51" x14ac:dyDescent="0.2">
      <c r="A213" s="4" t="s">
        <v>310</v>
      </c>
      <c r="B213" s="5" t="s">
        <v>515</v>
      </c>
      <c r="C213" s="7">
        <v>22950.6</v>
      </c>
      <c r="D213" s="7">
        <v>22950.6</v>
      </c>
      <c r="E213" s="7">
        <v>1953.9614899999999</v>
      </c>
      <c r="F213" s="7">
        <f t="shared" si="10"/>
        <v>8.5137708382351658</v>
      </c>
      <c r="G213" s="7">
        <f t="shared" si="11"/>
        <v>8.5137708382351658</v>
      </c>
      <c r="H213" s="7">
        <v>1190.86151</v>
      </c>
      <c r="I213" s="7">
        <f t="shared" si="9"/>
        <v>164.07965775970038</v>
      </c>
    </row>
    <row r="214" spans="1:14" ht="76.5" x14ac:dyDescent="0.2">
      <c r="A214" s="4" t="s">
        <v>311</v>
      </c>
      <c r="B214" s="5" t="s">
        <v>516</v>
      </c>
      <c r="C214" s="7">
        <v>17706</v>
      </c>
      <c r="D214" s="7">
        <v>17706</v>
      </c>
      <c r="E214" s="7">
        <v>818.80391000000009</v>
      </c>
      <c r="F214" s="7">
        <f t="shared" si="10"/>
        <v>4.624443183101774</v>
      </c>
      <c r="G214" s="7">
        <f t="shared" si="11"/>
        <v>4.624443183101774</v>
      </c>
      <c r="H214" s="7">
        <v>229.12979000000001</v>
      </c>
      <c r="I214" s="7" t="s">
        <v>1266</v>
      </c>
    </row>
    <row r="215" spans="1:14" s="15" customFormat="1" ht="63.75" x14ac:dyDescent="0.2">
      <c r="A215" s="4" t="s">
        <v>312</v>
      </c>
      <c r="B215" s="5" t="s">
        <v>517</v>
      </c>
      <c r="C215" s="7">
        <v>5244.6</v>
      </c>
      <c r="D215" s="7">
        <v>5244.6</v>
      </c>
      <c r="E215" s="7">
        <v>1135.1575800000001</v>
      </c>
      <c r="F215" s="7">
        <f t="shared" si="10"/>
        <v>21.644311863631163</v>
      </c>
      <c r="G215" s="7">
        <f t="shared" si="11"/>
        <v>21.644311863631163</v>
      </c>
      <c r="H215" s="7">
        <v>961.73172</v>
      </c>
      <c r="I215" s="7">
        <f t="shared" si="9"/>
        <v>118.03266507628551</v>
      </c>
      <c r="N215" s="11"/>
    </row>
    <row r="216" spans="1:14" ht="51" x14ac:dyDescent="0.2">
      <c r="A216" s="4" t="s">
        <v>313</v>
      </c>
      <c r="B216" s="5" t="s">
        <v>518</v>
      </c>
      <c r="C216" s="7">
        <v>1121.9000000000001</v>
      </c>
      <c r="D216" s="7">
        <v>1121.9000000000001</v>
      </c>
      <c r="E216" s="7">
        <v>541.14847999999995</v>
      </c>
      <c r="F216" s="7">
        <f t="shared" si="10"/>
        <v>48.23500133701755</v>
      </c>
      <c r="G216" s="7">
        <f t="shared" si="11"/>
        <v>48.23500133701755</v>
      </c>
      <c r="H216" s="7">
        <v>278.58596</v>
      </c>
      <c r="I216" s="7">
        <f t="shared" si="9"/>
        <v>194.24829592991691</v>
      </c>
    </row>
    <row r="217" spans="1:14" ht="89.25" x14ac:dyDescent="0.2">
      <c r="A217" s="4" t="s">
        <v>314</v>
      </c>
      <c r="B217" s="5" t="s">
        <v>519</v>
      </c>
      <c r="C217" s="7">
        <v>110</v>
      </c>
      <c r="D217" s="7">
        <v>110</v>
      </c>
      <c r="E217" s="7">
        <v>30</v>
      </c>
      <c r="F217" s="7">
        <f t="shared" si="10"/>
        <v>27.27272727272727</v>
      </c>
      <c r="G217" s="7">
        <f t="shared" si="11"/>
        <v>27.27272727272727</v>
      </c>
      <c r="H217" s="7">
        <v>32.5</v>
      </c>
      <c r="I217" s="7">
        <f t="shared" si="9"/>
        <v>92.307692307692307</v>
      </c>
    </row>
    <row r="218" spans="1:14" ht="76.5" x14ac:dyDescent="0.2">
      <c r="A218" s="4" t="s">
        <v>315</v>
      </c>
      <c r="B218" s="5" t="s">
        <v>520</v>
      </c>
      <c r="C218" s="7">
        <v>633.79999999999995</v>
      </c>
      <c r="D218" s="7">
        <v>633.79999999999995</v>
      </c>
      <c r="E218" s="7">
        <v>358.67675000000003</v>
      </c>
      <c r="F218" s="7">
        <f t="shared" si="10"/>
        <v>56.591472073209225</v>
      </c>
      <c r="G218" s="7">
        <f t="shared" si="11"/>
        <v>56.591472073209225</v>
      </c>
      <c r="H218" s="7">
        <v>226.08596</v>
      </c>
      <c r="I218" s="7">
        <f t="shared" si="9"/>
        <v>158.64618484049166</v>
      </c>
      <c r="N218" s="15"/>
    </row>
    <row r="219" spans="1:14" ht="140.25" x14ac:dyDescent="0.2">
      <c r="A219" s="4" t="s">
        <v>316</v>
      </c>
      <c r="B219" s="5" t="s">
        <v>521</v>
      </c>
      <c r="C219" s="7">
        <v>378.1</v>
      </c>
      <c r="D219" s="7">
        <v>378.1</v>
      </c>
      <c r="E219" s="7">
        <v>152.47173000000001</v>
      </c>
      <c r="F219" s="7">
        <f t="shared" si="10"/>
        <v>40.325768315260511</v>
      </c>
      <c r="G219" s="7">
        <f t="shared" si="11"/>
        <v>40.325768315260511</v>
      </c>
      <c r="H219" s="7">
        <v>20</v>
      </c>
      <c r="I219" s="7" t="s">
        <v>1266</v>
      </c>
    </row>
    <row r="220" spans="1:14" ht="38.25" x14ac:dyDescent="0.2">
      <c r="A220" s="4" t="s">
        <v>317</v>
      </c>
      <c r="B220" s="5" t="s">
        <v>522</v>
      </c>
      <c r="C220" s="7">
        <v>184.3</v>
      </c>
      <c r="D220" s="7">
        <v>184.3</v>
      </c>
      <c r="E220" s="7">
        <v>114.27403</v>
      </c>
      <c r="F220" s="7">
        <f t="shared" si="10"/>
        <v>62.004357026587073</v>
      </c>
      <c r="G220" s="7">
        <f t="shared" si="11"/>
        <v>62.004357026587073</v>
      </c>
      <c r="H220" s="7">
        <v>98.35</v>
      </c>
      <c r="I220" s="7">
        <f t="shared" si="9"/>
        <v>116.19118454499238</v>
      </c>
    </row>
    <row r="221" spans="1:14" ht="51" x14ac:dyDescent="0.2">
      <c r="A221" s="4" t="s">
        <v>318</v>
      </c>
      <c r="B221" s="5" t="s">
        <v>523</v>
      </c>
      <c r="C221" s="7">
        <v>184.3</v>
      </c>
      <c r="D221" s="7">
        <v>184.3</v>
      </c>
      <c r="E221" s="7">
        <v>114.27403</v>
      </c>
      <c r="F221" s="7">
        <f t="shared" si="10"/>
        <v>62.004357026587073</v>
      </c>
      <c r="G221" s="7">
        <f t="shared" si="11"/>
        <v>62.004357026587073</v>
      </c>
      <c r="H221" s="7">
        <v>98.35</v>
      </c>
      <c r="I221" s="7">
        <f t="shared" si="9"/>
        <v>116.19118454499238</v>
      </c>
    </row>
    <row r="222" spans="1:14" ht="38.25" x14ac:dyDescent="0.2">
      <c r="A222" s="4" t="s">
        <v>319</v>
      </c>
      <c r="B222" s="5" t="s">
        <v>524</v>
      </c>
      <c r="C222" s="7">
        <v>12567.8</v>
      </c>
      <c r="D222" s="7">
        <v>12567.8</v>
      </c>
      <c r="E222" s="7">
        <v>1962.9733600000002</v>
      </c>
      <c r="F222" s="7">
        <f t="shared" si="10"/>
        <v>15.619069049475645</v>
      </c>
      <c r="G222" s="7">
        <f t="shared" si="11"/>
        <v>15.619069049475645</v>
      </c>
      <c r="H222" s="7">
        <v>1789.03018</v>
      </c>
      <c r="I222" s="7">
        <f t="shared" si="9"/>
        <v>109.72276387198792</v>
      </c>
    </row>
    <row r="223" spans="1:14" ht="63.75" x14ac:dyDescent="0.2">
      <c r="A223" s="4" t="s">
        <v>320</v>
      </c>
      <c r="B223" s="5" t="s">
        <v>525</v>
      </c>
      <c r="C223" s="7">
        <v>892.5</v>
      </c>
      <c r="D223" s="7">
        <v>892.5</v>
      </c>
      <c r="E223" s="7">
        <v>302.05</v>
      </c>
      <c r="F223" s="7">
        <f t="shared" si="10"/>
        <v>33.843137254901961</v>
      </c>
      <c r="G223" s="7">
        <f t="shared" si="11"/>
        <v>33.843137254901961</v>
      </c>
      <c r="H223" s="7">
        <v>136.19999999999999</v>
      </c>
      <c r="I223" s="7" t="s">
        <v>1266</v>
      </c>
    </row>
    <row r="224" spans="1:14" ht="51" x14ac:dyDescent="0.2">
      <c r="A224" s="4" t="s">
        <v>321</v>
      </c>
      <c r="B224" s="5" t="s">
        <v>526</v>
      </c>
      <c r="C224" s="7">
        <v>11675.3</v>
      </c>
      <c r="D224" s="7">
        <v>11675.3</v>
      </c>
      <c r="E224" s="7">
        <v>1660.92336</v>
      </c>
      <c r="F224" s="7">
        <f t="shared" si="10"/>
        <v>14.225958733394432</v>
      </c>
      <c r="G224" s="7">
        <f t="shared" si="11"/>
        <v>14.225958733394432</v>
      </c>
      <c r="H224" s="7">
        <v>1652.8301799999999</v>
      </c>
      <c r="I224" s="7">
        <f t="shared" si="9"/>
        <v>100.48965587015117</v>
      </c>
    </row>
    <row r="225" spans="1:14" s="15" customFormat="1" ht="51" x14ac:dyDescent="0.2">
      <c r="A225" s="4" t="s">
        <v>322</v>
      </c>
      <c r="B225" s="5" t="s">
        <v>527</v>
      </c>
      <c r="C225" s="7">
        <v>10177.200000000001</v>
      </c>
      <c r="D225" s="7">
        <v>10177.200000000001</v>
      </c>
      <c r="E225" s="7">
        <v>3408.8886600000001</v>
      </c>
      <c r="F225" s="7">
        <f t="shared" si="10"/>
        <v>33.495349015446294</v>
      </c>
      <c r="G225" s="7">
        <f t="shared" si="11"/>
        <v>33.495349015446294</v>
      </c>
      <c r="H225" s="7">
        <v>2122.05728</v>
      </c>
      <c r="I225" s="7">
        <f t="shared" si="9"/>
        <v>160.64074670029643</v>
      </c>
      <c r="N225" s="11"/>
    </row>
    <row r="226" spans="1:14" s="15" customFormat="1" ht="63.75" x14ac:dyDescent="0.2">
      <c r="A226" s="4" t="s">
        <v>323</v>
      </c>
      <c r="B226" s="5" t="s">
        <v>528</v>
      </c>
      <c r="C226" s="7">
        <v>9737.2000000000007</v>
      </c>
      <c r="D226" s="7">
        <v>9737.2000000000007</v>
      </c>
      <c r="E226" s="7">
        <v>3408.8886600000001</v>
      </c>
      <c r="F226" s="7">
        <f t="shared" si="10"/>
        <v>35.008921045064291</v>
      </c>
      <c r="G226" s="7">
        <f t="shared" si="11"/>
        <v>35.008921045064291</v>
      </c>
      <c r="H226" s="7">
        <v>1972.05728</v>
      </c>
      <c r="I226" s="7">
        <f t="shared" si="9"/>
        <v>172.85951552076622</v>
      </c>
      <c r="N226" s="11"/>
    </row>
    <row r="227" spans="1:14" s="15" customFormat="1" ht="102" x14ac:dyDescent="0.2">
      <c r="A227" s="4" t="s">
        <v>916</v>
      </c>
      <c r="B227" s="5" t="s">
        <v>918</v>
      </c>
      <c r="C227" s="7">
        <v>440</v>
      </c>
      <c r="D227" s="7">
        <v>440</v>
      </c>
      <c r="E227" s="7">
        <v>0</v>
      </c>
      <c r="F227" s="7">
        <f t="shared" si="10"/>
        <v>0</v>
      </c>
      <c r="G227" s="7">
        <f t="shared" si="11"/>
        <v>0</v>
      </c>
      <c r="H227" s="7">
        <v>150</v>
      </c>
      <c r="I227" s="7">
        <f t="shared" si="9"/>
        <v>0</v>
      </c>
      <c r="N227" s="11"/>
    </row>
    <row r="228" spans="1:14" ht="76.5" x14ac:dyDescent="0.2">
      <c r="A228" s="4" t="s">
        <v>927</v>
      </c>
      <c r="B228" s="5" t="s">
        <v>529</v>
      </c>
      <c r="C228" s="7">
        <v>3443</v>
      </c>
      <c r="D228" s="7">
        <v>3443</v>
      </c>
      <c r="E228" s="7">
        <v>652.81779000000006</v>
      </c>
      <c r="F228" s="7">
        <f t="shared" si="10"/>
        <v>18.960725820505374</v>
      </c>
      <c r="G228" s="7">
        <f t="shared" si="11"/>
        <v>18.960725820505374</v>
      </c>
      <c r="H228" s="7">
        <v>918.20358999999996</v>
      </c>
      <c r="I228" s="7">
        <f t="shared" si="9"/>
        <v>71.097281377433958</v>
      </c>
      <c r="N228" s="15"/>
    </row>
    <row r="229" spans="1:14" ht="102" x14ac:dyDescent="0.2">
      <c r="A229" s="4" t="s">
        <v>928</v>
      </c>
      <c r="B229" s="5" t="s">
        <v>530</v>
      </c>
      <c r="C229" s="7">
        <v>3443</v>
      </c>
      <c r="D229" s="7">
        <v>3443</v>
      </c>
      <c r="E229" s="7">
        <v>652.81779000000006</v>
      </c>
      <c r="F229" s="7">
        <f t="shared" si="10"/>
        <v>18.960725820505374</v>
      </c>
      <c r="G229" s="7">
        <f t="shared" si="11"/>
        <v>18.960725820505374</v>
      </c>
      <c r="H229" s="7">
        <v>918.20358999999996</v>
      </c>
      <c r="I229" s="7">
        <f t="shared" si="9"/>
        <v>71.097281377433958</v>
      </c>
      <c r="N229" s="15"/>
    </row>
    <row r="230" spans="1:14" ht="25.5" x14ac:dyDescent="0.2">
      <c r="A230" s="4" t="s">
        <v>225</v>
      </c>
      <c r="B230" s="5" t="s">
        <v>531</v>
      </c>
      <c r="C230" s="7">
        <v>1710.5</v>
      </c>
      <c r="D230" s="7">
        <v>1710.5</v>
      </c>
      <c r="E230" s="7">
        <v>35.556290000000004</v>
      </c>
      <c r="F230" s="7">
        <f t="shared" si="10"/>
        <v>2.0787073954983923</v>
      </c>
      <c r="G230" s="7">
        <f t="shared" si="11"/>
        <v>2.0787073954983923</v>
      </c>
      <c r="H230" s="7">
        <v>509.90620000000001</v>
      </c>
      <c r="I230" s="7">
        <f t="shared" si="9"/>
        <v>6.9731040728667359</v>
      </c>
      <c r="J230" s="38">
        <f>+E230-'[1]01.06.2020'!$E$188</f>
        <v>-234490.59487999999</v>
      </c>
      <c r="N230" s="15"/>
    </row>
    <row r="231" spans="1:14" ht="38.25" x14ac:dyDescent="0.2">
      <c r="A231" s="4" t="s">
        <v>226</v>
      </c>
      <c r="B231" s="5" t="s">
        <v>532</v>
      </c>
      <c r="C231" s="7">
        <v>1710.5</v>
      </c>
      <c r="D231" s="7">
        <v>1710.5</v>
      </c>
      <c r="E231" s="7">
        <v>35.556290000000004</v>
      </c>
      <c r="F231" s="7">
        <f t="shared" si="10"/>
        <v>2.0787073954983923</v>
      </c>
      <c r="G231" s="7">
        <f t="shared" si="11"/>
        <v>2.0787073954983923</v>
      </c>
      <c r="H231" s="7">
        <v>509.90620000000001</v>
      </c>
      <c r="I231" s="7">
        <f t="shared" si="9"/>
        <v>6.9731040728667359</v>
      </c>
    </row>
    <row r="232" spans="1:14" ht="76.5" x14ac:dyDescent="0.2">
      <c r="A232" s="4" t="s">
        <v>227</v>
      </c>
      <c r="B232" s="5" t="s">
        <v>533</v>
      </c>
      <c r="C232" s="7">
        <v>124710</v>
      </c>
      <c r="D232" s="7">
        <v>124710</v>
      </c>
      <c r="E232" s="7">
        <v>8344.8960900000002</v>
      </c>
      <c r="F232" s="7">
        <f t="shared" si="10"/>
        <v>6.69144101515516</v>
      </c>
      <c r="G232" s="7">
        <f t="shared" si="11"/>
        <v>6.69144101515516</v>
      </c>
      <c r="H232" s="7">
        <v>2612.0929599999999</v>
      </c>
      <c r="I232" s="7" t="s">
        <v>1266</v>
      </c>
    </row>
    <row r="233" spans="1:14" ht="38.25" x14ac:dyDescent="0.2">
      <c r="A233" s="4" t="s">
        <v>228</v>
      </c>
      <c r="B233" s="5" t="s">
        <v>534</v>
      </c>
      <c r="C233" s="7">
        <v>114802.5</v>
      </c>
      <c r="D233" s="7">
        <v>114802.5</v>
      </c>
      <c r="E233" s="7">
        <v>2441.9935800000003</v>
      </c>
      <c r="F233" s="7">
        <f t="shared" si="10"/>
        <v>2.127125785588293</v>
      </c>
      <c r="G233" s="7">
        <f t="shared" si="11"/>
        <v>2.127125785588293</v>
      </c>
      <c r="H233" s="7">
        <v>102.82708</v>
      </c>
      <c r="I233" s="7" t="s">
        <v>1266</v>
      </c>
    </row>
    <row r="234" spans="1:14" ht="51" x14ac:dyDescent="0.2">
      <c r="A234" s="4" t="s">
        <v>229</v>
      </c>
      <c r="B234" s="5" t="s">
        <v>535</v>
      </c>
      <c r="C234" s="7">
        <v>114802.5</v>
      </c>
      <c r="D234" s="7">
        <v>114802.5</v>
      </c>
      <c r="E234" s="7">
        <v>2441.9935800000003</v>
      </c>
      <c r="F234" s="7">
        <f t="shared" si="10"/>
        <v>2.127125785588293</v>
      </c>
      <c r="G234" s="7">
        <f t="shared" si="11"/>
        <v>2.127125785588293</v>
      </c>
      <c r="H234" s="7">
        <v>102.82708</v>
      </c>
      <c r="I234" s="7" t="s">
        <v>1266</v>
      </c>
    </row>
    <row r="235" spans="1:14" ht="51" x14ac:dyDescent="0.2">
      <c r="A235" s="4" t="s">
        <v>230</v>
      </c>
      <c r="B235" s="5" t="s">
        <v>536</v>
      </c>
      <c r="C235" s="7">
        <v>2466.9</v>
      </c>
      <c r="D235" s="7">
        <v>2466.9</v>
      </c>
      <c r="E235" s="7">
        <v>1089.1386</v>
      </c>
      <c r="F235" s="7">
        <f t="shared" si="10"/>
        <v>44.150091207588474</v>
      </c>
      <c r="G235" s="7">
        <f t="shared" si="11"/>
        <v>44.150091207588474</v>
      </c>
      <c r="H235" s="7">
        <v>385.20370000000003</v>
      </c>
      <c r="I235" s="7" t="s">
        <v>1266</v>
      </c>
    </row>
    <row r="236" spans="1:14" s="15" customFormat="1" ht="63.75" x14ac:dyDescent="0.2">
      <c r="A236" s="4" t="s">
        <v>231</v>
      </c>
      <c r="B236" s="5" t="s">
        <v>537</v>
      </c>
      <c r="C236" s="7">
        <v>2466.9</v>
      </c>
      <c r="D236" s="7">
        <v>2466.9</v>
      </c>
      <c r="E236" s="7">
        <v>1089.1386</v>
      </c>
      <c r="F236" s="7">
        <f t="shared" si="10"/>
        <v>44.150091207588474</v>
      </c>
      <c r="G236" s="7">
        <f t="shared" si="11"/>
        <v>44.150091207588474</v>
      </c>
      <c r="H236" s="7">
        <v>385.20370000000003</v>
      </c>
      <c r="I236" s="7" t="s">
        <v>1266</v>
      </c>
      <c r="N236" s="11"/>
    </row>
    <row r="237" spans="1:14" ht="51" x14ac:dyDescent="0.2">
      <c r="A237" s="4" t="s">
        <v>277</v>
      </c>
      <c r="B237" s="5" t="s">
        <v>538</v>
      </c>
      <c r="C237" s="7">
        <v>1.8</v>
      </c>
      <c r="D237" s="7">
        <v>1.8</v>
      </c>
      <c r="E237" s="7">
        <v>42.767890000000001</v>
      </c>
      <c r="F237" s="7" t="s">
        <v>1266</v>
      </c>
      <c r="G237" s="7" t="s">
        <v>1266</v>
      </c>
      <c r="H237" s="7">
        <v>0</v>
      </c>
      <c r="I237" s="7">
        <v>0</v>
      </c>
    </row>
    <row r="238" spans="1:14" ht="51" x14ac:dyDescent="0.2">
      <c r="A238" s="4" t="s">
        <v>278</v>
      </c>
      <c r="B238" s="5" t="s">
        <v>539</v>
      </c>
      <c r="C238" s="7">
        <v>1.8</v>
      </c>
      <c r="D238" s="7">
        <v>1.8</v>
      </c>
      <c r="E238" s="7">
        <v>42.767890000000001</v>
      </c>
      <c r="F238" s="7" t="s">
        <v>1266</v>
      </c>
      <c r="G238" s="7" t="s">
        <v>1266</v>
      </c>
      <c r="H238" s="7">
        <v>0</v>
      </c>
      <c r="I238" s="7">
        <v>0</v>
      </c>
    </row>
    <row r="239" spans="1:14" ht="51" x14ac:dyDescent="0.2">
      <c r="A239" s="4" t="s">
        <v>232</v>
      </c>
      <c r="B239" s="5" t="s">
        <v>540</v>
      </c>
      <c r="C239" s="7">
        <v>7438.8</v>
      </c>
      <c r="D239" s="7">
        <v>7438.8</v>
      </c>
      <c r="E239" s="7">
        <v>4770.9960199999996</v>
      </c>
      <c r="F239" s="7">
        <f t="shared" si="10"/>
        <v>64.136635209980099</v>
      </c>
      <c r="G239" s="7">
        <f t="shared" si="11"/>
        <v>64.136635209980099</v>
      </c>
      <c r="H239" s="7">
        <v>2124.0621800000004</v>
      </c>
      <c r="I239" s="7" t="s">
        <v>1266</v>
      </c>
      <c r="N239" s="15"/>
    </row>
    <row r="240" spans="1:14" ht="51" x14ac:dyDescent="0.2">
      <c r="A240" s="4" t="s">
        <v>233</v>
      </c>
      <c r="B240" s="5" t="s">
        <v>541</v>
      </c>
      <c r="C240" s="7">
        <v>7438.8</v>
      </c>
      <c r="D240" s="7">
        <v>7438.8</v>
      </c>
      <c r="E240" s="7">
        <v>4770.9960199999996</v>
      </c>
      <c r="F240" s="7">
        <f t="shared" si="10"/>
        <v>64.136635209980099</v>
      </c>
      <c r="G240" s="7">
        <f t="shared" si="11"/>
        <v>64.136635209980099</v>
      </c>
      <c r="H240" s="7">
        <v>2124.0621800000004</v>
      </c>
      <c r="I240" s="7" t="s">
        <v>1266</v>
      </c>
    </row>
    <row r="241" spans="1:14" ht="38.25" x14ac:dyDescent="0.2">
      <c r="A241" s="4" t="s">
        <v>1196</v>
      </c>
      <c r="B241" s="5" t="s">
        <v>1217</v>
      </c>
      <c r="C241" s="7">
        <v>0</v>
      </c>
      <c r="D241" s="7">
        <v>0</v>
      </c>
      <c r="E241" s="7">
        <v>160.83973</v>
      </c>
      <c r="F241" s="7">
        <v>0</v>
      </c>
      <c r="G241" s="7">
        <v>0</v>
      </c>
      <c r="H241" s="7">
        <v>8634.6307799999995</v>
      </c>
      <c r="I241" s="7">
        <f t="shared" si="9"/>
        <v>1.8627285184277449</v>
      </c>
    </row>
    <row r="242" spans="1:14" ht="38.25" x14ac:dyDescent="0.2">
      <c r="A242" s="4" t="s">
        <v>1197</v>
      </c>
      <c r="B242" s="5" t="s">
        <v>1218</v>
      </c>
      <c r="C242" s="7">
        <v>0</v>
      </c>
      <c r="D242" s="7">
        <v>0</v>
      </c>
      <c r="E242" s="7">
        <v>160.83973</v>
      </c>
      <c r="F242" s="7">
        <v>0</v>
      </c>
      <c r="G242" s="7">
        <v>0</v>
      </c>
      <c r="H242" s="7">
        <v>297.89236999999997</v>
      </c>
      <c r="I242" s="7">
        <f t="shared" si="9"/>
        <v>53.992564495693543</v>
      </c>
    </row>
    <row r="243" spans="1:14" x14ac:dyDescent="0.2">
      <c r="A243" s="4" t="s">
        <v>234</v>
      </c>
      <c r="B243" s="5" t="s">
        <v>542</v>
      </c>
      <c r="C243" s="7">
        <v>14797.5</v>
      </c>
      <c r="D243" s="7">
        <v>14797.5</v>
      </c>
      <c r="E243" s="7">
        <v>-3068.21749</v>
      </c>
      <c r="F243" s="7">
        <v>0</v>
      </c>
      <c r="G243" s="7">
        <v>0</v>
      </c>
      <c r="H243" s="7">
        <v>0</v>
      </c>
      <c r="I243" s="7">
        <v>0</v>
      </c>
    </row>
    <row r="244" spans="1:14" ht="63.75" x14ac:dyDescent="0.2">
      <c r="A244" s="4" t="s">
        <v>235</v>
      </c>
      <c r="B244" s="5" t="s">
        <v>543</v>
      </c>
      <c r="C244" s="7">
        <v>427</v>
      </c>
      <c r="D244" s="7">
        <v>427</v>
      </c>
      <c r="E244" s="7">
        <v>116.93142</v>
      </c>
      <c r="F244" s="7">
        <f t="shared" si="10"/>
        <v>27.384407494145201</v>
      </c>
      <c r="G244" s="7">
        <f t="shared" si="11"/>
        <v>27.384407494145201</v>
      </c>
      <c r="H244" s="7">
        <v>297.89236999999997</v>
      </c>
      <c r="I244" s="7">
        <f t="shared" si="9"/>
        <v>39.252908693163242</v>
      </c>
    </row>
    <row r="245" spans="1:14" ht="38.25" x14ac:dyDescent="0.2">
      <c r="A245" s="4" t="s">
        <v>236</v>
      </c>
      <c r="B245" s="5" t="s">
        <v>544</v>
      </c>
      <c r="C245" s="7">
        <v>195.5</v>
      </c>
      <c r="D245" s="7">
        <v>195.5</v>
      </c>
      <c r="E245" s="7">
        <v>39.1</v>
      </c>
      <c r="F245" s="7">
        <f t="shared" si="10"/>
        <v>20</v>
      </c>
      <c r="G245" s="7">
        <f t="shared" si="11"/>
        <v>20</v>
      </c>
      <c r="H245" s="7">
        <v>0</v>
      </c>
      <c r="I245" s="7">
        <v>0</v>
      </c>
    </row>
    <row r="246" spans="1:14" ht="51" x14ac:dyDescent="0.2">
      <c r="A246" s="4" t="s">
        <v>271</v>
      </c>
      <c r="B246" s="5" t="s">
        <v>545</v>
      </c>
      <c r="C246" s="7">
        <v>231.5</v>
      </c>
      <c r="D246" s="7">
        <v>231.5</v>
      </c>
      <c r="E246" s="7">
        <v>77.831419999999994</v>
      </c>
      <c r="F246" s="7">
        <f t="shared" si="10"/>
        <v>33.62048380129589</v>
      </c>
      <c r="G246" s="7">
        <f t="shared" si="11"/>
        <v>33.62048380129589</v>
      </c>
      <c r="H246" s="7">
        <v>0</v>
      </c>
      <c r="I246" s="7">
        <v>0</v>
      </c>
    </row>
    <row r="247" spans="1:14" s="15" customFormat="1" ht="25.5" x14ac:dyDescent="0.2">
      <c r="A247" s="4" t="s">
        <v>237</v>
      </c>
      <c r="B247" s="5" t="s">
        <v>546</v>
      </c>
      <c r="C247" s="7">
        <v>1628</v>
      </c>
      <c r="D247" s="7">
        <v>1628</v>
      </c>
      <c r="E247" s="7">
        <v>0</v>
      </c>
      <c r="F247" s="7">
        <f t="shared" si="10"/>
        <v>0</v>
      </c>
      <c r="G247" s="7">
        <f t="shared" si="11"/>
        <v>0</v>
      </c>
      <c r="H247" s="7">
        <v>121.11878999999999</v>
      </c>
      <c r="I247" s="7">
        <f t="shared" si="9"/>
        <v>0</v>
      </c>
      <c r="N247" s="11"/>
    </row>
    <row r="248" spans="1:14" ht="114.75" x14ac:dyDescent="0.2">
      <c r="A248" s="4" t="s">
        <v>238</v>
      </c>
      <c r="B248" s="5" t="s">
        <v>547</v>
      </c>
      <c r="C248" s="7">
        <v>1628</v>
      </c>
      <c r="D248" s="7">
        <v>1628</v>
      </c>
      <c r="E248" s="7">
        <v>0</v>
      </c>
      <c r="F248" s="7">
        <f t="shared" si="10"/>
        <v>0</v>
      </c>
      <c r="G248" s="7">
        <f t="shared" si="11"/>
        <v>0</v>
      </c>
      <c r="H248" s="7">
        <v>121.11878999999999</v>
      </c>
      <c r="I248" s="7">
        <f t="shared" si="9"/>
        <v>0</v>
      </c>
    </row>
    <row r="249" spans="1:14" ht="51" x14ac:dyDescent="0.2">
      <c r="A249" s="4" t="s">
        <v>239</v>
      </c>
      <c r="B249" s="5" t="s">
        <v>548</v>
      </c>
      <c r="C249" s="7">
        <v>12742.5</v>
      </c>
      <c r="D249" s="7">
        <v>12742.5</v>
      </c>
      <c r="E249" s="7">
        <v>-3185.1489100000003</v>
      </c>
      <c r="F249" s="7">
        <v>0</v>
      </c>
      <c r="G249" s="7">
        <v>0</v>
      </c>
      <c r="H249" s="7">
        <v>8215.6196199999995</v>
      </c>
      <c r="I249" s="7">
        <v>0</v>
      </c>
    </row>
    <row r="250" spans="1:14" ht="51" x14ac:dyDescent="0.2">
      <c r="A250" s="4" t="s">
        <v>240</v>
      </c>
      <c r="B250" s="5" t="s">
        <v>549</v>
      </c>
      <c r="C250" s="7">
        <v>12742.5</v>
      </c>
      <c r="D250" s="7">
        <v>12742.5</v>
      </c>
      <c r="E250" s="7">
        <v>-3185.6117799999997</v>
      </c>
      <c r="F250" s="7">
        <v>0</v>
      </c>
      <c r="G250" s="7">
        <v>0</v>
      </c>
      <c r="H250" s="7">
        <v>8215.6074599999993</v>
      </c>
      <c r="I250" s="7">
        <v>0</v>
      </c>
      <c r="N250" s="15"/>
    </row>
    <row r="251" spans="1:14" ht="19.5" customHeight="1" x14ac:dyDescent="0.2">
      <c r="A251" s="4" t="s">
        <v>1198</v>
      </c>
      <c r="B251" s="5" t="s">
        <v>1219</v>
      </c>
      <c r="C251" s="7">
        <v>0</v>
      </c>
      <c r="D251" s="7">
        <v>0</v>
      </c>
      <c r="E251" s="7">
        <v>0.46287</v>
      </c>
      <c r="F251" s="7">
        <v>0</v>
      </c>
      <c r="G251" s="7">
        <v>0</v>
      </c>
      <c r="H251" s="7">
        <v>1.2160000000000001E-2</v>
      </c>
      <c r="I251" s="7" t="s">
        <v>1266</v>
      </c>
    </row>
    <row r="252" spans="1:14" x14ac:dyDescent="0.2">
      <c r="A252" s="4" t="s">
        <v>241</v>
      </c>
      <c r="B252" s="5" t="s">
        <v>550</v>
      </c>
      <c r="C252" s="7">
        <v>7065</v>
      </c>
      <c r="D252" s="7">
        <v>7065</v>
      </c>
      <c r="E252" s="7">
        <v>2284.0259900000001</v>
      </c>
      <c r="F252" s="7">
        <f t="shared" si="10"/>
        <v>32.328747204529371</v>
      </c>
      <c r="G252" s="7">
        <f t="shared" si="11"/>
        <v>32.328747204529371</v>
      </c>
      <c r="H252" s="7">
        <v>2093.3282100000001</v>
      </c>
      <c r="I252" s="7">
        <f t="shared" si="9"/>
        <v>109.10978885628259</v>
      </c>
    </row>
    <row r="253" spans="1:14" ht="25.5" x14ac:dyDescent="0.2">
      <c r="A253" s="4" t="s">
        <v>242</v>
      </c>
      <c r="B253" s="5" t="s">
        <v>551</v>
      </c>
      <c r="C253" s="7">
        <v>7065</v>
      </c>
      <c r="D253" s="7">
        <v>7065</v>
      </c>
      <c r="E253" s="7">
        <v>2284.0259900000001</v>
      </c>
      <c r="F253" s="7">
        <f t="shared" si="10"/>
        <v>32.328747204529371</v>
      </c>
      <c r="G253" s="7">
        <f t="shared" si="11"/>
        <v>32.328747204529371</v>
      </c>
      <c r="H253" s="7">
        <v>2093.3282100000001</v>
      </c>
      <c r="I253" s="7">
        <f t="shared" si="9"/>
        <v>109.10978885628259</v>
      </c>
    </row>
    <row r="254" spans="1:14" s="15" customFormat="1" ht="51" x14ac:dyDescent="0.2">
      <c r="A254" s="4" t="s">
        <v>243</v>
      </c>
      <c r="B254" s="5" t="s">
        <v>552</v>
      </c>
      <c r="C254" s="7">
        <v>7065</v>
      </c>
      <c r="D254" s="7">
        <v>7065</v>
      </c>
      <c r="E254" s="7">
        <v>2284.0259900000001</v>
      </c>
      <c r="F254" s="7">
        <f t="shared" si="10"/>
        <v>32.328747204529371</v>
      </c>
      <c r="G254" s="7">
        <f t="shared" si="11"/>
        <v>32.328747204529371</v>
      </c>
      <c r="H254" s="7">
        <v>2093.3282100000001</v>
      </c>
      <c r="I254" s="7">
        <f t="shared" si="9"/>
        <v>109.10978885628259</v>
      </c>
      <c r="J254" s="19"/>
      <c r="N254" s="11"/>
    </row>
    <row r="255" spans="1:14" x14ac:dyDescent="0.2">
      <c r="A255" s="2" t="s">
        <v>131</v>
      </c>
      <c r="B255" s="3" t="s">
        <v>553</v>
      </c>
      <c r="C255" s="6">
        <v>62.7</v>
      </c>
      <c r="D255" s="6">
        <v>62.7</v>
      </c>
      <c r="E255" s="6">
        <v>411.56556999999998</v>
      </c>
      <c r="F255" s="6" t="s">
        <v>1266</v>
      </c>
      <c r="G255" s="6" t="s">
        <v>1266</v>
      </c>
      <c r="H255" s="6">
        <v>1448.4487099999999</v>
      </c>
      <c r="I255" s="6">
        <f t="shared" si="9"/>
        <v>28.414231526361743</v>
      </c>
    </row>
    <row r="256" spans="1:14" ht="18" customHeight="1" x14ac:dyDescent="0.2">
      <c r="A256" s="4" t="s">
        <v>132</v>
      </c>
      <c r="B256" s="5" t="s">
        <v>554</v>
      </c>
      <c r="C256" s="7">
        <v>0</v>
      </c>
      <c r="D256" s="7">
        <v>0</v>
      </c>
      <c r="E256" s="7">
        <v>272.80336999999997</v>
      </c>
      <c r="F256" s="7">
        <v>0</v>
      </c>
      <c r="G256" s="7">
        <v>0</v>
      </c>
      <c r="H256" s="7">
        <v>1346.2645600000001</v>
      </c>
      <c r="I256" s="7">
        <f t="shared" si="9"/>
        <v>20.263726618488715</v>
      </c>
    </row>
    <row r="257" spans="1:14" ht="25.5" x14ac:dyDescent="0.2">
      <c r="A257" s="4" t="s">
        <v>133</v>
      </c>
      <c r="B257" s="5" t="s">
        <v>555</v>
      </c>
      <c r="C257" s="7">
        <v>0</v>
      </c>
      <c r="D257" s="7">
        <v>0</v>
      </c>
      <c r="E257" s="7">
        <v>272.80336999999997</v>
      </c>
      <c r="F257" s="7">
        <v>0</v>
      </c>
      <c r="G257" s="7">
        <v>0</v>
      </c>
      <c r="H257" s="7">
        <v>1346.2645600000001</v>
      </c>
      <c r="I257" s="7">
        <f t="shared" si="9"/>
        <v>20.263726618488715</v>
      </c>
      <c r="N257" s="15"/>
    </row>
    <row r="258" spans="1:14" x14ac:dyDescent="0.2">
      <c r="A258" s="4" t="s">
        <v>134</v>
      </c>
      <c r="B258" s="5" t="s">
        <v>556</v>
      </c>
      <c r="C258" s="7">
        <v>62.7</v>
      </c>
      <c r="D258" s="7">
        <v>62.7</v>
      </c>
      <c r="E258" s="7">
        <v>138.76220000000001</v>
      </c>
      <c r="F258" s="7" t="s">
        <v>1266</v>
      </c>
      <c r="G258" s="7" t="s">
        <v>1266</v>
      </c>
      <c r="H258" s="7">
        <v>102.18414999999999</v>
      </c>
      <c r="I258" s="7">
        <f t="shared" si="9"/>
        <v>135.79620714171426</v>
      </c>
    </row>
    <row r="259" spans="1:14" x14ac:dyDescent="0.2">
      <c r="A259" s="4" t="s">
        <v>135</v>
      </c>
      <c r="B259" s="5" t="s">
        <v>557</v>
      </c>
      <c r="C259" s="7">
        <v>62.7</v>
      </c>
      <c r="D259" s="7">
        <v>62.7</v>
      </c>
      <c r="E259" s="7">
        <v>138.76220000000001</v>
      </c>
      <c r="F259" s="7" t="s">
        <v>1266</v>
      </c>
      <c r="G259" s="7" t="s">
        <v>1266</v>
      </c>
      <c r="H259" s="7">
        <v>102.18414999999999</v>
      </c>
      <c r="I259" s="7">
        <f t="shared" si="9"/>
        <v>135.79620714171426</v>
      </c>
    </row>
    <row r="260" spans="1:14" ht="38.25" x14ac:dyDescent="0.2">
      <c r="A260" s="2" t="s">
        <v>1025</v>
      </c>
      <c r="B260" s="3" t="s">
        <v>1026</v>
      </c>
      <c r="C260" s="6">
        <v>0</v>
      </c>
      <c r="D260" s="6">
        <v>0</v>
      </c>
      <c r="E260" s="6">
        <v>-1870.1851100000001</v>
      </c>
      <c r="F260" s="6">
        <v>0</v>
      </c>
      <c r="G260" s="6">
        <v>0</v>
      </c>
      <c r="H260" s="6">
        <v>0</v>
      </c>
      <c r="I260" s="6">
        <v>0</v>
      </c>
    </row>
    <row r="261" spans="1:14" ht="38.25" x14ac:dyDescent="0.2">
      <c r="A261" s="4" t="s">
        <v>1033</v>
      </c>
      <c r="B261" s="5" t="s">
        <v>1101</v>
      </c>
      <c r="C261" s="7">
        <v>0</v>
      </c>
      <c r="D261" s="7">
        <v>0</v>
      </c>
      <c r="E261" s="7">
        <v>-1870.1851100000001</v>
      </c>
      <c r="F261" s="7">
        <v>0</v>
      </c>
      <c r="G261" s="7">
        <v>0</v>
      </c>
      <c r="H261" s="7">
        <v>0</v>
      </c>
      <c r="I261" s="7">
        <v>0</v>
      </c>
    </row>
    <row r="262" spans="1:14" ht="51" x14ac:dyDescent="0.2">
      <c r="A262" s="4" t="s">
        <v>1034</v>
      </c>
      <c r="B262" s="5" t="s">
        <v>1102</v>
      </c>
      <c r="C262" s="7">
        <v>0</v>
      </c>
      <c r="D262" s="7">
        <v>0</v>
      </c>
      <c r="E262" s="7">
        <v>-1870.1851100000001</v>
      </c>
      <c r="F262" s="7">
        <v>0</v>
      </c>
      <c r="G262" s="7">
        <v>0</v>
      </c>
      <c r="H262" s="7">
        <v>0</v>
      </c>
      <c r="I262" s="7">
        <v>0</v>
      </c>
    </row>
    <row r="263" spans="1:14" x14ac:dyDescent="0.2">
      <c r="A263" s="2" t="s">
        <v>136</v>
      </c>
      <c r="B263" s="3" t="s">
        <v>558</v>
      </c>
      <c r="C263" s="6">
        <v>27022465.199999999</v>
      </c>
      <c r="D263" s="6">
        <f>D264+D477+D481+D485+D499</f>
        <v>27025973.147999998</v>
      </c>
      <c r="E263" s="6">
        <v>4773787.1384899998</v>
      </c>
      <c r="F263" s="6">
        <f t="shared" si="10"/>
        <v>17.665994213177854</v>
      </c>
      <c r="G263" s="6">
        <f t="shared" si="11"/>
        <v>17.663701182368985</v>
      </c>
      <c r="H263" s="6">
        <v>3837105.73177</v>
      </c>
      <c r="I263" s="6">
        <f t="shared" si="9"/>
        <v>124.41114402880741</v>
      </c>
      <c r="J263" s="23"/>
    </row>
    <row r="264" spans="1:14" ht="25.5" x14ac:dyDescent="0.2">
      <c r="A264" s="2" t="s">
        <v>137</v>
      </c>
      <c r="B264" s="3" t="s">
        <v>559</v>
      </c>
      <c r="C264" s="6">
        <v>26363148.800000001</v>
      </c>
      <c r="D264" s="6">
        <f>D265+D272+D394+D437</f>
        <v>26366656.748</v>
      </c>
      <c r="E264" s="6">
        <v>3971217.1389200003</v>
      </c>
      <c r="F264" s="6">
        <f t="shared" si="10"/>
        <v>15.063516005038064</v>
      </c>
      <c r="G264" s="6">
        <f t="shared" si="11"/>
        <v>15.061511881749023</v>
      </c>
      <c r="H264" s="6">
        <v>3577692.23881</v>
      </c>
      <c r="I264" s="6">
        <f t="shared" si="9"/>
        <v>110.99940614905694</v>
      </c>
    </row>
    <row r="265" spans="1:14" x14ac:dyDescent="0.2">
      <c r="A265" s="4" t="s">
        <v>138</v>
      </c>
      <c r="B265" s="5" t="s">
        <v>560</v>
      </c>
      <c r="C265" s="7">
        <v>6374533.5</v>
      </c>
      <c r="D265" s="7">
        <v>6374533.5</v>
      </c>
      <c r="E265" s="7">
        <v>1593634</v>
      </c>
      <c r="F265" s="7">
        <f t="shared" si="10"/>
        <v>25.000009804639038</v>
      </c>
      <c r="G265" s="7">
        <f t="shared" si="11"/>
        <v>25.000009804639038</v>
      </c>
      <c r="H265" s="7">
        <v>1481984</v>
      </c>
      <c r="I265" s="7">
        <f t="shared" si="9"/>
        <v>107.53381952841596</v>
      </c>
    </row>
    <row r="266" spans="1:14" x14ac:dyDescent="0.2">
      <c r="A266" s="4" t="s">
        <v>139</v>
      </c>
      <c r="B266" s="5" t="s">
        <v>561</v>
      </c>
      <c r="C266" s="7">
        <v>5015006.5</v>
      </c>
      <c r="D266" s="7">
        <v>5015006.5</v>
      </c>
      <c r="E266" s="7">
        <v>1253751</v>
      </c>
      <c r="F266" s="7">
        <f t="shared" si="10"/>
        <v>24.999987537403989</v>
      </c>
      <c r="G266" s="7">
        <f t="shared" si="11"/>
        <v>24.999987537403989</v>
      </c>
      <c r="H266" s="7">
        <v>1180200</v>
      </c>
      <c r="I266" s="7">
        <f t="shared" si="9"/>
        <v>106.23207930859175</v>
      </c>
    </row>
    <row r="267" spans="1:14" ht="25.5" x14ac:dyDescent="0.2">
      <c r="A267" s="4" t="s">
        <v>140</v>
      </c>
      <c r="B267" s="5" t="s">
        <v>562</v>
      </c>
      <c r="C267" s="7">
        <v>5015006.5</v>
      </c>
      <c r="D267" s="7">
        <v>5015006.5</v>
      </c>
      <c r="E267" s="7">
        <v>1253751</v>
      </c>
      <c r="F267" s="7">
        <f t="shared" si="10"/>
        <v>24.999987537403989</v>
      </c>
      <c r="G267" s="7">
        <f t="shared" si="11"/>
        <v>24.999987537403989</v>
      </c>
      <c r="H267" s="7">
        <v>1180200</v>
      </c>
      <c r="I267" s="7">
        <f t="shared" ref="I267:I328" si="12">E267/H267*100</f>
        <v>106.23207930859175</v>
      </c>
    </row>
    <row r="268" spans="1:14" ht="25.5" x14ac:dyDescent="0.2">
      <c r="A268" s="4" t="s">
        <v>141</v>
      </c>
      <c r="B268" s="5" t="s">
        <v>563</v>
      </c>
      <c r="C268" s="7">
        <v>1143910</v>
      </c>
      <c r="D268" s="7">
        <v>1143910</v>
      </c>
      <c r="E268" s="7">
        <v>285978</v>
      </c>
      <c r="F268" s="7">
        <f t="shared" ref="F268:F333" si="13">E268/C268*100</f>
        <v>25.00004370973241</v>
      </c>
      <c r="G268" s="7">
        <f t="shared" ref="G268:G333" si="14">E268/D268*100</f>
        <v>25.00004370973241</v>
      </c>
      <c r="H268" s="7">
        <v>246690</v>
      </c>
      <c r="I268" s="7">
        <f t="shared" si="12"/>
        <v>115.92606104827922</v>
      </c>
    </row>
    <row r="269" spans="1:14" ht="38.25" x14ac:dyDescent="0.2">
      <c r="A269" s="4" t="s">
        <v>244</v>
      </c>
      <c r="B269" s="5" t="s">
        <v>564</v>
      </c>
      <c r="C269" s="7">
        <v>1143910</v>
      </c>
      <c r="D269" s="7">
        <v>1143910</v>
      </c>
      <c r="E269" s="7">
        <v>285978</v>
      </c>
      <c r="F269" s="7">
        <f t="shared" si="13"/>
        <v>25.00004370973241</v>
      </c>
      <c r="G269" s="7">
        <f t="shared" si="14"/>
        <v>25.00004370973241</v>
      </c>
      <c r="H269" s="7">
        <v>246690</v>
      </c>
      <c r="I269" s="7">
        <f t="shared" si="12"/>
        <v>115.92606104827922</v>
      </c>
    </row>
    <row r="270" spans="1:14" ht="25.5" x14ac:dyDescent="0.2">
      <c r="A270" s="4" t="s">
        <v>142</v>
      </c>
      <c r="B270" s="5" t="s">
        <v>565</v>
      </c>
      <c r="C270" s="7">
        <v>215617</v>
      </c>
      <c r="D270" s="7">
        <v>215617</v>
      </c>
      <c r="E270" s="7">
        <v>53905</v>
      </c>
      <c r="F270" s="7">
        <f t="shared" si="13"/>
        <v>25.000347838992287</v>
      </c>
      <c r="G270" s="7">
        <f t="shared" si="14"/>
        <v>25.000347838992287</v>
      </c>
      <c r="H270" s="7">
        <v>55094</v>
      </c>
      <c r="I270" s="7">
        <f t="shared" si="12"/>
        <v>97.841870258104336</v>
      </c>
    </row>
    <row r="271" spans="1:14" ht="38.25" x14ac:dyDescent="0.2">
      <c r="A271" s="4" t="s">
        <v>143</v>
      </c>
      <c r="B271" s="5" t="s">
        <v>566</v>
      </c>
      <c r="C271" s="7">
        <v>215617</v>
      </c>
      <c r="D271" s="7">
        <v>215617</v>
      </c>
      <c r="E271" s="7">
        <v>53905</v>
      </c>
      <c r="F271" s="7">
        <f t="shared" si="13"/>
        <v>25.000347838992287</v>
      </c>
      <c r="G271" s="7">
        <f t="shared" si="14"/>
        <v>25.000347838992287</v>
      </c>
      <c r="H271" s="7">
        <v>55094</v>
      </c>
      <c r="I271" s="7">
        <f t="shared" si="12"/>
        <v>97.841870258104336</v>
      </c>
    </row>
    <row r="272" spans="1:14" ht="25.5" x14ac:dyDescent="0.2">
      <c r="A272" s="4" t="s">
        <v>144</v>
      </c>
      <c r="B272" s="5" t="s">
        <v>567</v>
      </c>
      <c r="C272" s="7">
        <v>11918087.800000001</v>
      </c>
      <c r="D272" s="7">
        <v>11918087.800000001</v>
      </c>
      <c r="E272" s="7">
        <v>1185847.83923</v>
      </c>
      <c r="F272" s="7">
        <f t="shared" si="13"/>
        <v>9.9499840841078537</v>
      </c>
      <c r="G272" s="7">
        <f t="shared" si="14"/>
        <v>9.9499840841078537</v>
      </c>
      <c r="H272" s="7">
        <v>817571.76872000005</v>
      </c>
      <c r="I272" s="7">
        <f t="shared" si="12"/>
        <v>145.04510608121626</v>
      </c>
    </row>
    <row r="273" spans="1:14" x14ac:dyDescent="0.2">
      <c r="A273" s="4" t="s">
        <v>145</v>
      </c>
      <c r="B273" s="5" t="s">
        <v>568</v>
      </c>
      <c r="C273" s="7">
        <v>300695.40000000002</v>
      </c>
      <c r="D273" s="7">
        <v>300695.40000000002</v>
      </c>
      <c r="E273" s="7">
        <v>3328.3307999999997</v>
      </c>
      <c r="F273" s="7">
        <f t="shared" si="13"/>
        <v>1.1068778571271789</v>
      </c>
      <c r="G273" s="7">
        <f t="shared" si="14"/>
        <v>1.1068778571271789</v>
      </c>
      <c r="H273" s="7">
        <v>0</v>
      </c>
      <c r="I273" s="7">
        <v>0</v>
      </c>
    </row>
    <row r="274" spans="1:14" ht="25.5" x14ac:dyDescent="0.2">
      <c r="A274" s="4" t="s">
        <v>146</v>
      </c>
      <c r="B274" s="5" t="s">
        <v>569</v>
      </c>
      <c r="C274" s="7">
        <v>300695.40000000002</v>
      </c>
      <c r="D274" s="7">
        <v>300695.40000000002</v>
      </c>
      <c r="E274" s="7">
        <v>3328.3307999999997</v>
      </c>
      <c r="F274" s="7">
        <f t="shared" si="13"/>
        <v>1.1068778571271789</v>
      </c>
      <c r="G274" s="7">
        <f t="shared" si="14"/>
        <v>1.1068778571271789</v>
      </c>
      <c r="H274" s="7">
        <v>0</v>
      </c>
      <c r="I274" s="7">
        <v>0</v>
      </c>
    </row>
    <row r="275" spans="1:14" ht="25.5" x14ac:dyDescent="0.2">
      <c r="A275" s="4" t="s">
        <v>1035</v>
      </c>
      <c r="B275" s="5" t="s">
        <v>1103</v>
      </c>
      <c r="C275" s="7">
        <v>117639.3</v>
      </c>
      <c r="D275" s="7">
        <v>117639.3</v>
      </c>
      <c r="E275" s="7">
        <v>0</v>
      </c>
      <c r="F275" s="7">
        <f t="shared" si="13"/>
        <v>0</v>
      </c>
      <c r="G275" s="7">
        <f t="shared" si="14"/>
        <v>0</v>
      </c>
      <c r="H275" s="7">
        <v>0</v>
      </c>
      <c r="I275" s="7">
        <v>0</v>
      </c>
    </row>
    <row r="276" spans="1:14" ht="38.25" x14ac:dyDescent="0.2">
      <c r="A276" s="4" t="s">
        <v>1036</v>
      </c>
      <c r="B276" s="5" t="s">
        <v>1104</v>
      </c>
      <c r="C276" s="7">
        <v>117639.3</v>
      </c>
      <c r="D276" s="7">
        <v>117639.3</v>
      </c>
      <c r="E276" s="7">
        <v>0</v>
      </c>
      <c r="F276" s="7">
        <f t="shared" si="13"/>
        <v>0</v>
      </c>
      <c r="G276" s="7">
        <f t="shared" si="14"/>
        <v>0</v>
      </c>
      <c r="H276" s="7">
        <v>0</v>
      </c>
      <c r="I276" s="7">
        <v>0</v>
      </c>
    </row>
    <row r="277" spans="1:14" ht="25.5" x14ac:dyDescent="0.2">
      <c r="A277" s="4" t="s">
        <v>1037</v>
      </c>
      <c r="B277" s="5" t="s">
        <v>1105</v>
      </c>
      <c r="C277" s="7">
        <v>4005.3</v>
      </c>
      <c r="D277" s="7">
        <v>4005.3</v>
      </c>
      <c r="E277" s="7">
        <v>0</v>
      </c>
      <c r="F277" s="7">
        <f t="shared" si="13"/>
        <v>0</v>
      </c>
      <c r="G277" s="7">
        <f t="shared" si="14"/>
        <v>0</v>
      </c>
      <c r="H277" s="7">
        <v>0</v>
      </c>
      <c r="I277" s="7">
        <v>0</v>
      </c>
    </row>
    <row r="278" spans="1:14" ht="25.5" x14ac:dyDescent="0.2">
      <c r="A278" s="4" t="s">
        <v>1038</v>
      </c>
      <c r="B278" s="5" t="s">
        <v>1106</v>
      </c>
      <c r="C278" s="7">
        <v>4005.3</v>
      </c>
      <c r="D278" s="7">
        <v>4005.3</v>
      </c>
      <c r="E278" s="7">
        <v>0</v>
      </c>
      <c r="F278" s="7">
        <f t="shared" si="13"/>
        <v>0</v>
      </c>
      <c r="G278" s="7">
        <f t="shared" si="14"/>
        <v>0</v>
      </c>
      <c r="H278" s="7">
        <v>0</v>
      </c>
      <c r="I278" s="7">
        <v>0</v>
      </c>
    </row>
    <row r="279" spans="1:14" ht="25.5" x14ac:dyDescent="0.2">
      <c r="A279" s="4" t="s">
        <v>1039</v>
      </c>
      <c r="B279" s="5" t="s">
        <v>1107</v>
      </c>
      <c r="C279" s="7">
        <v>25025</v>
      </c>
      <c r="D279" s="7">
        <v>25025</v>
      </c>
      <c r="E279" s="7">
        <v>0</v>
      </c>
      <c r="F279" s="7">
        <f t="shared" si="13"/>
        <v>0</v>
      </c>
      <c r="G279" s="7">
        <f t="shared" si="14"/>
        <v>0</v>
      </c>
      <c r="H279" s="7">
        <v>0</v>
      </c>
      <c r="I279" s="7">
        <v>0</v>
      </c>
    </row>
    <row r="280" spans="1:14" ht="38.25" x14ac:dyDescent="0.2">
      <c r="A280" s="4" t="s">
        <v>1040</v>
      </c>
      <c r="B280" s="5" t="s">
        <v>1108</v>
      </c>
      <c r="C280" s="7">
        <v>25025</v>
      </c>
      <c r="D280" s="7">
        <v>25025</v>
      </c>
      <c r="E280" s="7">
        <v>0</v>
      </c>
      <c r="F280" s="7">
        <f t="shared" si="13"/>
        <v>0</v>
      </c>
      <c r="G280" s="7">
        <f t="shared" si="14"/>
        <v>0</v>
      </c>
      <c r="H280" s="7">
        <v>0</v>
      </c>
      <c r="I280" s="7">
        <v>0</v>
      </c>
    </row>
    <row r="281" spans="1:14" ht="38.25" x14ac:dyDescent="0.2">
      <c r="A281" s="4" t="s">
        <v>147</v>
      </c>
      <c r="B281" s="5" t="s">
        <v>570</v>
      </c>
      <c r="C281" s="7">
        <v>444</v>
      </c>
      <c r="D281" s="7">
        <v>444</v>
      </c>
      <c r="E281" s="7">
        <v>0</v>
      </c>
      <c r="F281" s="7">
        <f t="shared" si="13"/>
        <v>0</v>
      </c>
      <c r="G281" s="7">
        <f t="shared" si="14"/>
        <v>0</v>
      </c>
      <c r="H281" s="7">
        <v>0</v>
      </c>
      <c r="I281" s="7">
        <v>0</v>
      </c>
    </row>
    <row r="282" spans="1:14" ht="38.25" x14ac:dyDescent="0.2">
      <c r="A282" s="4" t="s">
        <v>245</v>
      </c>
      <c r="B282" s="5" t="s">
        <v>571</v>
      </c>
      <c r="C282" s="7">
        <v>6023.5</v>
      </c>
      <c r="D282" s="7">
        <v>6023.5</v>
      </c>
      <c r="E282" s="7">
        <v>0</v>
      </c>
      <c r="F282" s="7">
        <f t="shared" si="13"/>
        <v>0</v>
      </c>
      <c r="G282" s="7">
        <f t="shared" si="14"/>
        <v>0</v>
      </c>
      <c r="H282" s="7">
        <v>0</v>
      </c>
      <c r="I282" s="7">
        <v>0</v>
      </c>
    </row>
    <row r="283" spans="1:14" s="15" customFormat="1" ht="51" x14ac:dyDescent="0.2">
      <c r="A283" s="4" t="s">
        <v>246</v>
      </c>
      <c r="B283" s="5" t="s">
        <v>572</v>
      </c>
      <c r="C283" s="7">
        <v>6023.5</v>
      </c>
      <c r="D283" s="7">
        <v>6023.5</v>
      </c>
      <c r="E283" s="7">
        <v>0</v>
      </c>
      <c r="F283" s="7">
        <f t="shared" si="13"/>
        <v>0</v>
      </c>
      <c r="G283" s="7">
        <f t="shared" si="14"/>
        <v>0</v>
      </c>
      <c r="H283" s="7">
        <v>0</v>
      </c>
      <c r="I283" s="7">
        <v>0</v>
      </c>
      <c r="N283" s="11"/>
    </row>
    <row r="284" spans="1:14" ht="38.25" x14ac:dyDescent="0.2">
      <c r="A284" s="4" t="s">
        <v>148</v>
      </c>
      <c r="B284" s="5" t="s">
        <v>573</v>
      </c>
      <c r="C284" s="7">
        <v>59549.7</v>
      </c>
      <c r="D284" s="7">
        <v>59549.7</v>
      </c>
      <c r="E284" s="7">
        <v>0</v>
      </c>
      <c r="F284" s="7">
        <f t="shared" si="13"/>
        <v>0</v>
      </c>
      <c r="G284" s="7">
        <f t="shared" si="14"/>
        <v>0</v>
      </c>
      <c r="H284" s="7">
        <v>2462.3752599999998</v>
      </c>
      <c r="I284" s="7">
        <f t="shared" si="12"/>
        <v>0</v>
      </c>
    </row>
    <row r="285" spans="1:14" ht="38.25" x14ac:dyDescent="0.2">
      <c r="A285" s="4" t="s">
        <v>247</v>
      </c>
      <c r="B285" s="5" t="s">
        <v>574</v>
      </c>
      <c r="C285" s="7">
        <v>888716.6</v>
      </c>
      <c r="D285" s="7">
        <v>888716.6</v>
      </c>
      <c r="E285" s="7">
        <v>180031.86695</v>
      </c>
      <c r="F285" s="7">
        <f t="shared" si="13"/>
        <v>20.257511444030641</v>
      </c>
      <c r="G285" s="7">
        <f t="shared" si="14"/>
        <v>20.257511444030641</v>
      </c>
      <c r="H285" s="7">
        <v>191380.00566</v>
      </c>
      <c r="I285" s="7">
        <f t="shared" si="12"/>
        <v>94.070363478742507</v>
      </c>
    </row>
    <row r="286" spans="1:14" ht="51" x14ac:dyDescent="0.2">
      <c r="A286" s="4" t="s">
        <v>149</v>
      </c>
      <c r="B286" s="5" t="s">
        <v>575</v>
      </c>
      <c r="C286" s="7">
        <v>4207.5</v>
      </c>
      <c r="D286" s="7">
        <v>4207.5</v>
      </c>
      <c r="E286" s="7">
        <v>511.44499999999999</v>
      </c>
      <c r="F286" s="7">
        <f t="shared" si="13"/>
        <v>12.155555555555555</v>
      </c>
      <c r="G286" s="7">
        <f t="shared" si="14"/>
        <v>12.155555555555555</v>
      </c>
      <c r="H286" s="7">
        <v>923.20536000000004</v>
      </c>
      <c r="I286" s="7">
        <f t="shared" si="12"/>
        <v>55.398833472977238</v>
      </c>
    </row>
    <row r="287" spans="1:14" ht="63.75" x14ac:dyDescent="0.2">
      <c r="A287" s="4" t="s">
        <v>150</v>
      </c>
      <c r="B287" s="5" t="s">
        <v>576</v>
      </c>
      <c r="C287" s="7">
        <v>4207.5</v>
      </c>
      <c r="D287" s="7">
        <v>4207.5</v>
      </c>
      <c r="E287" s="7">
        <v>511.44499999999999</v>
      </c>
      <c r="F287" s="7">
        <f t="shared" si="13"/>
        <v>12.155555555555555</v>
      </c>
      <c r="G287" s="7">
        <f t="shared" si="14"/>
        <v>12.155555555555555</v>
      </c>
      <c r="H287" s="7">
        <v>923.20536000000004</v>
      </c>
      <c r="I287" s="7">
        <f t="shared" si="12"/>
        <v>55.398833472977238</v>
      </c>
    </row>
    <row r="288" spans="1:14" ht="38.25" x14ac:dyDescent="0.2">
      <c r="A288" s="4" t="s">
        <v>248</v>
      </c>
      <c r="B288" s="5" t="s">
        <v>577</v>
      </c>
      <c r="C288" s="7">
        <v>9085.1</v>
      </c>
      <c r="D288" s="7">
        <v>9085.1</v>
      </c>
      <c r="E288" s="7">
        <v>0</v>
      </c>
      <c r="F288" s="7">
        <f t="shared" si="13"/>
        <v>0</v>
      </c>
      <c r="G288" s="7">
        <f t="shared" si="14"/>
        <v>0</v>
      </c>
      <c r="H288" s="7">
        <v>0</v>
      </c>
      <c r="I288" s="7">
        <v>0</v>
      </c>
    </row>
    <row r="289" spans="1:14" ht="38.25" x14ac:dyDescent="0.2">
      <c r="A289" s="4" t="s">
        <v>249</v>
      </c>
      <c r="B289" s="5" t="s">
        <v>578</v>
      </c>
      <c r="C289" s="7">
        <v>9085.1</v>
      </c>
      <c r="D289" s="7">
        <v>9085.1</v>
      </c>
      <c r="E289" s="7">
        <v>0</v>
      </c>
      <c r="F289" s="7">
        <f t="shared" si="13"/>
        <v>0</v>
      </c>
      <c r="G289" s="7">
        <f t="shared" si="14"/>
        <v>0</v>
      </c>
      <c r="H289" s="7">
        <v>0</v>
      </c>
      <c r="I289" s="7">
        <v>0</v>
      </c>
      <c r="N289" s="15"/>
    </row>
    <row r="290" spans="1:14" ht="38.25" x14ac:dyDescent="0.2">
      <c r="A290" s="4" t="s">
        <v>1041</v>
      </c>
      <c r="B290" s="5" t="s">
        <v>579</v>
      </c>
      <c r="C290" s="7">
        <v>70032.899999999994</v>
      </c>
      <c r="D290" s="7">
        <v>70032.899999999994</v>
      </c>
      <c r="E290" s="7">
        <v>0</v>
      </c>
      <c r="F290" s="7">
        <f t="shared" si="13"/>
        <v>0</v>
      </c>
      <c r="G290" s="7">
        <f t="shared" si="14"/>
        <v>0</v>
      </c>
      <c r="H290" s="7">
        <v>0</v>
      </c>
      <c r="I290" s="7">
        <v>0</v>
      </c>
      <c r="N290" s="15"/>
    </row>
    <row r="291" spans="1:14" ht="51" x14ac:dyDescent="0.2">
      <c r="A291" s="4" t="s">
        <v>1042</v>
      </c>
      <c r="B291" s="5" t="s">
        <v>580</v>
      </c>
      <c r="C291" s="7">
        <v>70032.899999999994</v>
      </c>
      <c r="D291" s="7">
        <v>70032.899999999994</v>
      </c>
      <c r="E291" s="7">
        <v>0</v>
      </c>
      <c r="F291" s="7">
        <f t="shared" si="13"/>
        <v>0</v>
      </c>
      <c r="G291" s="7">
        <f t="shared" si="14"/>
        <v>0</v>
      </c>
      <c r="H291" s="7">
        <v>0</v>
      </c>
      <c r="I291" s="7">
        <v>0</v>
      </c>
      <c r="N291" s="15"/>
    </row>
    <row r="292" spans="1:14" ht="63.75" x14ac:dyDescent="0.2">
      <c r="A292" s="4" t="s">
        <v>929</v>
      </c>
      <c r="B292" s="5" t="s">
        <v>581</v>
      </c>
      <c r="C292" s="7">
        <v>34637.5</v>
      </c>
      <c r="D292" s="7">
        <v>34637.5</v>
      </c>
      <c r="E292" s="7">
        <v>0</v>
      </c>
      <c r="F292" s="7">
        <f t="shared" si="13"/>
        <v>0</v>
      </c>
      <c r="G292" s="7">
        <f t="shared" si="14"/>
        <v>0</v>
      </c>
      <c r="H292" s="7">
        <v>0</v>
      </c>
      <c r="I292" s="7">
        <v>0</v>
      </c>
      <c r="N292" s="15"/>
    </row>
    <row r="293" spans="1:14" ht="76.5" x14ac:dyDescent="0.2">
      <c r="A293" s="4" t="s">
        <v>930</v>
      </c>
      <c r="B293" s="5" t="s">
        <v>582</v>
      </c>
      <c r="C293" s="7">
        <v>34637.5</v>
      </c>
      <c r="D293" s="7">
        <v>34637.5</v>
      </c>
      <c r="E293" s="7">
        <v>0</v>
      </c>
      <c r="F293" s="7">
        <f t="shared" si="13"/>
        <v>0</v>
      </c>
      <c r="G293" s="7">
        <f t="shared" si="14"/>
        <v>0</v>
      </c>
      <c r="H293" s="7">
        <v>0</v>
      </c>
      <c r="I293" s="7">
        <v>0</v>
      </c>
      <c r="N293" s="15"/>
    </row>
    <row r="294" spans="1:14" s="15" customFormat="1" ht="51" x14ac:dyDescent="0.2">
      <c r="A294" s="4" t="s">
        <v>931</v>
      </c>
      <c r="B294" s="5" t="s">
        <v>583</v>
      </c>
      <c r="C294" s="7">
        <v>136951.5</v>
      </c>
      <c r="D294" s="7">
        <v>136951.5</v>
      </c>
      <c r="E294" s="7">
        <v>0</v>
      </c>
      <c r="F294" s="7">
        <f t="shared" si="13"/>
        <v>0</v>
      </c>
      <c r="G294" s="7">
        <f t="shared" si="14"/>
        <v>0</v>
      </c>
      <c r="H294" s="7">
        <v>0</v>
      </c>
      <c r="I294" s="7">
        <v>0</v>
      </c>
      <c r="N294" s="11"/>
    </row>
    <row r="295" spans="1:14" s="15" customFormat="1" ht="51" x14ac:dyDescent="0.2">
      <c r="A295" s="4" t="s">
        <v>932</v>
      </c>
      <c r="B295" s="5" t="s">
        <v>584</v>
      </c>
      <c r="C295" s="7">
        <v>136951.5</v>
      </c>
      <c r="D295" s="7">
        <v>136951.5</v>
      </c>
      <c r="E295" s="7">
        <v>0</v>
      </c>
      <c r="F295" s="7">
        <f t="shared" si="13"/>
        <v>0</v>
      </c>
      <c r="G295" s="7">
        <f t="shared" si="14"/>
        <v>0</v>
      </c>
      <c r="H295" s="7">
        <v>0</v>
      </c>
      <c r="I295" s="7">
        <v>0</v>
      </c>
      <c r="N295" s="11"/>
    </row>
    <row r="296" spans="1:14" s="15" customFormat="1" x14ac:dyDescent="0.2">
      <c r="A296" s="4" t="s">
        <v>1043</v>
      </c>
      <c r="B296" s="5" t="s">
        <v>1109</v>
      </c>
      <c r="C296" s="7">
        <v>20800.900000000001</v>
      </c>
      <c r="D296" s="7">
        <v>20800.900000000001</v>
      </c>
      <c r="E296" s="7">
        <v>0</v>
      </c>
      <c r="F296" s="7">
        <f t="shared" si="13"/>
        <v>0</v>
      </c>
      <c r="G296" s="7">
        <f t="shared" si="14"/>
        <v>0</v>
      </c>
      <c r="H296" s="7">
        <v>0</v>
      </c>
      <c r="I296" s="7">
        <v>0</v>
      </c>
      <c r="N296" s="11"/>
    </row>
    <row r="297" spans="1:14" s="15" customFormat="1" ht="25.5" x14ac:dyDescent="0.2">
      <c r="A297" s="4" t="s">
        <v>1044</v>
      </c>
      <c r="B297" s="5" t="s">
        <v>1110</v>
      </c>
      <c r="C297" s="7">
        <v>20800.900000000001</v>
      </c>
      <c r="D297" s="7">
        <v>20800.900000000001</v>
      </c>
      <c r="E297" s="7">
        <v>0</v>
      </c>
      <c r="F297" s="7">
        <f t="shared" si="13"/>
        <v>0</v>
      </c>
      <c r="G297" s="7">
        <f t="shared" si="14"/>
        <v>0</v>
      </c>
      <c r="H297" s="7">
        <v>0</v>
      </c>
      <c r="I297" s="7">
        <v>0</v>
      </c>
      <c r="N297" s="11"/>
    </row>
    <row r="298" spans="1:14" s="15" customFormat="1" ht="38.25" x14ac:dyDescent="0.2">
      <c r="A298" s="4" t="s">
        <v>250</v>
      </c>
      <c r="B298" s="5" t="s">
        <v>585</v>
      </c>
      <c r="C298" s="7">
        <v>15422.6</v>
      </c>
      <c r="D298" s="7">
        <v>15422.6</v>
      </c>
      <c r="E298" s="7">
        <v>0</v>
      </c>
      <c r="F298" s="7">
        <f t="shared" si="13"/>
        <v>0</v>
      </c>
      <c r="G298" s="7">
        <f t="shared" si="14"/>
        <v>0</v>
      </c>
      <c r="H298" s="7">
        <v>0</v>
      </c>
      <c r="I298" s="7">
        <v>0</v>
      </c>
      <c r="N298" s="11"/>
    </row>
    <row r="299" spans="1:14" s="15" customFormat="1" ht="38.25" x14ac:dyDescent="0.2">
      <c r="A299" s="4" t="s">
        <v>251</v>
      </c>
      <c r="B299" s="5" t="s">
        <v>586</v>
      </c>
      <c r="C299" s="7">
        <v>15422.6</v>
      </c>
      <c r="D299" s="7">
        <v>15422.6</v>
      </c>
      <c r="E299" s="7">
        <v>0</v>
      </c>
      <c r="F299" s="7">
        <f t="shared" si="13"/>
        <v>0</v>
      </c>
      <c r="G299" s="7">
        <f t="shared" si="14"/>
        <v>0</v>
      </c>
      <c r="H299" s="7">
        <v>0</v>
      </c>
      <c r="I299" s="7">
        <v>0</v>
      </c>
      <c r="N299" s="11"/>
    </row>
    <row r="300" spans="1:14" s="15" customFormat="1" x14ac:dyDescent="0.2">
      <c r="A300" s="4" t="s">
        <v>151</v>
      </c>
      <c r="B300" s="5" t="s">
        <v>587</v>
      </c>
      <c r="C300" s="7">
        <v>46864.4</v>
      </c>
      <c r="D300" s="7">
        <v>46864.4</v>
      </c>
      <c r="E300" s="7">
        <v>0</v>
      </c>
      <c r="F300" s="7">
        <f t="shared" si="13"/>
        <v>0</v>
      </c>
      <c r="G300" s="7">
        <f t="shared" si="14"/>
        <v>0</v>
      </c>
      <c r="H300" s="7">
        <v>42.332190000000004</v>
      </c>
      <c r="I300" s="7">
        <f t="shared" si="12"/>
        <v>0</v>
      </c>
      <c r="N300" s="11"/>
    </row>
    <row r="301" spans="1:14" s="15" customFormat="1" ht="25.5" x14ac:dyDescent="0.2">
      <c r="A301" s="4" t="s">
        <v>152</v>
      </c>
      <c r="B301" s="5" t="s">
        <v>588</v>
      </c>
      <c r="C301" s="7">
        <v>46864.4</v>
      </c>
      <c r="D301" s="7">
        <v>46864.4</v>
      </c>
      <c r="E301" s="7">
        <v>0</v>
      </c>
      <c r="F301" s="7">
        <f t="shared" si="13"/>
        <v>0</v>
      </c>
      <c r="G301" s="7">
        <f t="shared" si="14"/>
        <v>0</v>
      </c>
      <c r="H301" s="7">
        <v>42.332190000000004</v>
      </c>
      <c r="I301" s="7">
        <f t="shared" si="12"/>
        <v>0</v>
      </c>
      <c r="N301" s="11"/>
    </row>
    <row r="302" spans="1:14" s="15" customFormat="1" ht="25.5" x14ac:dyDescent="0.2">
      <c r="A302" s="4" t="s">
        <v>153</v>
      </c>
      <c r="B302" s="5" t="s">
        <v>589</v>
      </c>
      <c r="C302" s="7">
        <v>24106.1</v>
      </c>
      <c r="D302" s="7">
        <v>24106.1</v>
      </c>
      <c r="E302" s="7">
        <v>0</v>
      </c>
      <c r="F302" s="7">
        <f t="shared" si="13"/>
        <v>0</v>
      </c>
      <c r="G302" s="7">
        <f t="shared" si="14"/>
        <v>0</v>
      </c>
      <c r="H302" s="7"/>
      <c r="I302" s="7">
        <v>0</v>
      </c>
      <c r="N302" s="11"/>
    </row>
    <row r="303" spans="1:14" s="15" customFormat="1" ht="38.25" x14ac:dyDescent="0.2">
      <c r="A303" s="4" t="s">
        <v>154</v>
      </c>
      <c r="B303" s="5" t="s">
        <v>590</v>
      </c>
      <c r="C303" s="7">
        <v>24106.1</v>
      </c>
      <c r="D303" s="7">
        <v>24106.1</v>
      </c>
      <c r="E303" s="7">
        <v>0</v>
      </c>
      <c r="F303" s="7">
        <f t="shared" si="13"/>
        <v>0</v>
      </c>
      <c r="G303" s="7">
        <f t="shared" si="14"/>
        <v>0</v>
      </c>
      <c r="H303" s="7"/>
      <c r="I303" s="7">
        <v>0</v>
      </c>
      <c r="N303" s="11"/>
    </row>
    <row r="304" spans="1:14" s="15" customFormat="1" ht="25.5" x14ac:dyDescent="0.2">
      <c r="A304" s="4" t="s">
        <v>933</v>
      </c>
      <c r="B304" s="5" t="s">
        <v>591</v>
      </c>
      <c r="C304" s="7">
        <v>138361.20000000001</v>
      </c>
      <c r="D304" s="7">
        <v>138361.20000000001</v>
      </c>
      <c r="E304" s="7">
        <v>0</v>
      </c>
      <c r="F304" s="7">
        <f t="shared" si="13"/>
        <v>0</v>
      </c>
      <c r="G304" s="7">
        <f t="shared" si="14"/>
        <v>0</v>
      </c>
      <c r="H304" s="7"/>
      <c r="I304" s="7">
        <v>0</v>
      </c>
      <c r="N304" s="11"/>
    </row>
    <row r="305" spans="1:14" s="15" customFormat="1" ht="38.25" x14ac:dyDescent="0.2">
      <c r="A305" s="4" t="s">
        <v>934</v>
      </c>
      <c r="B305" s="5" t="s">
        <v>592</v>
      </c>
      <c r="C305" s="7">
        <v>138361.20000000001</v>
      </c>
      <c r="D305" s="7">
        <v>138361.20000000001</v>
      </c>
      <c r="E305" s="7">
        <v>0</v>
      </c>
      <c r="F305" s="7">
        <f t="shared" si="13"/>
        <v>0</v>
      </c>
      <c r="G305" s="7">
        <f t="shared" si="14"/>
        <v>0</v>
      </c>
      <c r="H305" s="7"/>
      <c r="I305" s="7">
        <v>0</v>
      </c>
      <c r="N305" s="11"/>
    </row>
    <row r="306" spans="1:14" s="15" customFormat="1" x14ac:dyDescent="0.2">
      <c r="A306" s="4" t="s">
        <v>155</v>
      </c>
      <c r="B306" s="5" t="s">
        <v>593</v>
      </c>
      <c r="C306" s="7">
        <v>33840.400000000001</v>
      </c>
      <c r="D306" s="7">
        <v>33840.400000000001</v>
      </c>
      <c r="E306" s="7">
        <v>0</v>
      </c>
      <c r="F306" s="7">
        <f t="shared" si="13"/>
        <v>0</v>
      </c>
      <c r="G306" s="7">
        <f t="shared" si="14"/>
        <v>0</v>
      </c>
      <c r="H306" s="7"/>
      <c r="I306" s="7">
        <v>0</v>
      </c>
      <c r="N306" s="11"/>
    </row>
    <row r="307" spans="1:14" s="15" customFormat="1" ht="25.5" x14ac:dyDescent="0.2">
      <c r="A307" s="4" t="s">
        <v>156</v>
      </c>
      <c r="B307" s="5" t="s">
        <v>594</v>
      </c>
      <c r="C307" s="7">
        <v>33840.400000000001</v>
      </c>
      <c r="D307" s="7">
        <v>33840.400000000001</v>
      </c>
      <c r="E307" s="7">
        <v>0</v>
      </c>
      <c r="F307" s="7">
        <f t="shared" si="13"/>
        <v>0</v>
      </c>
      <c r="G307" s="7">
        <f t="shared" si="14"/>
        <v>0</v>
      </c>
      <c r="H307" s="7"/>
      <c r="I307" s="7">
        <v>0</v>
      </c>
      <c r="N307" s="11"/>
    </row>
    <row r="308" spans="1:14" s="15" customFormat="1" ht="25.5" x14ac:dyDescent="0.2">
      <c r="A308" s="4" t="s">
        <v>157</v>
      </c>
      <c r="B308" s="5" t="s">
        <v>595</v>
      </c>
      <c r="C308" s="7">
        <v>12780.4</v>
      </c>
      <c r="D308" s="7">
        <v>12780.4</v>
      </c>
      <c r="E308" s="7">
        <v>0</v>
      </c>
      <c r="F308" s="7">
        <f t="shared" si="13"/>
        <v>0</v>
      </c>
      <c r="G308" s="7">
        <f t="shared" si="14"/>
        <v>0</v>
      </c>
      <c r="H308" s="7"/>
      <c r="I308" s="7">
        <v>0</v>
      </c>
      <c r="N308" s="11"/>
    </row>
    <row r="309" spans="1:14" s="15" customFormat="1" ht="25.5" x14ac:dyDescent="0.2">
      <c r="A309" s="4" t="s">
        <v>158</v>
      </c>
      <c r="B309" s="5" t="s">
        <v>596</v>
      </c>
      <c r="C309" s="7">
        <v>12780.4</v>
      </c>
      <c r="D309" s="7">
        <v>12780.4</v>
      </c>
      <c r="E309" s="7">
        <v>0</v>
      </c>
      <c r="F309" s="7">
        <f t="shared" si="13"/>
        <v>0</v>
      </c>
      <c r="G309" s="7">
        <f t="shared" si="14"/>
        <v>0</v>
      </c>
      <c r="H309" s="7"/>
      <c r="I309" s="7">
        <v>0</v>
      </c>
      <c r="N309" s="11"/>
    </row>
    <row r="310" spans="1:14" s="15" customFormat="1" ht="25.5" x14ac:dyDescent="0.2">
      <c r="A310" s="4" t="s">
        <v>159</v>
      </c>
      <c r="B310" s="5" t="s">
        <v>597</v>
      </c>
      <c r="C310" s="7">
        <v>5464</v>
      </c>
      <c r="D310" s="7">
        <v>5464</v>
      </c>
      <c r="E310" s="7">
        <v>0</v>
      </c>
      <c r="F310" s="7">
        <f t="shared" si="13"/>
        <v>0</v>
      </c>
      <c r="G310" s="7">
        <f t="shared" si="14"/>
        <v>0</v>
      </c>
      <c r="H310" s="7"/>
      <c r="I310" s="7">
        <v>0</v>
      </c>
      <c r="N310" s="11"/>
    </row>
    <row r="311" spans="1:14" s="15" customFormat="1" ht="38.25" x14ac:dyDescent="0.2">
      <c r="A311" s="4" t="s">
        <v>160</v>
      </c>
      <c r="B311" s="5" t="s">
        <v>598</v>
      </c>
      <c r="C311" s="7">
        <v>5464</v>
      </c>
      <c r="D311" s="7">
        <v>5464</v>
      </c>
      <c r="E311" s="7">
        <v>0</v>
      </c>
      <c r="F311" s="7">
        <f t="shared" si="13"/>
        <v>0</v>
      </c>
      <c r="G311" s="7">
        <f t="shared" si="14"/>
        <v>0</v>
      </c>
      <c r="H311" s="7"/>
      <c r="I311" s="7">
        <v>0</v>
      </c>
      <c r="N311" s="11"/>
    </row>
    <row r="312" spans="1:14" ht="25.5" x14ac:dyDescent="0.2">
      <c r="A312" s="4" t="s">
        <v>1045</v>
      </c>
      <c r="B312" s="5" t="s">
        <v>1111</v>
      </c>
      <c r="C312" s="7">
        <v>65703.3</v>
      </c>
      <c r="D312" s="7">
        <v>65703.3</v>
      </c>
      <c r="E312" s="7">
        <v>0</v>
      </c>
      <c r="F312" s="7">
        <f t="shared" si="13"/>
        <v>0</v>
      </c>
      <c r="G312" s="7">
        <f t="shared" si="14"/>
        <v>0</v>
      </c>
      <c r="H312" s="7"/>
      <c r="I312" s="7">
        <v>0</v>
      </c>
      <c r="N312" s="15"/>
    </row>
    <row r="313" spans="1:14" ht="38.25" x14ac:dyDescent="0.2">
      <c r="A313" s="4" t="s">
        <v>1046</v>
      </c>
      <c r="B313" s="5" t="s">
        <v>1112</v>
      </c>
      <c r="C313" s="7">
        <v>65703.3</v>
      </c>
      <c r="D313" s="7">
        <v>65703.3</v>
      </c>
      <c r="E313" s="7">
        <v>0</v>
      </c>
      <c r="F313" s="7">
        <f t="shared" si="13"/>
        <v>0</v>
      </c>
      <c r="G313" s="7">
        <f t="shared" si="14"/>
        <v>0</v>
      </c>
      <c r="H313" s="7"/>
      <c r="I313" s="7">
        <v>0</v>
      </c>
      <c r="N313" s="15"/>
    </row>
    <row r="314" spans="1:14" ht="38.25" x14ac:dyDescent="0.2">
      <c r="A314" s="4" t="s">
        <v>1238</v>
      </c>
      <c r="B314" s="5" t="s">
        <v>1239</v>
      </c>
      <c r="C314" s="7">
        <v>0</v>
      </c>
      <c r="D314" s="7">
        <v>0</v>
      </c>
      <c r="E314" s="7">
        <v>0</v>
      </c>
      <c r="F314" s="7">
        <v>0</v>
      </c>
      <c r="G314" s="7">
        <v>0</v>
      </c>
      <c r="H314" s="7">
        <v>4291.0335999999998</v>
      </c>
      <c r="I314" s="7">
        <v>0</v>
      </c>
      <c r="N314" s="15"/>
    </row>
    <row r="315" spans="1:14" ht="51" x14ac:dyDescent="0.2">
      <c r="A315" s="4" t="s">
        <v>1240</v>
      </c>
      <c r="B315" s="5" t="s">
        <v>1241</v>
      </c>
      <c r="C315" s="7">
        <v>0</v>
      </c>
      <c r="D315" s="7">
        <v>0</v>
      </c>
      <c r="E315" s="7">
        <v>0</v>
      </c>
      <c r="F315" s="7">
        <v>0</v>
      </c>
      <c r="G315" s="7">
        <v>0</v>
      </c>
      <c r="H315" s="7">
        <v>4291.0335999999998</v>
      </c>
      <c r="I315" s="7">
        <v>0</v>
      </c>
      <c r="N315" s="15"/>
    </row>
    <row r="316" spans="1:14" ht="25.5" x14ac:dyDescent="0.2">
      <c r="A316" s="4" t="s">
        <v>161</v>
      </c>
      <c r="B316" s="5" t="s">
        <v>599</v>
      </c>
      <c r="C316" s="7">
        <v>596891</v>
      </c>
      <c r="D316" s="7">
        <v>596891</v>
      </c>
      <c r="E316" s="7">
        <v>0</v>
      </c>
      <c r="F316" s="7">
        <f t="shared" si="13"/>
        <v>0</v>
      </c>
      <c r="G316" s="7">
        <f t="shared" si="14"/>
        <v>0</v>
      </c>
      <c r="H316" s="7">
        <v>0</v>
      </c>
      <c r="I316" s="7">
        <v>0</v>
      </c>
      <c r="N316" s="15"/>
    </row>
    <row r="317" spans="1:14" ht="25.5" x14ac:dyDescent="0.2">
      <c r="A317" s="4" t="s">
        <v>162</v>
      </c>
      <c r="B317" s="5" t="s">
        <v>600</v>
      </c>
      <c r="C317" s="7">
        <v>596891</v>
      </c>
      <c r="D317" s="7">
        <v>596891</v>
      </c>
      <c r="E317" s="7">
        <v>0</v>
      </c>
      <c r="F317" s="7">
        <f t="shared" si="13"/>
        <v>0</v>
      </c>
      <c r="G317" s="7">
        <f t="shared" si="14"/>
        <v>0</v>
      </c>
      <c r="H317" s="7">
        <v>0</v>
      </c>
      <c r="I317" s="7">
        <v>0</v>
      </c>
      <c r="N317" s="15"/>
    </row>
    <row r="318" spans="1:14" ht="25.5" x14ac:dyDescent="0.2">
      <c r="A318" s="4" t="s">
        <v>1047</v>
      </c>
      <c r="B318" s="5" t="s">
        <v>1113</v>
      </c>
      <c r="C318" s="7">
        <v>1929.9</v>
      </c>
      <c r="D318" s="7">
        <v>1929.9</v>
      </c>
      <c r="E318" s="7">
        <v>0</v>
      </c>
      <c r="F318" s="7">
        <f t="shared" si="13"/>
        <v>0</v>
      </c>
      <c r="G318" s="7">
        <f t="shared" si="14"/>
        <v>0</v>
      </c>
      <c r="H318" s="7">
        <v>0</v>
      </c>
      <c r="I318" s="7">
        <v>0</v>
      </c>
      <c r="N318" s="15"/>
    </row>
    <row r="319" spans="1:14" ht="38.25" x14ac:dyDescent="0.2">
      <c r="A319" s="4" t="s">
        <v>1048</v>
      </c>
      <c r="B319" s="5" t="s">
        <v>1114</v>
      </c>
      <c r="C319" s="7">
        <v>1929.9</v>
      </c>
      <c r="D319" s="7">
        <v>1929.9</v>
      </c>
      <c r="E319" s="7">
        <v>0</v>
      </c>
      <c r="F319" s="7">
        <f t="shared" si="13"/>
        <v>0</v>
      </c>
      <c r="G319" s="7">
        <f t="shared" si="14"/>
        <v>0</v>
      </c>
      <c r="H319" s="7">
        <v>0</v>
      </c>
      <c r="I319" s="7">
        <v>0</v>
      </c>
      <c r="N319" s="15"/>
    </row>
    <row r="320" spans="1:14" ht="51" x14ac:dyDescent="0.2">
      <c r="A320" s="4" t="s">
        <v>1049</v>
      </c>
      <c r="B320" s="5" t="s">
        <v>601</v>
      </c>
      <c r="C320" s="7">
        <v>7650</v>
      </c>
      <c r="D320" s="7">
        <v>7650</v>
      </c>
      <c r="E320" s="7">
        <v>0</v>
      </c>
      <c r="F320" s="7">
        <f t="shared" si="13"/>
        <v>0</v>
      </c>
      <c r="G320" s="7">
        <f t="shared" si="14"/>
        <v>0</v>
      </c>
      <c r="H320" s="7">
        <v>0</v>
      </c>
      <c r="I320" s="7">
        <v>0</v>
      </c>
      <c r="N320" s="15"/>
    </row>
    <row r="321" spans="1:14" ht="63.75" x14ac:dyDescent="0.2">
      <c r="A321" s="4" t="s">
        <v>1050</v>
      </c>
      <c r="B321" s="5" t="s">
        <v>602</v>
      </c>
      <c r="C321" s="7">
        <v>7650</v>
      </c>
      <c r="D321" s="7">
        <v>7650</v>
      </c>
      <c r="E321" s="7">
        <v>0</v>
      </c>
      <c r="F321" s="7">
        <f t="shared" si="13"/>
        <v>0</v>
      </c>
      <c r="G321" s="7">
        <f t="shared" si="14"/>
        <v>0</v>
      </c>
      <c r="H321" s="7">
        <v>0</v>
      </c>
      <c r="I321" s="7">
        <v>0</v>
      </c>
      <c r="N321" s="15"/>
    </row>
    <row r="322" spans="1:14" s="15" customFormat="1" x14ac:dyDescent="0.2">
      <c r="A322" s="4" t="s">
        <v>935</v>
      </c>
      <c r="B322" s="5" t="s">
        <v>962</v>
      </c>
      <c r="C322" s="7">
        <v>4850</v>
      </c>
      <c r="D322" s="7">
        <v>4850</v>
      </c>
      <c r="E322" s="7">
        <v>187.88900000000001</v>
      </c>
      <c r="F322" s="7">
        <f t="shared" si="13"/>
        <v>3.8740000000000006</v>
      </c>
      <c r="G322" s="7">
        <f t="shared" si="14"/>
        <v>3.8740000000000006</v>
      </c>
      <c r="H322" s="7">
        <v>552.41499999999996</v>
      </c>
      <c r="I322" s="7">
        <f t="shared" si="12"/>
        <v>34.012291483757686</v>
      </c>
    </row>
    <row r="323" spans="1:14" ht="25.5" x14ac:dyDescent="0.2">
      <c r="A323" s="4" t="s">
        <v>936</v>
      </c>
      <c r="B323" s="5" t="s">
        <v>963</v>
      </c>
      <c r="C323" s="7">
        <v>4850</v>
      </c>
      <c r="D323" s="7">
        <v>4850</v>
      </c>
      <c r="E323" s="7">
        <v>187.88900000000001</v>
      </c>
      <c r="F323" s="7">
        <f t="shared" si="13"/>
        <v>3.8740000000000006</v>
      </c>
      <c r="G323" s="7">
        <f t="shared" si="14"/>
        <v>3.8740000000000006</v>
      </c>
      <c r="H323" s="7">
        <v>552.41499999999996</v>
      </c>
      <c r="I323" s="7">
        <f t="shared" si="12"/>
        <v>34.012291483757686</v>
      </c>
    </row>
    <row r="324" spans="1:14" ht="38.25" x14ac:dyDescent="0.2">
      <c r="A324" s="4" t="s">
        <v>252</v>
      </c>
      <c r="B324" s="5" t="s">
        <v>603</v>
      </c>
      <c r="C324" s="7">
        <v>13338.1</v>
      </c>
      <c r="D324" s="7">
        <v>13338.1</v>
      </c>
      <c r="E324" s="7">
        <v>0</v>
      </c>
      <c r="F324" s="7">
        <f t="shared" si="13"/>
        <v>0</v>
      </c>
      <c r="G324" s="7">
        <f t="shared" si="14"/>
        <v>0</v>
      </c>
      <c r="H324" s="7">
        <v>0</v>
      </c>
      <c r="I324" s="7">
        <v>0</v>
      </c>
    </row>
    <row r="325" spans="1:14" ht="51" x14ac:dyDescent="0.2">
      <c r="A325" s="4" t="s">
        <v>253</v>
      </c>
      <c r="B325" s="5" t="s">
        <v>604</v>
      </c>
      <c r="C325" s="7">
        <v>13338.1</v>
      </c>
      <c r="D325" s="7">
        <v>13338.1</v>
      </c>
      <c r="E325" s="7">
        <v>0</v>
      </c>
      <c r="F325" s="7">
        <f t="shared" si="13"/>
        <v>0</v>
      </c>
      <c r="G325" s="7">
        <f t="shared" si="14"/>
        <v>0</v>
      </c>
      <c r="H325" s="7">
        <v>0</v>
      </c>
      <c r="I325" s="7">
        <v>0</v>
      </c>
      <c r="N325" s="15"/>
    </row>
    <row r="326" spans="1:14" ht="25.5" x14ac:dyDescent="0.2">
      <c r="A326" s="4" t="s">
        <v>283</v>
      </c>
      <c r="B326" s="5" t="s">
        <v>605</v>
      </c>
      <c r="C326" s="7">
        <v>1974618.3</v>
      </c>
      <c r="D326" s="7">
        <v>1974618.3</v>
      </c>
      <c r="E326" s="7">
        <v>496365.96098999999</v>
      </c>
      <c r="F326" s="7">
        <f t="shared" si="13"/>
        <v>25.137311904280434</v>
      </c>
      <c r="G326" s="7">
        <f t="shared" si="14"/>
        <v>25.137311904280434</v>
      </c>
      <c r="H326" s="7">
        <v>446959.33020999999</v>
      </c>
      <c r="I326" s="7">
        <f t="shared" si="12"/>
        <v>111.05394326521537</v>
      </c>
    </row>
    <row r="327" spans="1:14" ht="38.25" x14ac:dyDescent="0.2">
      <c r="A327" s="4" t="s">
        <v>330</v>
      </c>
      <c r="B327" s="5" t="s">
        <v>606</v>
      </c>
      <c r="C327" s="7">
        <v>570721.69999999995</v>
      </c>
      <c r="D327" s="7">
        <v>570721.69999999995</v>
      </c>
      <c r="E327" s="7">
        <v>86394.763699999996</v>
      </c>
      <c r="F327" s="7">
        <f t="shared" si="13"/>
        <v>15.137809496292151</v>
      </c>
      <c r="G327" s="7">
        <f t="shared" si="14"/>
        <v>15.137809496292151</v>
      </c>
      <c r="H327" s="7">
        <v>102318.29551000001</v>
      </c>
      <c r="I327" s="7">
        <f t="shared" si="12"/>
        <v>84.437258526805948</v>
      </c>
    </row>
    <row r="328" spans="1:14" ht="38.25" x14ac:dyDescent="0.2">
      <c r="A328" s="4" t="s">
        <v>327</v>
      </c>
      <c r="B328" s="5" t="s">
        <v>607</v>
      </c>
      <c r="C328" s="7">
        <v>570721.69999999995</v>
      </c>
      <c r="D328" s="7">
        <v>570721.69999999995</v>
      </c>
      <c r="E328" s="7">
        <v>86394.763699999996</v>
      </c>
      <c r="F328" s="7">
        <f t="shared" si="13"/>
        <v>15.137809496292151</v>
      </c>
      <c r="G328" s="7">
        <f t="shared" si="14"/>
        <v>15.137809496292151</v>
      </c>
      <c r="H328" s="7">
        <v>102318.29551000001</v>
      </c>
      <c r="I328" s="7">
        <f t="shared" si="12"/>
        <v>84.437258526805948</v>
      </c>
    </row>
    <row r="329" spans="1:14" ht="25.5" x14ac:dyDescent="0.2">
      <c r="A329" s="4" t="s">
        <v>1051</v>
      </c>
      <c r="B329" s="5" t="s">
        <v>1115</v>
      </c>
      <c r="C329" s="7">
        <v>188648.1</v>
      </c>
      <c r="D329" s="7">
        <v>188648.1</v>
      </c>
      <c r="E329" s="7">
        <v>0</v>
      </c>
      <c r="F329" s="7">
        <f t="shared" si="13"/>
        <v>0</v>
      </c>
      <c r="G329" s="7">
        <f t="shared" si="14"/>
        <v>0</v>
      </c>
      <c r="H329" s="7">
        <v>0</v>
      </c>
      <c r="I329" s="7">
        <v>0</v>
      </c>
      <c r="J329" s="23">
        <f>H330+H334+H336+H338</f>
        <v>0</v>
      </c>
    </row>
    <row r="330" spans="1:14" ht="38.25" x14ac:dyDescent="0.2">
      <c r="A330" s="4" t="s">
        <v>1052</v>
      </c>
      <c r="B330" s="5" t="s">
        <v>1116</v>
      </c>
      <c r="C330" s="7">
        <v>188648.1</v>
      </c>
      <c r="D330" s="7">
        <v>188648.1</v>
      </c>
      <c r="E330" s="7">
        <v>0</v>
      </c>
      <c r="F330" s="7">
        <f t="shared" si="13"/>
        <v>0</v>
      </c>
      <c r="G330" s="7">
        <f t="shared" si="14"/>
        <v>0</v>
      </c>
      <c r="H330" s="7">
        <v>0</v>
      </c>
      <c r="I330" s="7">
        <v>0</v>
      </c>
    </row>
    <row r="331" spans="1:14" ht="38.25" x14ac:dyDescent="0.2">
      <c r="A331" s="4" t="s">
        <v>1053</v>
      </c>
      <c r="B331" s="5" t="s">
        <v>1117</v>
      </c>
      <c r="C331" s="7">
        <v>60343.199999999997</v>
      </c>
      <c r="D331" s="7">
        <v>60343.199999999997</v>
      </c>
      <c r="E331" s="7">
        <v>0</v>
      </c>
      <c r="F331" s="7">
        <f t="shared" si="13"/>
        <v>0</v>
      </c>
      <c r="G331" s="7">
        <f t="shared" si="14"/>
        <v>0</v>
      </c>
      <c r="H331" s="7">
        <v>0</v>
      </c>
      <c r="I331" s="7">
        <v>0</v>
      </c>
    </row>
    <row r="332" spans="1:14" ht="38.25" x14ac:dyDescent="0.2">
      <c r="A332" s="4" t="s">
        <v>1054</v>
      </c>
      <c r="B332" s="5" t="s">
        <v>1118</v>
      </c>
      <c r="C332" s="7">
        <v>60343.199999999997</v>
      </c>
      <c r="D332" s="7">
        <v>60343.199999999997</v>
      </c>
      <c r="E332" s="7">
        <v>0</v>
      </c>
      <c r="F332" s="7">
        <f t="shared" si="13"/>
        <v>0</v>
      </c>
      <c r="G332" s="7">
        <f t="shared" si="14"/>
        <v>0</v>
      </c>
      <c r="H332" s="7">
        <v>0</v>
      </c>
      <c r="I332" s="7">
        <v>0</v>
      </c>
    </row>
    <row r="333" spans="1:14" ht="25.5" x14ac:dyDescent="0.2">
      <c r="A333" s="4" t="s">
        <v>1055</v>
      </c>
      <c r="B333" s="5" t="s">
        <v>964</v>
      </c>
      <c r="C333" s="7">
        <v>1014627.6</v>
      </c>
      <c r="D333" s="7">
        <v>1014627.6</v>
      </c>
      <c r="E333" s="7">
        <v>0</v>
      </c>
      <c r="F333" s="7">
        <f t="shared" si="13"/>
        <v>0</v>
      </c>
      <c r="G333" s="7">
        <f t="shared" si="14"/>
        <v>0</v>
      </c>
      <c r="H333" s="7">
        <v>0</v>
      </c>
      <c r="I333" s="7">
        <v>0</v>
      </c>
    </row>
    <row r="334" spans="1:14" ht="25.5" x14ac:dyDescent="0.2">
      <c r="A334" s="4" t="s">
        <v>1056</v>
      </c>
      <c r="B334" s="5" t="s">
        <v>965</v>
      </c>
      <c r="C334" s="7">
        <v>1014627.6</v>
      </c>
      <c r="D334" s="7">
        <v>1014627.6</v>
      </c>
      <c r="E334" s="7">
        <v>0</v>
      </c>
      <c r="F334" s="7">
        <f t="shared" ref="F334:F397" si="15">E334/C334*100</f>
        <v>0</v>
      </c>
      <c r="G334" s="7">
        <f t="shared" ref="G334:G397" si="16">E334/D334*100</f>
        <v>0</v>
      </c>
      <c r="H334" s="7">
        <v>0</v>
      </c>
      <c r="I334" s="7">
        <v>0</v>
      </c>
    </row>
    <row r="335" spans="1:14" ht="38.25" x14ac:dyDescent="0.2">
      <c r="A335" s="4" t="s">
        <v>1057</v>
      </c>
      <c r="B335" s="5" t="s">
        <v>1119</v>
      </c>
      <c r="C335" s="7">
        <v>1364234</v>
      </c>
      <c r="D335" s="7">
        <v>1364234</v>
      </c>
      <c r="E335" s="7">
        <v>0</v>
      </c>
      <c r="F335" s="7">
        <f t="shared" si="15"/>
        <v>0</v>
      </c>
      <c r="G335" s="7">
        <f t="shared" si="16"/>
        <v>0</v>
      </c>
      <c r="H335" s="7">
        <v>0</v>
      </c>
      <c r="I335" s="7">
        <v>0</v>
      </c>
    </row>
    <row r="336" spans="1:14" ht="51" x14ac:dyDescent="0.2">
      <c r="A336" s="4" t="s">
        <v>1058</v>
      </c>
      <c r="B336" s="5" t="s">
        <v>1120</v>
      </c>
      <c r="C336" s="7">
        <v>1364234</v>
      </c>
      <c r="D336" s="7">
        <v>1364234</v>
      </c>
      <c r="E336" s="7">
        <v>0</v>
      </c>
      <c r="F336" s="7">
        <f t="shared" si="15"/>
        <v>0</v>
      </c>
      <c r="G336" s="7">
        <f t="shared" si="16"/>
        <v>0</v>
      </c>
      <c r="H336" s="7">
        <v>0</v>
      </c>
      <c r="I336" s="7">
        <v>0</v>
      </c>
    </row>
    <row r="337" spans="1:14" s="15" customFormat="1" ht="51" x14ac:dyDescent="0.2">
      <c r="A337" s="4" t="s">
        <v>163</v>
      </c>
      <c r="B337" s="5" t="s">
        <v>608</v>
      </c>
      <c r="C337" s="7">
        <v>15955.9</v>
      </c>
      <c r="D337" s="7">
        <v>15955.9</v>
      </c>
      <c r="E337" s="7">
        <v>3972.0921200000003</v>
      </c>
      <c r="F337" s="7">
        <f t="shared" si="15"/>
        <v>24.894190362185778</v>
      </c>
      <c r="G337" s="7">
        <f t="shared" si="16"/>
        <v>24.894190362185778</v>
      </c>
      <c r="H337" s="7">
        <v>3393.7752700000001</v>
      </c>
      <c r="I337" s="7">
        <f t="shared" ref="I337:I394" si="17">E337/H337*100</f>
        <v>117.0405169461913</v>
      </c>
      <c r="N337" s="11"/>
    </row>
    <row r="338" spans="1:14" s="15" customFormat="1" ht="38.25" x14ac:dyDescent="0.2">
      <c r="A338" s="4" t="s">
        <v>937</v>
      </c>
      <c r="B338" s="5" t="s">
        <v>966</v>
      </c>
      <c r="C338" s="7">
        <v>234535.8</v>
      </c>
      <c r="D338" s="7">
        <v>234535.8</v>
      </c>
      <c r="E338" s="7">
        <v>54086.139310000006</v>
      </c>
      <c r="F338" s="7">
        <f t="shared" si="15"/>
        <v>23.060931128637936</v>
      </c>
      <c r="G338" s="7">
        <f t="shared" si="16"/>
        <v>23.060931128637936</v>
      </c>
      <c r="H338" s="7">
        <v>0</v>
      </c>
      <c r="I338" s="7">
        <v>0</v>
      </c>
      <c r="N338" s="11"/>
    </row>
    <row r="339" spans="1:14" ht="38.25" x14ac:dyDescent="0.2">
      <c r="A339" s="4" t="s">
        <v>164</v>
      </c>
      <c r="B339" s="5" t="s">
        <v>609</v>
      </c>
      <c r="C339" s="7">
        <v>16355.5</v>
      </c>
      <c r="D339" s="7">
        <v>16355.5</v>
      </c>
      <c r="E339" s="7">
        <v>6856.3372599999993</v>
      </c>
      <c r="F339" s="7">
        <f t="shared" si="15"/>
        <v>41.920682706123316</v>
      </c>
      <c r="G339" s="7">
        <f t="shared" si="16"/>
        <v>41.920682706123316</v>
      </c>
      <c r="H339" s="7">
        <v>3469.6586000000002</v>
      </c>
      <c r="I339" s="7">
        <f t="shared" si="17"/>
        <v>197.60841196306745</v>
      </c>
    </row>
    <row r="340" spans="1:14" ht="38.25" x14ac:dyDescent="0.2">
      <c r="A340" s="4" t="s">
        <v>165</v>
      </c>
      <c r="B340" s="5" t="s">
        <v>610</v>
      </c>
      <c r="C340" s="7">
        <v>2859.8</v>
      </c>
      <c r="D340" s="7">
        <v>2859.8</v>
      </c>
      <c r="E340" s="7">
        <v>0</v>
      </c>
      <c r="F340" s="7">
        <f t="shared" si="15"/>
        <v>0</v>
      </c>
      <c r="G340" s="7">
        <f t="shared" si="16"/>
        <v>0</v>
      </c>
      <c r="H340" s="7">
        <v>0</v>
      </c>
      <c r="I340" s="7">
        <v>0</v>
      </c>
    </row>
    <row r="341" spans="1:14" ht="38.25" x14ac:dyDescent="0.2">
      <c r="A341" s="4" t="s">
        <v>166</v>
      </c>
      <c r="B341" s="5" t="s">
        <v>611</v>
      </c>
      <c r="C341" s="7">
        <v>2859.8</v>
      </c>
      <c r="D341" s="7">
        <v>2859.8</v>
      </c>
      <c r="E341" s="7">
        <v>0</v>
      </c>
      <c r="F341" s="7">
        <f t="shared" si="15"/>
        <v>0</v>
      </c>
      <c r="G341" s="7">
        <f t="shared" si="16"/>
        <v>0</v>
      </c>
      <c r="H341" s="7">
        <v>0</v>
      </c>
      <c r="I341" s="7">
        <v>0</v>
      </c>
      <c r="N341" s="15"/>
    </row>
    <row r="342" spans="1:14" ht="38.25" x14ac:dyDescent="0.2">
      <c r="A342" s="4" t="s">
        <v>167</v>
      </c>
      <c r="B342" s="5" t="s">
        <v>612</v>
      </c>
      <c r="C342" s="7">
        <v>23262.9</v>
      </c>
      <c r="D342" s="7">
        <v>23262.9</v>
      </c>
      <c r="E342" s="7">
        <v>0</v>
      </c>
      <c r="F342" s="7">
        <f t="shared" si="15"/>
        <v>0</v>
      </c>
      <c r="G342" s="7">
        <f t="shared" si="16"/>
        <v>0</v>
      </c>
      <c r="H342" s="7">
        <v>0</v>
      </c>
      <c r="I342" s="7">
        <v>0</v>
      </c>
      <c r="J342" s="23">
        <f>C342-D342</f>
        <v>0</v>
      </c>
    </row>
    <row r="343" spans="1:14" ht="38.25" x14ac:dyDescent="0.2">
      <c r="A343" s="4" t="s">
        <v>168</v>
      </c>
      <c r="B343" s="5" t="s">
        <v>613</v>
      </c>
      <c r="C343" s="7">
        <v>23262.9</v>
      </c>
      <c r="D343" s="7">
        <v>23262.9</v>
      </c>
      <c r="E343" s="7">
        <v>0</v>
      </c>
      <c r="F343" s="7">
        <f t="shared" si="15"/>
        <v>0</v>
      </c>
      <c r="G343" s="7">
        <f t="shared" si="16"/>
        <v>0</v>
      </c>
      <c r="H343" s="7">
        <v>0</v>
      </c>
      <c r="I343" s="7">
        <v>0</v>
      </c>
      <c r="J343" s="23">
        <f>C343-D343</f>
        <v>0</v>
      </c>
    </row>
    <row r="344" spans="1:14" ht="25.5" x14ac:dyDescent="0.2">
      <c r="A344" s="4" t="s">
        <v>254</v>
      </c>
      <c r="B344" s="5" t="s">
        <v>614</v>
      </c>
      <c r="C344" s="7">
        <v>40546</v>
      </c>
      <c r="D344" s="7">
        <v>40546</v>
      </c>
      <c r="E344" s="7">
        <v>0</v>
      </c>
      <c r="F344" s="7">
        <f t="shared" si="15"/>
        <v>0</v>
      </c>
      <c r="G344" s="7">
        <f t="shared" si="16"/>
        <v>0</v>
      </c>
      <c r="H344" s="7">
        <v>0</v>
      </c>
      <c r="I344" s="7">
        <v>0</v>
      </c>
    </row>
    <row r="345" spans="1:14" ht="25.5" x14ac:dyDescent="0.2">
      <c r="A345" s="4" t="s">
        <v>255</v>
      </c>
      <c r="B345" s="5" t="s">
        <v>615</v>
      </c>
      <c r="C345" s="7">
        <v>40546</v>
      </c>
      <c r="D345" s="7">
        <v>40546</v>
      </c>
      <c r="E345" s="7">
        <v>0</v>
      </c>
      <c r="F345" s="7">
        <f t="shared" si="15"/>
        <v>0</v>
      </c>
      <c r="G345" s="7">
        <f t="shared" si="16"/>
        <v>0</v>
      </c>
      <c r="H345" s="7">
        <v>0</v>
      </c>
      <c r="I345" s="7">
        <v>0</v>
      </c>
    </row>
    <row r="346" spans="1:14" ht="38.25" x14ac:dyDescent="0.2">
      <c r="A346" s="4" t="s">
        <v>256</v>
      </c>
      <c r="B346" s="5" t="s">
        <v>616</v>
      </c>
      <c r="C346" s="7">
        <v>28734.3</v>
      </c>
      <c r="D346" s="7">
        <v>28734.3</v>
      </c>
      <c r="E346" s="7">
        <v>0</v>
      </c>
      <c r="F346" s="7">
        <f t="shared" si="15"/>
        <v>0</v>
      </c>
      <c r="G346" s="7">
        <f t="shared" si="16"/>
        <v>0</v>
      </c>
      <c r="H346" s="7">
        <v>0</v>
      </c>
      <c r="I346" s="7">
        <v>0</v>
      </c>
    </row>
    <row r="347" spans="1:14" ht="38.25" x14ac:dyDescent="0.2">
      <c r="A347" s="4" t="s">
        <v>257</v>
      </c>
      <c r="B347" s="5" t="s">
        <v>617</v>
      </c>
      <c r="C347" s="7">
        <v>28734.3</v>
      </c>
      <c r="D347" s="7">
        <v>28734.3</v>
      </c>
      <c r="E347" s="7">
        <v>0</v>
      </c>
      <c r="F347" s="7">
        <f t="shared" si="15"/>
        <v>0</v>
      </c>
      <c r="G347" s="7">
        <f t="shared" si="16"/>
        <v>0</v>
      </c>
      <c r="H347" s="7">
        <v>0</v>
      </c>
      <c r="I347" s="7">
        <v>0</v>
      </c>
    </row>
    <row r="348" spans="1:14" ht="25.5" x14ac:dyDescent="0.2">
      <c r="A348" s="4" t="s">
        <v>169</v>
      </c>
      <c r="B348" s="5" t="s">
        <v>618</v>
      </c>
      <c r="C348" s="7">
        <v>30743.1</v>
      </c>
      <c r="D348" s="7">
        <v>30743.1</v>
      </c>
      <c r="E348" s="7">
        <v>30743.09995</v>
      </c>
      <c r="F348" s="7">
        <f t="shared" si="15"/>
        <v>99.999999837361884</v>
      </c>
      <c r="G348" s="7">
        <f t="shared" si="16"/>
        <v>99.999999837361884</v>
      </c>
      <c r="H348" s="7">
        <v>0</v>
      </c>
      <c r="I348" s="7">
        <v>0</v>
      </c>
    </row>
    <row r="349" spans="1:14" ht="25.5" x14ac:dyDescent="0.2">
      <c r="A349" s="4" t="s">
        <v>170</v>
      </c>
      <c r="B349" s="5" t="s">
        <v>619</v>
      </c>
      <c r="C349" s="7">
        <v>30743.1</v>
      </c>
      <c r="D349" s="7">
        <v>30743.1</v>
      </c>
      <c r="E349" s="7">
        <v>30743.09995</v>
      </c>
      <c r="F349" s="7">
        <f t="shared" si="15"/>
        <v>99.999999837361884</v>
      </c>
      <c r="G349" s="7">
        <f t="shared" si="16"/>
        <v>99.999999837361884</v>
      </c>
      <c r="H349" s="7">
        <v>0</v>
      </c>
      <c r="I349" s="7">
        <v>0</v>
      </c>
      <c r="J349" s="23">
        <f>H354+H362+H364+H365+H369+H370+H371+H375+H378+H380+H386+H392+H394+H396+H400+H406+H408+H426+H430+H434+H451+H460+H461+H470+H471+H473+H490+H494+H496+H498+H500+H502+H504+H505+H506+H508+H509+H511+H517+H519+H523</f>
        <v>1544241.62491</v>
      </c>
    </row>
    <row r="350" spans="1:14" ht="25.5" x14ac:dyDescent="0.2">
      <c r="A350" s="4" t="s">
        <v>938</v>
      </c>
      <c r="B350" s="5" t="s">
        <v>967</v>
      </c>
      <c r="C350" s="7">
        <v>860220.3</v>
      </c>
      <c r="D350" s="7">
        <v>860220.3</v>
      </c>
      <c r="E350" s="7">
        <v>19999.999319999999</v>
      </c>
      <c r="F350" s="7">
        <f t="shared" si="15"/>
        <v>2.3249857414432094</v>
      </c>
      <c r="G350" s="7">
        <f t="shared" si="16"/>
        <v>2.3249857414432094</v>
      </c>
      <c r="H350" s="7">
        <v>0</v>
      </c>
      <c r="I350" s="7">
        <v>0</v>
      </c>
    </row>
    <row r="351" spans="1:14" ht="38.25" x14ac:dyDescent="0.2">
      <c r="A351" s="4" t="s">
        <v>939</v>
      </c>
      <c r="B351" s="5" t="s">
        <v>968</v>
      </c>
      <c r="C351" s="7">
        <v>860220.3</v>
      </c>
      <c r="D351" s="7">
        <v>860220.3</v>
      </c>
      <c r="E351" s="7">
        <v>19999.999319999999</v>
      </c>
      <c r="F351" s="7">
        <f t="shared" si="15"/>
        <v>2.3249857414432094</v>
      </c>
      <c r="G351" s="7">
        <f t="shared" si="16"/>
        <v>2.3249857414432094</v>
      </c>
      <c r="H351" s="7">
        <v>0</v>
      </c>
      <c r="I351" s="7">
        <v>0</v>
      </c>
    </row>
    <row r="352" spans="1:14" ht="25.5" x14ac:dyDescent="0.2">
      <c r="A352" s="4" t="s">
        <v>258</v>
      </c>
      <c r="B352" s="5" t="s">
        <v>620</v>
      </c>
      <c r="C352" s="7">
        <v>115971.4</v>
      </c>
      <c r="D352" s="7">
        <v>115971.4</v>
      </c>
      <c r="E352" s="7">
        <v>0</v>
      </c>
      <c r="F352" s="7">
        <f t="shared" si="15"/>
        <v>0</v>
      </c>
      <c r="G352" s="7">
        <f t="shared" si="16"/>
        <v>0</v>
      </c>
      <c r="H352" s="7">
        <v>0</v>
      </c>
      <c r="I352" s="7">
        <v>0</v>
      </c>
    </row>
    <row r="353" spans="1:14" s="15" customFormat="1" ht="38.25" x14ac:dyDescent="0.2">
      <c r="A353" s="4" t="s">
        <v>259</v>
      </c>
      <c r="B353" s="5" t="s">
        <v>621</v>
      </c>
      <c r="C353" s="7">
        <v>115971.4</v>
      </c>
      <c r="D353" s="7">
        <v>115971.4</v>
      </c>
      <c r="E353" s="7">
        <v>0</v>
      </c>
      <c r="F353" s="7">
        <f t="shared" si="15"/>
        <v>0</v>
      </c>
      <c r="G353" s="7">
        <f t="shared" si="16"/>
        <v>0</v>
      </c>
      <c r="H353" s="7">
        <v>0</v>
      </c>
      <c r="I353" s="7">
        <v>0</v>
      </c>
      <c r="N353" s="11"/>
    </row>
    <row r="354" spans="1:14" s="15" customFormat="1" ht="25.5" x14ac:dyDescent="0.2">
      <c r="A354" s="4" t="s">
        <v>260</v>
      </c>
      <c r="B354" s="5" t="s">
        <v>622</v>
      </c>
      <c r="C354" s="7">
        <v>210850.4</v>
      </c>
      <c r="D354" s="7">
        <v>210850.4</v>
      </c>
      <c r="E354" s="7">
        <v>14864.53614</v>
      </c>
      <c r="F354" s="7">
        <f t="shared" si="15"/>
        <v>7.0498022009917936</v>
      </c>
      <c r="G354" s="7">
        <f t="shared" si="16"/>
        <v>7.0498022009917936</v>
      </c>
      <c r="H354" s="7">
        <v>0</v>
      </c>
      <c r="I354" s="7">
        <v>0</v>
      </c>
      <c r="N354" s="11"/>
    </row>
    <row r="355" spans="1:14" s="15" customFormat="1" ht="38.25" x14ac:dyDescent="0.2">
      <c r="A355" s="4" t="s">
        <v>261</v>
      </c>
      <c r="B355" s="5" t="s">
        <v>623</v>
      </c>
      <c r="C355" s="7">
        <v>210850.4</v>
      </c>
      <c r="D355" s="7">
        <v>210850.4</v>
      </c>
      <c r="E355" s="7">
        <v>14864.53614</v>
      </c>
      <c r="F355" s="7">
        <f t="shared" si="15"/>
        <v>7.0498022009917936</v>
      </c>
      <c r="G355" s="7">
        <f t="shared" si="16"/>
        <v>7.0498022009917936</v>
      </c>
      <c r="H355" s="7">
        <v>0</v>
      </c>
      <c r="I355" s="7">
        <v>0</v>
      </c>
      <c r="N355" s="11"/>
    </row>
    <row r="356" spans="1:14" s="15" customFormat="1" x14ac:dyDescent="0.2">
      <c r="A356" s="4" t="s">
        <v>940</v>
      </c>
      <c r="B356" s="5" t="s">
        <v>969</v>
      </c>
      <c r="C356" s="7">
        <v>9452.7999999999993</v>
      </c>
      <c r="D356" s="7">
        <v>9452.7999999999993</v>
      </c>
      <c r="E356" s="7">
        <v>0</v>
      </c>
      <c r="F356" s="7">
        <f t="shared" si="15"/>
        <v>0</v>
      </c>
      <c r="G356" s="7">
        <f t="shared" si="16"/>
        <v>0</v>
      </c>
      <c r="H356" s="7">
        <v>0</v>
      </c>
      <c r="I356" s="7">
        <v>0</v>
      </c>
      <c r="N356" s="11"/>
    </row>
    <row r="357" spans="1:14" s="15" customFormat="1" ht="25.5" x14ac:dyDescent="0.2">
      <c r="A357" s="4" t="s">
        <v>941</v>
      </c>
      <c r="B357" s="5" t="s">
        <v>970</v>
      </c>
      <c r="C357" s="7">
        <v>9452.7999999999993</v>
      </c>
      <c r="D357" s="7">
        <v>9452.7999999999993</v>
      </c>
      <c r="E357" s="7">
        <v>0</v>
      </c>
      <c r="F357" s="7">
        <f t="shared" si="15"/>
        <v>0</v>
      </c>
      <c r="G357" s="7">
        <f t="shared" si="16"/>
        <v>0</v>
      </c>
      <c r="H357" s="7">
        <v>0</v>
      </c>
      <c r="I357" s="7">
        <v>0</v>
      </c>
      <c r="N357" s="11"/>
    </row>
    <row r="358" spans="1:14" s="15" customFormat="1" x14ac:dyDescent="0.2">
      <c r="A358" s="4" t="s">
        <v>1059</v>
      </c>
      <c r="B358" s="5" t="s">
        <v>1121</v>
      </c>
      <c r="C358" s="7">
        <v>39009.5</v>
      </c>
      <c r="D358" s="7">
        <v>39009.5</v>
      </c>
      <c r="E358" s="7">
        <v>0</v>
      </c>
      <c r="F358" s="7">
        <f t="shared" si="15"/>
        <v>0</v>
      </c>
      <c r="G358" s="7">
        <f t="shared" si="16"/>
        <v>0</v>
      </c>
      <c r="H358" s="7">
        <v>0</v>
      </c>
      <c r="I358" s="7">
        <v>0</v>
      </c>
      <c r="N358" s="11"/>
    </row>
    <row r="359" spans="1:14" s="15" customFormat="1" ht="25.5" x14ac:dyDescent="0.2">
      <c r="A359" s="4" t="s">
        <v>1060</v>
      </c>
      <c r="B359" s="5" t="s">
        <v>1122</v>
      </c>
      <c r="C359" s="7">
        <v>39009.5</v>
      </c>
      <c r="D359" s="7">
        <v>39009.5</v>
      </c>
      <c r="E359" s="7">
        <v>0</v>
      </c>
      <c r="F359" s="7">
        <f t="shared" si="15"/>
        <v>0</v>
      </c>
      <c r="G359" s="7">
        <f t="shared" si="16"/>
        <v>0</v>
      </c>
      <c r="H359" s="7">
        <v>0</v>
      </c>
      <c r="I359" s="7">
        <v>0</v>
      </c>
      <c r="N359" s="11"/>
    </row>
    <row r="360" spans="1:14" s="15" customFormat="1" ht="25.5" x14ac:dyDescent="0.2">
      <c r="A360" s="4" t="s">
        <v>171</v>
      </c>
      <c r="B360" s="5" t="s">
        <v>624</v>
      </c>
      <c r="C360" s="7">
        <v>6347.9</v>
      </c>
      <c r="D360" s="7">
        <v>6347.9</v>
      </c>
      <c r="E360" s="7">
        <v>0</v>
      </c>
      <c r="F360" s="7">
        <f t="shared" si="15"/>
        <v>0</v>
      </c>
      <c r="G360" s="7">
        <f t="shared" si="16"/>
        <v>0</v>
      </c>
      <c r="H360" s="7">
        <v>0</v>
      </c>
      <c r="I360" s="7">
        <v>0</v>
      </c>
      <c r="N360" s="11"/>
    </row>
    <row r="361" spans="1:14" s="15" customFormat="1" ht="25.5" x14ac:dyDescent="0.2">
      <c r="A361" s="4" t="s">
        <v>172</v>
      </c>
      <c r="B361" s="5" t="s">
        <v>625</v>
      </c>
      <c r="C361" s="7">
        <v>6347.9</v>
      </c>
      <c r="D361" s="7">
        <v>6347.9</v>
      </c>
      <c r="E361" s="7">
        <v>0</v>
      </c>
      <c r="F361" s="7">
        <f t="shared" si="15"/>
        <v>0</v>
      </c>
      <c r="G361" s="7">
        <f t="shared" si="16"/>
        <v>0</v>
      </c>
      <c r="H361" s="7">
        <v>0</v>
      </c>
      <c r="I361" s="7">
        <v>0</v>
      </c>
      <c r="N361" s="11"/>
    </row>
    <row r="362" spans="1:14" s="15" customFormat="1" x14ac:dyDescent="0.2">
      <c r="A362" s="4" t="s">
        <v>262</v>
      </c>
      <c r="B362" s="5" t="s">
        <v>626</v>
      </c>
      <c r="C362" s="7">
        <v>25377.8</v>
      </c>
      <c r="D362" s="7">
        <v>25377.8</v>
      </c>
      <c r="E362" s="7">
        <v>0</v>
      </c>
      <c r="F362" s="7">
        <f t="shared" si="15"/>
        <v>0</v>
      </c>
      <c r="G362" s="7">
        <f t="shared" si="16"/>
        <v>0</v>
      </c>
      <c r="H362" s="7">
        <v>0</v>
      </c>
      <c r="I362" s="7">
        <v>0</v>
      </c>
    </row>
    <row r="363" spans="1:14" s="15" customFormat="1" ht="25.5" x14ac:dyDescent="0.2">
      <c r="A363" s="4" t="s">
        <v>263</v>
      </c>
      <c r="B363" s="5" t="s">
        <v>627</v>
      </c>
      <c r="C363" s="7">
        <v>25377.8</v>
      </c>
      <c r="D363" s="7">
        <v>25377.8</v>
      </c>
      <c r="E363" s="7">
        <v>0</v>
      </c>
      <c r="F363" s="7">
        <f t="shared" si="15"/>
        <v>0</v>
      </c>
      <c r="G363" s="7">
        <f t="shared" si="16"/>
        <v>0</v>
      </c>
      <c r="H363" s="7">
        <v>0</v>
      </c>
      <c r="I363" s="7">
        <v>0</v>
      </c>
      <c r="J363" s="36"/>
    </row>
    <row r="364" spans="1:14" ht="25.5" x14ac:dyDescent="0.2">
      <c r="A364" s="4" t="s">
        <v>173</v>
      </c>
      <c r="B364" s="5" t="s">
        <v>628</v>
      </c>
      <c r="C364" s="7">
        <v>320132</v>
      </c>
      <c r="D364" s="7">
        <v>320132</v>
      </c>
      <c r="E364" s="7">
        <v>24614.655940000001</v>
      </c>
      <c r="F364" s="7">
        <f t="shared" si="15"/>
        <v>7.6889083065735386</v>
      </c>
      <c r="G364" s="7">
        <f t="shared" si="16"/>
        <v>7.6889083065735386</v>
      </c>
      <c r="H364" s="7">
        <v>0</v>
      </c>
      <c r="I364" s="7">
        <v>0</v>
      </c>
      <c r="N364" s="15"/>
    </row>
    <row r="365" spans="1:14" ht="38.25" x14ac:dyDescent="0.2">
      <c r="A365" s="4" t="s">
        <v>174</v>
      </c>
      <c r="B365" s="5" t="s">
        <v>629</v>
      </c>
      <c r="C365" s="7">
        <v>320132</v>
      </c>
      <c r="D365" s="7">
        <v>320132</v>
      </c>
      <c r="E365" s="7">
        <v>24614.655940000001</v>
      </c>
      <c r="F365" s="7">
        <f t="shared" si="15"/>
        <v>7.6889083065735386</v>
      </c>
      <c r="G365" s="7">
        <f t="shared" si="16"/>
        <v>7.6889083065735386</v>
      </c>
      <c r="H365" s="7">
        <v>0</v>
      </c>
      <c r="I365" s="7">
        <v>0</v>
      </c>
      <c r="N365" s="15"/>
    </row>
    <row r="366" spans="1:14" ht="51" x14ac:dyDescent="0.2">
      <c r="A366" s="4" t="s">
        <v>942</v>
      </c>
      <c r="B366" s="5" t="s">
        <v>630</v>
      </c>
      <c r="C366" s="7">
        <v>69567.399999999994</v>
      </c>
      <c r="D366" s="7">
        <v>69567.399999999994</v>
      </c>
      <c r="E366" s="7">
        <v>61799.6</v>
      </c>
      <c r="F366" s="7">
        <f t="shared" si="15"/>
        <v>88.83413782892562</v>
      </c>
      <c r="G366" s="7">
        <f t="shared" si="16"/>
        <v>88.83413782892562</v>
      </c>
      <c r="H366" s="7">
        <v>55173.9</v>
      </c>
      <c r="I366" s="7">
        <f t="shared" si="17"/>
        <v>112.00875776408772</v>
      </c>
      <c r="N366" s="15"/>
    </row>
    <row r="367" spans="1:14" ht="51" x14ac:dyDescent="0.2">
      <c r="A367" s="4" t="s">
        <v>943</v>
      </c>
      <c r="B367" s="5" t="s">
        <v>631</v>
      </c>
      <c r="C367" s="7">
        <v>69567.399999999994</v>
      </c>
      <c r="D367" s="7">
        <v>69567.399999999994</v>
      </c>
      <c r="E367" s="7">
        <v>61799.6</v>
      </c>
      <c r="F367" s="7">
        <f t="shared" si="15"/>
        <v>88.83413782892562</v>
      </c>
      <c r="G367" s="7">
        <f t="shared" si="16"/>
        <v>88.83413782892562</v>
      </c>
      <c r="H367" s="7">
        <v>55173.9</v>
      </c>
      <c r="I367" s="7">
        <f t="shared" si="17"/>
        <v>112.00875776408772</v>
      </c>
      <c r="N367" s="15"/>
    </row>
    <row r="368" spans="1:14" ht="38.25" x14ac:dyDescent="0.2">
      <c r="A368" s="4" t="s">
        <v>1061</v>
      </c>
      <c r="B368" s="5" t="s">
        <v>1123</v>
      </c>
      <c r="C368" s="7">
        <v>15081</v>
      </c>
      <c r="D368" s="7">
        <v>15081</v>
      </c>
      <c r="E368" s="7">
        <v>0</v>
      </c>
      <c r="F368" s="7">
        <f t="shared" si="15"/>
        <v>0</v>
      </c>
      <c r="G368" s="7">
        <f t="shared" si="16"/>
        <v>0</v>
      </c>
      <c r="H368" s="7">
        <v>0</v>
      </c>
      <c r="I368" s="7">
        <v>0</v>
      </c>
      <c r="N368" s="15"/>
    </row>
    <row r="369" spans="1:9" ht="25.5" x14ac:dyDescent="0.2">
      <c r="A369" s="4" t="s">
        <v>264</v>
      </c>
      <c r="B369" s="5" t="s">
        <v>632</v>
      </c>
      <c r="C369" s="7">
        <v>65699.399999999994</v>
      </c>
      <c r="D369" s="7">
        <v>65699.399999999994</v>
      </c>
      <c r="E369" s="7">
        <v>4274.6303899999994</v>
      </c>
      <c r="F369" s="7">
        <f t="shared" si="15"/>
        <v>6.5063461614565732</v>
      </c>
      <c r="G369" s="7">
        <f t="shared" si="16"/>
        <v>6.5063461614565732</v>
      </c>
      <c r="H369" s="7">
        <v>4039.5942599999998</v>
      </c>
      <c r="I369" s="7">
        <f t="shared" si="17"/>
        <v>105.81831032703764</v>
      </c>
    </row>
    <row r="370" spans="1:9" ht="25.5" x14ac:dyDescent="0.2">
      <c r="A370" s="4" t="s">
        <v>175</v>
      </c>
      <c r="B370" s="5" t="s">
        <v>633</v>
      </c>
      <c r="C370" s="7">
        <v>349782.6</v>
      </c>
      <c r="D370" s="7">
        <v>349782.6</v>
      </c>
      <c r="E370" s="7">
        <v>0</v>
      </c>
      <c r="F370" s="7">
        <f t="shared" si="15"/>
        <v>0</v>
      </c>
      <c r="G370" s="7">
        <f t="shared" si="16"/>
        <v>0</v>
      </c>
      <c r="H370" s="7">
        <v>0</v>
      </c>
      <c r="I370" s="7">
        <v>0</v>
      </c>
    </row>
    <row r="371" spans="1:9" ht="25.5" x14ac:dyDescent="0.2">
      <c r="A371" s="4" t="s">
        <v>176</v>
      </c>
      <c r="B371" s="5" t="s">
        <v>634</v>
      </c>
      <c r="C371" s="7">
        <v>349782.6</v>
      </c>
      <c r="D371" s="7">
        <v>349782.6</v>
      </c>
      <c r="E371" s="7">
        <v>0</v>
      </c>
      <c r="F371" s="7">
        <f t="shared" si="15"/>
        <v>0</v>
      </c>
      <c r="G371" s="7">
        <f t="shared" si="16"/>
        <v>0</v>
      </c>
      <c r="H371" s="7">
        <v>0</v>
      </c>
      <c r="I371" s="7">
        <v>0</v>
      </c>
    </row>
    <row r="372" spans="1:9" x14ac:dyDescent="0.2">
      <c r="A372" s="4" t="s">
        <v>265</v>
      </c>
      <c r="B372" s="5" t="s">
        <v>635</v>
      </c>
      <c r="C372" s="7">
        <v>5986.1</v>
      </c>
      <c r="D372" s="7">
        <v>5986.1</v>
      </c>
      <c r="E372" s="7">
        <v>0</v>
      </c>
      <c r="F372" s="7">
        <f t="shared" si="15"/>
        <v>0</v>
      </c>
      <c r="G372" s="7">
        <f t="shared" si="16"/>
        <v>0</v>
      </c>
      <c r="H372" s="7">
        <v>0</v>
      </c>
      <c r="I372" s="7">
        <v>0</v>
      </c>
    </row>
    <row r="373" spans="1:9" ht="25.5" x14ac:dyDescent="0.2">
      <c r="A373" s="4" t="s">
        <v>266</v>
      </c>
      <c r="B373" s="5" t="s">
        <v>636</v>
      </c>
      <c r="C373" s="7">
        <v>5986.1</v>
      </c>
      <c r="D373" s="7">
        <v>5986.1</v>
      </c>
      <c r="E373" s="7">
        <v>0</v>
      </c>
      <c r="F373" s="7">
        <f t="shared" si="15"/>
        <v>0</v>
      </c>
      <c r="G373" s="7">
        <f t="shared" si="16"/>
        <v>0</v>
      </c>
      <c r="H373" s="7">
        <v>0</v>
      </c>
      <c r="I373" s="7">
        <v>0</v>
      </c>
    </row>
    <row r="374" spans="1:9" ht="51" x14ac:dyDescent="0.2">
      <c r="A374" s="4" t="s">
        <v>267</v>
      </c>
      <c r="B374" s="5" t="s">
        <v>637</v>
      </c>
      <c r="C374" s="7">
        <v>183347.8</v>
      </c>
      <c r="D374" s="7">
        <v>183347.8</v>
      </c>
      <c r="E374" s="7">
        <v>0</v>
      </c>
      <c r="F374" s="7">
        <f t="shared" si="15"/>
        <v>0</v>
      </c>
      <c r="G374" s="7">
        <f t="shared" si="16"/>
        <v>0</v>
      </c>
      <c r="H374" s="7">
        <v>2565.8478</v>
      </c>
      <c r="I374" s="7">
        <f t="shared" si="17"/>
        <v>0</v>
      </c>
    </row>
    <row r="375" spans="1:9" ht="76.5" x14ac:dyDescent="0.2">
      <c r="A375" s="4" t="s">
        <v>944</v>
      </c>
      <c r="B375" s="5" t="s">
        <v>971</v>
      </c>
      <c r="C375" s="7">
        <v>66186.2</v>
      </c>
      <c r="D375" s="7">
        <v>66186.2</v>
      </c>
      <c r="E375" s="7">
        <v>0</v>
      </c>
      <c r="F375" s="7">
        <f t="shared" si="15"/>
        <v>0</v>
      </c>
      <c r="G375" s="7">
        <f t="shared" si="16"/>
        <v>0</v>
      </c>
      <c r="H375" s="7">
        <v>0</v>
      </c>
      <c r="I375" s="7">
        <v>0</v>
      </c>
    </row>
    <row r="376" spans="1:9" ht="76.5" x14ac:dyDescent="0.2">
      <c r="A376" s="4" t="s">
        <v>945</v>
      </c>
      <c r="B376" s="5" t="s">
        <v>972</v>
      </c>
      <c r="C376" s="7">
        <v>66186.2</v>
      </c>
      <c r="D376" s="7">
        <v>66186.2</v>
      </c>
      <c r="E376" s="7">
        <v>0</v>
      </c>
      <c r="F376" s="7">
        <f t="shared" si="15"/>
        <v>0</v>
      </c>
      <c r="G376" s="7">
        <f t="shared" si="16"/>
        <v>0</v>
      </c>
      <c r="H376" s="7">
        <v>0</v>
      </c>
      <c r="I376" s="7">
        <v>0</v>
      </c>
    </row>
    <row r="377" spans="1:9" ht="25.5" x14ac:dyDescent="0.2">
      <c r="A377" s="4" t="s">
        <v>1062</v>
      </c>
      <c r="B377" s="5" t="s">
        <v>1124</v>
      </c>
      <c r="C377" s="7">
        <v>411.6</v>
      </c>
      <c r="D377" s="7">
        <v>411.6</v>
      </c>
      <c r="E377" s="7">
        <v>0</v>
      </c>
      <c r="F377" s="7">
        <f t="shared" si="15"/>
        <v>0</v>
      </c>
      <c r="G377" s="7">
        <f t="shared" si="16"/>
        <v>0</v>
      </c>
      <c r="H377" s="7">
        <v>0</v>
      </c>
      <c r="I377" s="7">
        <v>0</v>
      </c>
    </row>
    <row r="378" spans="1:9" ht="25.5" x14ac:dyDescent="0.2">
      <c r="A378" s="4" t="s">
        <v>1063</v>
      </c>
      <c r="B378" s="5" t="s">
        <v>1125</v>
      </c>
      <c r="C378" s="7">
        <v>411.6</v>
      </c>
      <c r="D378" s="7">
        <v>411.6</v>
      </c>
      <c r="E378" s="7">
        <v>0</v>
      </c>
      <c r="F378" s="7">
        <f t="shared" si="15"/>
        <v>0</v>
      </c>
      <c r="G378" s="7">
        <f t="shared" si="16"/>
        <v>0</v>
      </c>
      <c r="H378" s="7">
        <v>0</v>
      </c>
      <c r="I378" s="7">
        <v>0</v>
      </c>
    </row>
    <row r="379" spans="1:9" ht="25.5" x14ac:dyDescent="0.2">
      <c r="A379" s="4" t="s">
        <v>1064</v>
      </c>
      <c r="B379" s="5" t="s">
        <v>1126</v>
      </c>
      <c r="C379" s="7">
        <v>1794.3</v>
      </c>
      <c r="D379" s="7">
        <v>1794.3</v>
      </c>
      <c r="E379" s="7">
        <v>0</v>
      </c>
      <c r="F379" s="7">
        <f t="shared" si="15"/>
        <v>0</v>
      </c>
      <c r="G379" s="7">
        <f t="shared" si="16"/>
        <v>0</v>
      </c>
      <c r="H379" s="7">
        <v>0</v>
      </c>
      <c r="I379" s="7">
        <v>0</v>
      </c>
    </row>
    <row r="380" spans="1:9" ht="25.5" x14ac:dyDescent="0.2">
      <c r="A380" s="4" t="s">
        <v>1065</v>
      </c>
      <c r="B380" s="5" t="s">
        <v>1127</v>
      </c>
      <c r="C380" s="7">
        <v>1794.3</v>
      </c>
      <c r="D380" s="7">
        <v>1794.3</v>
      </c>
      <c r="E380" s="7">
        <v>0</v>
      </c>
      <c r="F380" s="7">
        <f t="shared" si="15"/>
        <v>0</v>
      </c>
      <c r="G380" s="7">
        <f t="shared" si="16"/>
        <v>0</v>
      </c>
      <c r="H380" s="7">
        <v>0</v>
      </c>
      <c r="I380" s="7">
        <v>0</v>
      </c>
    </row>
    <row r="381" spans="1:9" ht="25.5" x14ac:dyDescent="0.2">
      <c r="A381" s="4" t="s">
        <v>1199</v>
      </c>
      <c r="B381" s="5" t="s">
        <v>1220</v>
      </c>
      <c r="C381" s="7">
        <v>459492.6</v>
      </c>
      <c r="D381" s="7">
        <v>459492.6</v>
      </c>
      <c r="E381" s="7">
        <v>0</v>
      </c>
      <c r="F381" s="7">
        <f t="shared" si="15"/>
        <v>0</v>
      </c>
      <c r="G381" s="7">
        <f t="shared" si="16"/>
        <v>0</v>
      </c>
      <c r="H381" s="7">
        <v>0</v>
      </c>
      <c r="I381" s="7">
        <v>0</v>
      </c>
    </row>
    <row r="382" spans="1:9" ht="25.5" x14ac:dyDescent="0.2">
      <c r="A382" s="4" t="s">
        <v>1200</v>
      </c>
      <c r="B382" s="5" t="s">
        <v>1179</v>
      </c>
      <c r="C382" s="7">
        <v>459492.6</v>
      </c>
      <c r="D382" s="7">
        <v>459492.6</v>
      </c>
      <c r="E382" s="7">
        <v>0</v>
      </c>
      <c r="F382" s="7">
        <f t="shared" si="15"/>
        <v>0</v>
      </c>
      <c r="G382" s="7">
        <f t="shared" si="16"/>
        <v>0</v>
      </c>
      <c r="H382" s="7">
        <v>0</v>
      </c>
      <c r="I382" s="7">
        <v>0</v>
      </c>
    </row>
    <row r="383" spans="1:9" ht="25.5" x14ac:dyDescent="0.2">
      <c r="A383" s="4" t="s">
        <v>1066</v>
      </c>
      <c r="B383" s="5" t="s">
        <v>1128</v>
      </c>
      <c r="C383" s="7">
        <v>40000</v>
      </c>
      <c r="D383" s="7">
        <v>40000</v>
      </c>
      <c r="E383" s="7">
        <v>0</v>
      </c>
      <c r="F383" s="7">
        <f t="shared" si="15"/>
        <v>0</v>
      </c>
      <c r="G383" s="7">
        <f t="shared" si="16"/>
        <v>0</v>
      </c>
      <c r="H383" s="7">
        <v>0</v>
      </c>
      <c r="I383" s="7">
        <v>0</v>
      </c>
    </row>
    <row r="384" spans="1:9" ht="25.5" x14ac:dyDescent="0.2">
      <c r="A384" s="4" t="s">
        <v>1067</v>
      </c>
      <c r="B384" s="5" t="s">
        <v>1129</v>
      </c>
      <c r="C384" s="7">
        <v>40000</v>
      </c>
      <c r="D384" s="7">
        <v>40000</v>
      </c>
      <c r="E384" s="7">
        <v>0</v>
      </c>
      <c r="F384" s="7">
        <f t="shared" si="15"/>
        <v>0</v>
      </c>
      <c r="G384" s="7">
        <f t="shared" si="16"/>
        <v>0</v>
      </c>
      <c r="H384" s="7">
        <v>0</v>
      </c>
      <c r="I384" s="7">
        <v>0</v>
      </c>
    </row>
    <row r="385" spans="1:9" ht="38.25" x14ac:dyDescent="0.2">
      <c r="A385" s="4" t="s">
        <v>268</v>
      </c>
      <c r="B385" s="5" t="s">
        <v>638</v>
      </c>
      <c r="C385" s="7">
        <v>197460</v>
      </c>
      <c r="D385" s="7">
        <v>197460</v>
      </c>
      <c r="E385" s="7">
        <v>0</v>
      </c>
      <c r="F385" s="7">
        <f t="shared" si="15"/>
        <v>0</v>
      </c>
      <c r="G385" s="7">
        <f t="shared" si="16"/>
        <v>0</v>
      </c>
      <c r="H385" s="7">
        <v>0</v>
      </c>
      <c r="I385" s="7">
        <v>0</v>
      </c>
    </row>
    <row r="386" spans="1:9" ht="51" x14ac:dyDescent="0.2">
      <c r="A386" s="4" t="s">
        <v>946</v>
      </c>
      <c r="B386" s="5" t="s">
        <v>973</v>
      </c>
      <c r="C386" s="7">
        <v>219903.1</v>
      </c>
      <c r="D386" s="7">
        <v>219903.1</v>
      </c>
      <c r="E386" s="7">
        <v>179785.93226</v>
      </c>
      <c r="F386" s="7">
        <f t="shared" si="15"/>
        <v>81.756888493159025</v>
      </c>
      <c r="G386" s="7">
        <f t="shared" si="16"/>
        <v>81.756888493159025</v>
      </c>
      <c r="H386" s="7">
        <v>0</v>
      </c>
      <c r="I386" s="7">
        <v>0</v>
      </c>
    </row>
    <row r="387" spans="1:9" ht="63.75" x14ac:dyDescent="0.2">
      <c r="A387" s="4" t="s">
        <v>947</v>
      </c>
      <c r="B387" s="5" t="s">
        <v>974</v>
      </c>
      <c r="C387" s="7">
        <v>219903.1</v>
      </c>
      <c r="D387" s="7">
        <v>219903.1</v>
      </c>
      <c r="E387" s="7">
        <v>179785.93226</v>
      </c>
      <c r="F387" s="7">
        <f t="shared" si="15"/>
        <v>81.756888493159025</v>
      </c>
      <c r="G387" s="7">
        <f t="shared" si="16"/>
        <v>81.756888493159025</v>
      </c>
      <c r="H387" s="7">
        <v>0</v>
      </c>
      <c r="I387" s="7">
        <v>0</v>
      </c>
    </row>
    <row r="388" spans="1:9" ht="63.75" x14ac:dyDescent="0.2">
      <c r="A388" s="4" t="s">
        <v>1068</v>
      </c>
      <c r="B388" s="5" t="s">
        <v>1023</v>
      </c>
      <c r="C388" s="7">
        <v>253499.5</v>
      </c>
      <c r="D388" s="7">
        <v>253499.5</v>
      </c>
      <c r="E388" s="7">
        <v>18030.560100000002</v>
      </c>
      <c r="F388" s="7">
        <f t="shared" si="15"/>
        <v>7.112661011165704</v>
      </c>
      <c r="G388" s="7">
        <f t="shared" si="16"/>
        <v>7.112661011165704</v>
      </c>
      <c r="H388" s="7">
        <v>0</v>
      </c>
      <c r="I388" s="7">
        <v>0</v>
      </c>
    </row>
    <row r="389" spans="1:9" ht="63.75" x14ac:dyDescent="0.2">
      <c r="A389" s="4" t="s">
        <v>1069</v>
      </c>
      <c r="B389" s="5" t="s">
        <v>1024</v>
      </c>
      <c r="C389" s="7">
        <v>253499.5</v>
      </c>
      <c r="D389" s="7">
        <v>253499.5</v>
      </c>
      <c r="E389" s="7">
        <v>18030.560100000002</v>
      </c>
      <c r="F389" s="7">
        <f t="shared" si="15"/>
        <v>7.112661011165704</v>
      </c>
      <c r="G389" s="7">
        <f t="shared" si="16"/>
        <v>7.112661011165704</v>
      </c>
      <c r="H389" s="7">
        <v>0</v>
      </c>
      <c r="I389" s="7">
        <v>0</v>
      </c>
    </row>
    <row r="390" spans="1:9" ht="38.25" x14ac:dyDescent="0.2">
      <c r="A390" s="4" t="s">
        <v>1070</v>
      </c>
      <c r="B390" s="5" t="s">
        <v>1130</v>
      </c>
      <c r="C390" s="7">
        <v>50285.9</v>
      </c>
      <c r="D390" s="7">
        <v>50285.9</v>
      </c>
      <c r="E390" s="7">
        <v>0</v>
      </c>
      <c r="F390" s="7">
        <f t="shared" si="15"/>
        <v>0</v>
      </c>
      <c r="G390" s="7">
        <f t="shared" si="16"/>
        <v>0</v>
      </c>
      <c r="H390" s="7">
        <v>0</v>
      </c>
      <c r="I390" s="7">
        <v>0</v>
      </c>
    </row>
    <row r="391" spans="1:9" ht="38.25" x14ac:dyDescent="0.2">
      <c r="A391" s="4" t="s">
        <v>1071</v>
      </c>
      <c r="B391" s="5" t="s">
        <v>1131</v>
      </c>
      <c r="C391" s="7">
        <v>50285.9</v>
      </c>
      <c r="D391" s="7">
        <v>50285.9</v>
      </c>
      <c r="E391" s="7">
        <v>0</v>
      </c>
      <c r="F391" s="7">
        <f t="shared" si="15"/>
        <v>0</v>
      </c>
      <c r="G391" s="7">
        <f t="shared" si="16"/>
        <v>0</v>
      </c>
      <c r="H391" s="7">
        <v>0</v>
      </c>
      <c r="I391" s="7">
        <v>0</v>
      </c>
    </row>
    <row r="392" spans="1:9" ht="38.25" x14ac:dyDescent="0.2">
      <c r="A392" s="4" t="s">
        <v>279</v>
      </c>
      <c r="B392" s="5" t="s">
        <v>639</v>
      </c>
      <c r="C392" s="7">
        <v>141026.4</v>
      </c>
      <c r="D392" s="7">
        <v>141026.4</v>
      </c>
      <c r="E392" s="7">
        <v>0</v>
      </c>
      <c r="F392" s="7">
        <f t="shared" si="15"/>
        <v>0</v>
      </c>
      <c r="G392" s="7">
        <f t="shared" si="16"/>
        <v>0</v>
      </c>
      <c r="H392" s="7">
        <v>0</v>
      </c>
      <c r="I392" s="7">
        <v>0</v>
      </c>
    </row>
    <row r="393" spans="1:9" ht="38.25" x14ac:dyDescent="0.2">
      <c r="A393" s="4" t="s">
        <v>280</v>
      </c>
      <c r="B393" s="5" t="s">
        <v>640</v>
      </c>
      <c r="C393" s="7">
        <v>141026.4</v>
      </c>
      <c r="D393" s="7">
        <v>141026.4</v>
      </c>
      <c r="E393" s="7">
        <v>0</v>
      </c>
      <c r="F393" s="7">
        <f t="shared" si="15"/>
        <v>0</v>
      </c>
      <c r="G393" s="7">
        <f t="shared" si="16"/>
        <v>0</v>
      </c>
      <c r="H393" s="7">
        <v>0</v>
      </c>
      <c r="I393" s="7">
        <v>0</v>
      </c>
    </row>
    <row r="394" spans="1:9" x14ac:dyDescent="0.2">
      <c r="A394" s="4" t="s">
        <v>177</v>
      </c>
      <c r="B394" s="5" t="s">
        <v>641</v>
      </c>
      <c r="C394" s="7">
        <v>3374566.4</v>
      </c>
      <c r="D394" s="7">
        <v>3374566.4</v>
      </c>
      <c r="E394" s="7">
        <v>858287.77187000006</v>
      </c>
      <c r="F394" s="7">
        <f t="shared" si="15"/>
        <v>25.434016407856134</v>
      </c>
      <c r="G394" s="7">
        <f t="shared" si="16"/>
        <v>25.434016407856134</v>
      </c>
      <c r="H394" s="7">
        <v>1013503.22086</v>
      </c>
      <c r="I394" s="7">
        <f t="shared" si="17"/>
        <v>84.685253505332412</v>
      </c>
    </row>
    <row r="395" spans="1:9" ht="25.5" x14ac:dyDescent="0.2">
      <c r="A395" s="4" t="s">
        <v>331</v>
      </c>
      <c r="B395" s="5" t="s">
        <v>642</v>
      </c>
      <c r="C395" s="7">
        <v>20355.900000000001</v>
      </c>
      <c r="D395" s="7">
        <v>20355.900000000001</v>
      </c>
      <c r="E395" s="7">
        <v>0</v>
      </c>
      <c r="F395" s="7">
        <f t="shared" si="15"/>
        <v>0</v>
      </c>
      <c r="G395" s="7">
        <f t="shared" si="16"/>
        <v>0</v>
      </c>
      <c r="H395" s="7">
        <v>0</v>
      </c>
      <c r="I395" s="7">
        <v>0</v>
      </c>
    </row>
    <row r="396" spans="1:9" ht="25.5" x14ac:dyDescent="0.2">
      <c r="A396" s="4" t="s">
        <v>328</v>
      </c>
      <c r="B396" s="5" t="s">
        <v>643</v>
      </c>
      <c r="C396" s="7">
        <v>20355.900000000001</v>
      </c>
      <c r="D396" s="7">
        <v>20355.900000000001</v>
      </c>
      <c r="E396" s="7">
        <v>0</v>
      </c>
      <c r="F396" s="7">
        <f t="shared" si="15"/>
        <v>0</v>
      </c>
      <c r="G396" s="7">
        <f t="shared" si="16"/>
        <v>0</v>
      </c>
      <c r="H396" s="7">
        <v>0</v>
      </c>
      <c r="I396" s="7">
        <v>0</v>
      </c>
    </row>
    <row r="397" spans="1:9" ht="25.5" x14ac:dyDescent="0.2">
      <c r="A397" s="4" t="s">
        <v>1072</v>
      </c>
      <c r="B397" s="5" t="s">
        <v>644</v>
      </c>
      <c r="C397" s="7">
        <v>30316.7</v>
      </c>
      <c r="D397" s="7">
        <v>30316.7</v>
      </c>
      <c r="E397" s="7">
        <v>6054.2059200000003</v>
      </c>
      <c r="F397" s="7">
        <f t="shared" si="15"/>
        <v>19.969871127134549</v>
      </c>
      <c r="G397" s="7">
        <f t="shared" si="16"/>
        <v>19.969871127134549</v>
      </c>
      <c r="H397" s="7">
        <v>7508.3</v>
      </c>
      <c r="I397" s="7">
        <f t="shared" ref="I397:I452" si="18">E397/H397*100</f>
        <v>80.633511180959744</v>
      </c>
    </row>
    <row r="398" spans="1:9" ht="38.25" x14ac:dyDescent="0.2">
      <c r="A398" s="4" t="s">
        <v>1073</v>
      </c>
      <c r="B398" s="5" t="s">
        <v>645</v>
      </c>
      <c r="C398" s="7">
        <v>30316.7</v>
      </c>
      <c r="D398" s="7">
        <v>30316.7</v>
      </c>
      <c r="E398" s="7">
        <v>6054.2059200000003</v>
      </c>
      <c r="F398" s="7">
        <f t="shared" ref="F398:F470" si="19">E398/C398*100</f>
        <v>19.969871127134549</v>
      </c>
      <c r="G398" s="7">
        <f t="shared" ref="G398:G470" si="20">E398/D398*100</f>
        <v>19.969871127134549</v>
      </c>
      <c r="H398" s="7">
        <v>7508.3</v>
      </c>
      <c r="I398" s="7">
        <f t="shared" si="18"/>
        <v>80.633511180959744</v>
      </c>
    </row>
    <row r="399" spans="1:9" ht="38.25" x14ac:dyDescent="0.2">
      <c r="A399" s="4" t="s">
        <v>178</v>
      </c>
      <c r="B399" s="5" t="s">
        <v>646</v>
      </c>
      <c r="C399" s="7">
        <v>4855.8999999999996</v>
      </c>
      <c r="D399" s="7">
        <v>4855.8999999999996</v>
      </c>
      <c r="E399" s="7">
        <v>2073.6846999999998</v>
      </c>
      <c r="F399" s="7">
        <f t="shared" si="19"/>
        <v>42.704435840935766</v>
      </c>
      <c r="G399" s="7">
        <f t="shared" si="20"/>
        <v>42.704435840935766</v>
      </c>
      <c r="H399" s="7">
        <v>786.3</v>
      </c>
      <c r="I399" s="7" t="s">
        <v>1266</v>
      </c>
    </row>
    <row r="400" spans="1:9" ht="38.25" x14ac:dyDescent="0.2">
      <c r="A400" s="4" t="s">
        <v>179</v>
      </c>
      <c r="B400" s="5" t="s">
        <v>647</v>
      </c>
      <c r="C400" s="7">
        <v>4855.8999999999996</v>
      </c>
      <c r="D400" s="7">
        <v>4855.8999999999996</v>
      </c>
      <c r="E400" s="7">
        <v>2073.6846999999998</v>
      </c>
      <c r="F400" s="7">
        <f t="shared" si="19"/>
        <v>42.704435840935766</v>
      </c>
      <c r="G400" s="7">
        <f t="shared" si="20"/>
        <v>42.704435840935766</v>
      </c>
      <c r="H400" s="7">
        <v>786.3</v>
      </c>
      <c r="I400" s="7" t="s">
        <v>1266</v>
      </c>
    </row>
    <row r="401" spans="1:9" ht="25.5" x14ac:dyDescent="0.2">
      <c r="A401" s="4" t="s">
        <v>180</v>
      </c>
      <c r="B401" s="5" t="s">
        <v>648</v>
      </c>
      <c r="C401" s="7">
        <v>14675.4</v>
      </c>
      <c r="D401" s="7">
        <v>14675.4</v>
      </c>
      <c r="E401" s="7">
        <v>0</v>
      </c>
      <c r="F401" s="7">
        <f t="shared" si="19"/>
        <v>0</v>
      </c>
      <c r="G401" s="7">
        <f t="shared" si="20"/>
        <v>0</v>
      </c>
      <c r="H401" s="7">
        <v>0</v>
      </c>
      <c r="I401" s="7">
        <v>0</v>
      </c>
    </row>
    <row r="402" spans="1:9" ht="25.5" x14ac:dyDescent="0.2">
      <c r="A402" s="4" t="s">
        <v>181</v>
      </c>
      <c r="B402" s="5" t="s">
        <v>649</v>
      </c>
      <c r="C402" s="7">
        <v>332184</v>
      </c>
      <c r="D402" s="7">
        <v>332184</v>
      </c>
      <c r="E402" s="7">
        <v>39260.772790000003</v>
      </c>
      <c r="F402" s="7">
        <f t="shared" si="19"/>
        <v>11.818983692772681</v>
      </c>
      <c r="G402" s="7">
        <f t="shared" si="20"/>
        <v>11.818983692772681</v>
      </c>
      <c r="H402" s="7">
        <v>42371.30717</v>
      </c>
      <c r="I402" s="7">
        <f t="shared" si="18"/>
        <v>92.658866134292083</v>
      </c>
    </row>
    <row r="403" spans="1:9" ht="63.75" x14ac:dyDescent="0.2">
      <c r="A403" s="4" t="s">
        <v>1074</v>
      </c>
      <c r="B403" s="5" t="s">
        <v>650</v>
      </c>
      <c r="C403" s="7">
        <v>5761.8</v>
      </c>
      <c r="D403" s="7">
        <v>5761.8</v>
      </c>
      <c r="E403" s="7">
        <v>5761.8</v>
      </c>
      <c r="F403" s="7">
        <f t="shared" si="19"/>
        <v>100</v>
      </c>
      <c r="G403" s="7">
        <f t="shared" si="20"/>
        <v>100</v>
      </c>
      <c r="H403" s="7">
        <v>0</v>
      </c>
      <c r="I403" s="7">
        <v>0</v>
      </c>
    </row>
    <row r="404" spans="1:9" ht="63.75" x14ac:dyDescent="0.2">
      <c r="A404" s="4" t="s">
        <v>1075</v>
      </c>
      <c r="B404" s="5" t="s">
        <v>651</v>
      </c>
      <c r="C404" s="7">
        <v>5761.8</v>
      </c>
      <c r="D404" s="7">
        <v>5761.8</v>
      </c>
      <c r="E404" s="7">
        <v>5761.8</v>
      </c>
      <c r="F404" s="7">
        <f t="shared" si="19"/>
        <v>100</v>
      </c>
      <c r="G404" s="7">
        <f t="shared" si="20"/>
        <v>100</v>
      </c>
      <c r="H404" s="7">
        <v>0</v>
      </c>
      <c r="I404" s="7">
        <v>0</v>
      </c>
    </row>
    <row r="405" spans="1:9" ht="38.25" x14ac:dyDescent="0.2">
      <c r="A405" s="4" t="s">
        <v>1076</v>
      </c>
      <c r="B405" s="5" t="s">
        <v>652</v>
      </c>
      <c r="C405" s="7">
        <v>7569.3</v>
      </c>
      <c r="D405" s="7">
        <v>7569.3</v>
      </c>
      <c r="E405" s="7">
        <v>7569.3</v>
      </c>
      <c r="F405" s="7">
        <f t="shared" si="19"/>
        <v>100</v>
      </c>
      <c r="G405" s="7">
        <f t="shared" si="20"/>
        <v>100</v>
      </c>
      <c r="H405" s="7">
        <v>0</v>
      </c>
      <c r="I405" s="7">
        <v>0</v>
      </c>
    </row>
    <row r="406" spans="1:9" ht="39" x14ac:dyDescent="0.25">
      <c r="A406" s="4" t="s">
        <v>1077</v>
      </c>
      <c r="B406" s="37" t="s">
        <v>653</v>
      </c>
      <c r="C406" s="7">
        <v>7569.3</v>
      </c>
      <c r="D406" s="7">
        <v>7569.3</v>
      </c>
      <c r="E406" s="7">
        <v>7569.3</v>
      </c>
      <c r="F406" s="7">
        <f t="shared" si="19"/>
        <v>100</v>
      </c>
      <c r="G406" s="7">
        <f t="shared" si="20"/>
        <v>100</v>
      </c>
      <c r="H406" s="7">
        <v>0</v>
      </c>
      <c r="I406" s="7">
        <v>0</v>
      </c>
    </row>
    <row r="407" spans="1:9" ht="39" x14ac:dyDescent="0.25">
      <c r="A407" s="4" t="s">
        <v>1078</v>
      </c>
      <c r="B407" s="37" t="s">
        <v>654</v>
      </c>
      <c r="C407" s="7">
        <v>19086.7</v>
      </c>
      <c r="D407" s="7">
        <v>19086.7</v>
      </c>
      <c r="E407" s="7">
        <v>5495.22</v>
      </c>
      <c r="F407" s="7">
        <f t="shared" si="19"/>
        <v>28.79083340755605</v>
      </c>
      <c r="G407" s="7">
        <f t="shared" si="20"/>
        <v>28.79083340755605</v>
      </c>
      <c r="H407" s="7">
        <v>0</v>
      </c>
      <c r="I407" s="7">
        <v>0</v>
      </c>
    </row>
    <row r="408" spans="1:9" ht="51" x14ac:dyDescent="0.2">
      <c r="A408" s="4" t="s">
        <v>1079</v>
      </c>
      <c r="B408" s="5" t="s">
        <v>655</v>
      </c>
      <c r="C408" s="7">
        <v>19086.7</v>
      </c>
      <c r="D408" s="7">
        <v>19086.7</v>
      </c>
      <c r="E408" s="7">
        <v>5495.22</v>
      </c>
      <c r="F408" s="7">
        <f t="shared" si="19"/>
        <v>28.79083340755605</v>
      </c>
      <c r="G408" s="7">
        <f t="shared" si="20"/>
        <v>28.79083340755605</v>
      </c>
      <c r="H408" s="7">
        <v>0</v>
      </c>
      <c r="I408" s="7">
        <v>0</v>
      </c>
    </row>
    <row r="409" spans="1:9" ht="38.25" x14ac:dyDescent="0.2">
      <c r="A409" s="4" t="s">
        <v>182</v>
      </c>
      <c r="B409" s="5" t="s">
        <v>656</v>
      </c>
      <c r="C409" s="7">
        <v>80339.3</v>
      </c>
      <c r="D409" s="7">
        <v>80339.3</v>
      </c>
      <c r="E409" s="7">
        <v>76512.529190000001</v>
      </c>
      <c r="F409" s="7">
        <f t="shared" si="19"/>
        <v>95.23673866961748</v>
      </c>
      <c r="G409" s="7">
        <f t="shared" si="20"/>
        <v>95.23673866961748</v>
      </c>
      <c r="H409" s="7">
        <v>0</v>
      </c>
      <c r="I409" s="7">
        <v>0</v>
      </c>
    </row>
    <row r="410" spans="1:9" ht="51" x14ac:dyDescent="0.2">
      <c r="A410" s="4" t="s">
        <v>183</v>
      </c>
      <c r="B410" s="5" t="s">
        <v>657</v>
      </c>
      <c r="C410" s="7">
        <v>80339.3</v>
      </c>
      <c r="D410" s="7">
        <v>80339.3</v>
      </c>
      <c r="E410" s="7">
        <v>76512.529190000001</v>
      </c>
      <c r="F410" s="7">
        <f t="shared" si="19"/>
        <v>95.23673866961748</v>
      </c>
      <c r="G410" s="7">
        <f t="shared" si="20"/>
        <v>95.23673866961748</v>
      </c>
      <c r="H410" s="7">
        <v>0</v>
      </c>
      <c r="I410" s="7">
        <v>0</v>
      </c>
    </row>
    <row r="411" spans="1:9" ht="51" x14ac:dyDescent="0.2">
      <c r="A411" s="4" t="s">
        <v>948</v>
      </c>
      <c r="B411" s="5" t="s">
        <v>658</v>
      </c>
      <c r="C411" s="7">
        <v>18.100000000000001</v>
      </c>
      <c r="D411" s="7">
        <v>18.100000000000001</v>
      </c>
      <c r="E411" s="7">
        <v>4.4527200000000002</v>
      </c>
      <c r="F411" s="7">
        <f t="shared" si="19"/>
        <v>24.600662983425416</v>
      </c>
      <c r="G411" s="7">
        <f t="shared" si="20"/>
        <v>24.600662983425416</v>
      </c>
      <c r="H411" s="7">
        <v>0</v>
      </c>
      <c r="I411" s="7">
        <v>0</v>
      </c>
    </row>
    <row r="412" spans="1:9" ht="63.75" x14ac:dyDescent="0.2">
      <c r="A412" s="4" t="s">
        <v>949</v>
      </c>
      <c r="B412" s="5" t="s">
        <v>659</v>
      </c>
      <c r="C412" s="7">
        <v>18.100000000000001</v>
      </c>
      <c r="D412" s="7">
        <v>18.100000000000001</v>
      </c>
      <c r="E412" s="7">
        <v>4.4527200000000002</v>
      </c>
      <c r="F412" s="7">
        <f t="shared" si="19"/>
        <v>24.600662983425416</v>
      </c>
      <c r="G412" s="7">
        <f t="shared" si="20"/>
        <v>24.600662983425416</v>
      </c>
      <c r="H412" s="7">
        <v>0</v>
      </c>
      <c r="I412" s="7">
        <v>0</v>
      </c>
    </row>
    <row r="413" spans="1:9" ht="25.5" x14ac:dyDescent="0.2">
      <c r="A413" s="4" t="s">
        <v>950</v>
      </c>
      <c r="B413" s="5" t="s">
        <v>660</v>
      </c>
      <c r="C413" s="7">
        <v>861572.3</v>
      </c>
      <c r="D413" s="7">
        <v>861572.3</v>
      </c>
      <c r="E413" s="7">
        <v>263226.42856000003</v>
      </c>
      <c r="F413" s="7">
        <f t="shared" si="19"/>
        <v>30.551867621556543</v>
      </c>
      <c r="G413" s="7">
        <f t="shared" si="20"/>
        <v>30.551867621556543</v>
      </c>
      <c r="H413" s="7">
        <v>265465.34210000001</v>
      </c>
      <c r="I413" s="7">
        <f t="shared" si="18"/>
        <v>99.156607969127435</v>
      </c>
    </row>
    <row r="414" spans="1:9" ht="25.5" x14ac:dyDescent="0.2">
      <c r="A414" s="4" t="s">
        <v>184</v>
      </c>
      <c r="B414" s="5" t="s">
        <v>661</v>
      </c>
      <c r="C414" s="7">
        <v>861572.3</v>
      </c>
      <c r="D414" s="7">
        <v>861572.3</v>
      </c>
      <c r="E414" s="7">
        <v>263226.42856000003</v>
      </c>
      <c r="F414" s="7">
        <f t="shared" si="19"/>
        <v>30.551867621556543</v>
      </c>
      <c r="G414" s="7">
        <f t="shared" si="20"/>
        <v>30.551867621556543</v>
      </c>
      <c r="H414" s="7">
        <v>265465.34210000001</v>
      </c>
      <c r="I414" s="7">
        <f t="shared" si="18"/>
        <v>99.156607969127435</v>
      </c>
    </row>
    <row r="415" spans="1:9" ht="25.5" x14ac:dyDescent="0.2">
      <c r="A415" s="4" t="s">
        <v>1242</v>
      </c>
      <c r="B415" s="5" t="s">
        <v>1243</v>
      </c>
      <c r="C415" s="7">
        <v>0</v>
      </c>
      <c r="D415" s="7">
        <v>0</v>
      </c>
      <c r="E415" s="7">
        <v>0</v>
      </c>
      <c r="F415" s="7">
        <v>0</v>
      </c>
      <c r="G415" s="7">
        <v>0</v>
      </c>
      <c r="H415" s="7">
        <v>1936.92354</v>
      </c>
      <c r="I415" s="7">
        <v>0</v>
      </c>
    </row>
    <row r="416" spans="1:9" ht="38.25" x14ac:dyDescent="0.2">
      <c r="A416" s="4" t="s">
        <v>1244</v>
      </c>
      <c r="B416" s="5" t="s">
        <v>1245</v>
      </c>
      <c r="C416" s="7">
        <v>0</v>
      </c>
      <c r="D416" s="7">
        <v>0</v>
      </c>
      <c r="E416" s="7">
        <v>0</v>
      </c>
      <c r="F416" s="7">
        <v>0</v>
      </c>
      <c r="G416" s="7">
        <v>0</v>
      </c>
      <c r="H416" s="7">
        <v>1936.92354</v>
      </c>
      <c r="I416" s="7">
        <v>0</v>
      </c>
    </row>
    <row r="417" spans="1:14" ht="63.75" x14ac:dyDescent="0.2">
      <c r="A417" s="4" t="s">
        <v>1246</v>
      </c>
      <c r="B417" s="5" t="s">
        <v>1247</v>
      </c>
      <c r="C417" s="7">
        <v>0</v>
      </c>
      <c r="D417" s="7">
        <v>0</v>
      </c>
      <c r="E417" s="7">
        <v>0</v>
      </c>
      <c r="F417" s="7">
        <v>0</v>
      </c>
      <c r="G417" s="7">
        <v>0</v>
      </c>
      <c r="H417" s="7">
        <v>426.64771000000002</v>
      </c>
      <c r="I417" s="7">
        <v>0</v>
      </c>
    </row>
    <row r="418" spans="1:14" ht="76.5" x14ac:dyDescent="0.2">
      <c r="A418" s="4" t="s">
        <v>1248</v>
      </c>
      <c r="B418" s="5" t="s">
        <v>1249</v>
      </c>
      <c r="C418" s="7">
        <v>0</v>
      </c>
      <c r="D418" s="7">
        <v>0</v>
      </c>
      <c r="E418" s="7">
        <v>0</v>
      </c>
      <c r="F418" s="7">
        <v>0</v>
      </c>
      <c r="G418" s="7">
        <v>0</v>
      </c>
      <c r="H418" s="7">
        <v>426.64771000000002</v>
      </c>
      <c r="I418" s="7">
        <v>0</v>
      </c>
    </row>
    <row r="419" spans="1:14" ht="63.75" x14ac:dyDescent="0.2">
      <c r="A419" s="4" t="s">
        <v>1250</v>
      </c>
      <c r="B419" s="5" t="s">
        <v>1251</v>
      </c>
      <c r="C419" s="7">
        <v>0</v>
      </c>
      <c r="D419" s="7">
        <v>0</v>
      </c>
      <c r="E419" s="7">
        <v>0</v>
      </c>
      <c r="F419" s="7">
        <v>0</v>
      </c>
      <c r="G419" s="7">
        <v>0</v>
      </c>
      <c r="H419" s="7">
        <v>35.415639999999996</v>
      </c>
      <c r="I419" s="7">
        <v>0</v>
      </c>
    </row>
    <row r="420" spans="1:14" ht="63.75" x14ac:dyDescent="0.2">
      <c r="A420" s="4" t="s">
        <v>1252</v>
      </c>
      <c r="B420" s="5" t="s">
        <v>1253</v>
      </c>
      <c r="C420" s="7">
        <v>0</v>
      </c>
      <c r="D420" s="7">
        <v>0</v>
      </c>
      <c r="E420" s="7">
        <v>0</v>
      </c>
      <c r="F420" s="7">
        <v>0</v>
      </c>
      <c r="G420" s="7">
        <v>0</v>
      </c>
      <c r="H420" s="7">
        <v>35.415639999999996</v>
      </c>
      <c r="I420" s="7">
        <v>0</v>
      </c>
    </row>
    <row r="421" spans="1:14" ht="51" x14ac:dyDescent="0.2">
      <c r="A421" s="4" t="s">
        <v>951</v>
      </c>
      <c r="B421" s="5" t="s">
        <v>662</v>
      </c>
      <c r="C421" s="7">
        <v>301431</v>
      </c>
      <c r="D421" s="7">
        <v>301431</v>
      </c>
      <c r="E421" s="7">
        <v>59531.974710000002</v>
      </c>
      <c r="F421" s="7">
        <f t="shared" si="19"/>
        <v>19.749785095096392</v>
      </c>
      <c r="G421" s="7">
        <f t="shared" si="20"/>
        <v>19.749785095096392</v>
      </c>
      <c r="H421" s="7">
        <v>126514.49131999999</v>
      </c>
      <c r="I421" s="7">
        <f t="shared" si="18"/>
        <v>47.055459093158383</v>
      </c>
    </row>
    <row r="422" spans="1:14" ht="25.5" x14ac:dyDescent="0.2">
      <c r="A422" s="4" t="s">
        <v>1080</v>
      </c>
      <c r="B422" s="5" t="s">
        <v>1132</v>
      </c>
      <c r="C422" s="7">
        <v>51772.6</v>
      </c>
      <c r="D422" s="7">
        <v>51772.6</v>
      </c>
      <c r="E422" s="7">
        <v>6000</v>
      </c>
      <c r="F422" s="7">
        <f t="shared" si="19"/>
        <v>11.589141746792706</v>
      </c>
      <c r="G422" s="7">
        <f t="shared" si="20"/>
        <v>11.589141746792706</v>
      </c>
      <c r="H422" s="7">
        <v>0</v>
      </c>
      <c r="I422" s="7">
        <v>0</v>
      </c>
    </row>
    <row r="423" spans="1:14" ht="25.5" x14ac:dyDescent="0.2">
      <c r="A423" s="4" t="s">
        <v>1081</v>
      </c>
      <c r="B423" s="5" t="s">
        <v>1133</v>
      </c>
      <c r="C423" s="7">
        <v>51772.6</v>
      </c>
      <c r="D423" s="7">
        <v>51772.6</v>
      </c>
      <c r="E423" s="7">
        <v>6000</v>
      </c>
      <c r="F423" s="7">
        <f t="shared" si="19"/>
        <v>11.589141746792706</v>
      </c>
      <c r="G423" s="7">
        <f t="shared" si="20"/>
        <v>11.589141746792706</v>
      </c>
      <c r="H423" s="7">
        <v>0</v>
      </c>
      <c r="I423" s="7">
        <v>0</v>
      </c>
    </row>
    <row r="424" spans="1:14" ht="76.5" x14ac:dyDescent="0.2">
      <c r="A424" s="4" t="s">
        <v>1254</v>
      </c>
      <c r="B424" s="5" t="s">
        <v>1255</v>
      </c>
      <c r="C424" s="7">
        <v>0</v>
      </c>
      <c r="D424" s="7">
        <v>0</v>
      </c>
      <c r="E424" s="7">
        <v>0</v>
      </c>
      <c r="F424" s="7">
        <v>0</v>
      </c>
      <c r="G424" s="7">
        <v>0</v>
      </c>
      <c r="H424" s="7">
        <v>92655.722420000006</v>
      </c>
      <c r="I424" s="7">
        <v>0</v>
      </c>
    </row>
    <row r="425" spans="1:14" ht="89.25" x14ac:dyDescent="0.2">
      <c r="A425" s="4" t="s">
        <v>1256</v>
      </c>
      <c r="B425" s="5" t="s">
        <v>1257</v>
      </c>
      <c r="C425" s="7">
        <v>0</v>
      </c>
      <c r="D425" s="7">
        <v>0</v>
      </c>
      <c r="E425" s="7">
        <v>0</v>
      </c>
      <c r="F425" s="7">
        <v>0</v>
      </c>
      <c r="G425" s="7">
        <v>0</v>
      </c>
      <c r="H425" s="7">
        <v>92655.722420000006</v>
      </c>
      <c r="I425" s="7">
        <v>0</v>
      </c>
    </row>
    <row r="426" spans="1:14" s="15" customFormat="1" x14ac:dyDescent="0.2">
      <c r="A426" s="4" t="s">
        <v>185</v>
      </c>
      <c r="B426" s="5" t="s">
        <v>663</v>
      </c>
      <c r="C426" s="7">
        <v>9868.1</v>
      </c>
      <c r="D426" s="7">
        <v>9868.1</v>
      </c>
      <c r="E426" s="7">
        <v>0</v>
      </c>
      <c r="F426" s="7">
        <f t="shared" si="19"/>
        <v>0</v>
      </c>
      <c r="G426" s="7">
        <f t="shared" si="20"/>
        <v>0</v>
      </c>
      <c r="H426" s="7">
        <v>0</v>
      </c>
      <c r="I426" s="7">
        <v>0</v>
      </c>
      <c r="N426" s="11"/>
    </row>
    <row r="427" spans="1:14" s="15" customFormat="1" ht="25.5" x14ac:dyDescent="0.2">
      <c r="A427" s="4" t="s">
        <v>186</v>
      </c>
      <c r="B427" s="5" t="s">
        <v>664</v>
      </c>
      <c r="C427" s="7">
        <v>9868.1</v>
      </c>
      <c r="D427" s="7">
        <v>9868.1</v>
      </c>
      <c r="E427" s="7">
        <v>0</v>
      </c>
      <c r="F427" s="7">
        <f t="shared" si="19"/>
        <v>0</v>
      </c>
      <c r="G427" s="7">
        <f t="shared" si="20"/>
        <v>0</v>
      </c>
      <c r="H427" s="7">
        <v>0</v>
      </c>
      <c r="I427" s="7">
        <v>0</v>
      </c>
      <c r="N427" s="11"/>
    </row>
    <row r="428" spans="1:14" s="15" customFormat="1" ht="51" x14ac:dyDescent="0.2">
      <c r="A428" s="4" t="s">
        <v>187</v>
      </c>
      <c r="B428" s="5" t="s">
        <v>665</v>
      </c>
      <c r="C428" s="7">
        <v>7564.3</v>
      </c>
      <c r="D428" s="7">
        <v>7564.3</v>
      </c>
      <c r="E428" s="7">
        <v>0</v>
      </c>
      <c r="F428" s="7">
        <f t="shared" si="19"/>
        <v>0</v>
      </c>
      <c r="G428" s="7">
        <f t="shared" si="20"/>
        <v>0</v>
      </c>
      <c r="H428" s="7">
        <v>12138</v>
      </c>
      <c r="I428" s="7">
        <f t="shared" si="18"/>
        <v>0</v>
      </c>
      <c r="N428" s="11"/>
    </row>
    <row r="429" spans="1:14" ht="51" x14ac:dyDescent="0.2">
      <c r="A429" s="4" t="s">
        <v>188</v>
      </c>
      <c r="B429" s="5" t="s">
        <v>666</v>
      </c>
      <c r="C429" s="7">
        <v>7564.3</v>
      </c>
      <c r="D429" s="7">
        <v>7564.3</v>
      </c>
      <c r="E429" s="7">
        <v>0</v>
      </c>
      <c r="F429" s="7">
        <f t="shared" si="19"/>
        <v>0</v>
      </c>
      <c r="G429" s="7">
        <f t="shared" si="20"/>
        <v>0</v>
      </c>
      <c r="H429" s="7">
        <v>12138</v>
      </c>
      <c r="I429" s="7">
        <f t="shared" si="18"/>
        <v>0</v>
      </c>
    </row>
    <row r="430" spans="1:14" ht="63.75" x14ac:dyDescent="0.2">
      <c r="A430" s="4" t="s">
        <v>189</v>
      </c>
      <c r="B430" s="5" t="s">
        <v>667</v>
      </c>
      <c r="C430" s="7">
        <v>310348.59999999998</v>
      </c>
      <c r="D430" s="7">
        <v>310348.59999999998</v>
      </c>
      <c r="E430" s="7">
        <v>148456.76345</v>
      </c>
      <c r="F430" s="7">
        <f t="shared" si="19"/>
        <v>47.835486755860998</v>
      </c>
      <c r="G430" s="7">
        <f t="shared" si="20"/>
        <v>47.835486755860998</v>
      </c>
      <c r="H430" s="7">
        <v>96215.101479999998</v>
      </c>
      <c r="I430" s="7">
        <f t="shared" si="18"/>
        <v>154.29673841882229</v>
      </c>
    </row>
    <row r="431" spans="1:14" ht="63.75" x14ac:dyDescent="0.2">
      <c r="A431" s="4" t="s">
        <v>190</v>
      </c>
      <c r="B431" s="5" t="s">
        <v>668</v>
      </c>
      <c r="C431" s="7">
        <v>310348.59999999998</v>
      </c>
      <c r="D431" s="7">
        <v>310348.59999999998</v>
      </c>
      <c r="E431" s="7">
        <v>148456.76345</v>
      </c>
      <c r="F431" s="7">
        <f t="shared" si="19"/>
        <v>47.835486755860998</v>
      </c>
      <c r="G431" s="7">
        <f t="shared" si="20"/>
        <v>47.835486755860998</v>
      </c>
      <c r="H431" s="7">
        <v>96215.101479999998</v>
      </c>
      <c r="I431" s="7">
        <f t="shared" si="18"/>
        <v>154.29673841882229</v>
      </c>
      <c r="N431" s="15"/>
    </row>
    <row r="432" spans="1:14" ht="26.25" x14ac:dyDescent="0.25">
      <c r="A432" s="4" t="s">
        <v>1082</v>
      </c>
      <c r="B432" s="37" t="s">
        <v>1134</v>
      </c>
      <c r="C432" s="7">
        <v>5190.5</v>
      </c>
      <c r="D432" s="7">
        <v>5190.5</v>
      </c>
      <c r="E432" s="7">
        <v>0</v>
      </c>
      <c r="F432" s="7">
        <f t="shared" si="19"/>
        <v>0</v>
      </c>
      <c r="G432" s="7">
        <f t="shared" si="20"/>
        <v>0</v>
      </c>
      <c r="H432" s="7">
        <v>0</v>
      </c>
      <c r="I432" s="7">
        <v>0</v>
      </c>
      <c r="N432" s="15"/>
    </row>
    <row r="433" spans="1:14" ht="26.25" x14ac:dyDescent="0.25">
      <c r="A433" s="4" t="s">
        <v>1083</v>
      </c>
      <c r="B433" s="37" t="s">
        <v>1135</v>
      </c>
      <c r="C433" s="7">
        <v>5190.5</v>
      </c>
      <c r="D433" s="7">
        <v>5190.5</v>
      </c>
      <c r="E433" s="7">
        <v>0</v>
      </c>
      <c r="F433" s="7">
        <f t="shared" si="19"/>
        <v>0</v>
      </c>
      <c r="G433" s="7">
        <f t="shared" si="20"/>
        <v>0</v>
      </c>
      <c r="H433" s="7">
        <v>0</v>
      </c>
      <c r="I433" s="7">
        <v>0</v>
      </c>
      <c r="N433" s="15"/>
    </row>
    <row r="434" spans="1:14" ht="25.5" x14ac:dyDescent="0.2">
      <c r="A434" s="4" t="s">
        <v>191</v>
      </c>
      <c r="B434" s="5" t="s">
        <v>669</v>
      </c>
      <c r="C434" s="7">
        <v>1188650.2</v>
      </c>
      <c r="D434" s="7">
        <v>1188650.2</v>
      </c>
      <c r="E434" s="7">
        <v>222472.10556999999</v>
      </c>
      <c r="F434" s="7">
        <f t="shared" si="19"/>
        <v>18.716364626868359</v>
      </c>
      <c r="G434" s="7">
        <f t="shared" si="20"/>
        <v>18.716364626868359</v>
      </c>
      <c r="H434" s="7">
        <v>269933.73164999997</v>
      </c>
      <c r="I434" s="7">
        <f t="shared" si="18"/>
        <v>82.417304502892051</v>
      </c>
    </row>
    <row r="435" spans="1:14" ht="25.5" x14ac:dyDescent="0.2">
      <c r="A435" s="4" t="s">
        <v>192</v>
      </c>
      <c r="B435" s="5" t="s">
        <v>670</v>
      </c>
      <c r="C435" s="7">
        <v>1188650.2</v>
      </c>
      <c r="D435" s="7">
        <v>1188650.2</v>
      </c>
      <c r="E435" s="7">
        <v>222472.10556999999</v>
      </c>
      <c r="F435" s="7">
        <f t="shared" si="19"/>
        <v>18.716364626868359</v>
      </c>
      <c r="G435" s="7">
        <f t="shared" si="20"/>
        <v>18.716364626868359</v>
      </c>
      <c r="H435" s="7">
        <v>269933.73164999997</v>
      </c>
      <c r="I435" s="7">
        <f t="shared" si="18"/>
        <v>82.417304502892051</v>
      </c>
    </row>
    <row r="436" spans="1:14" ht="25.5" x14ac:dyDescent="0.2">
      <c r="A436" s="4" t="s">
        <v>193</v>
      </c>
      <c r="B436" s="5" t="s">
        <v>671</v>
      </c>
      <c r="C436" s="7">
        <v>123005.7</v>
      </c>
      <c r="D436" s="7">
        <v>123005.7</v>
      </c>
      <c r="E436" s="7">
        <v>15868.53426</v>
      </c>
      <c r="F436" s="7">
        <f t="shared" si="19"/>
        <v>12.9006495308754</v>
      </c>
      <c r="G436" s="7">
        <f t="shared" si="20"/>
        <v>12.9006495308754</v>
      </c>
      <c r="H436" s="7">
        <v>13625.64077</v>
      </c>
      <c r="I436" s="7">
        <f t="shared" si="18"/>
        <v>116.46082946013262</v>
      </c>
    </row>
    <row r="437" spans="1:14" x14ac:dyDescent="0.2">
      <c r="A437" s="4" t="s">
        <v>194</v>
      </c>
      <c r="B437" s="5" t="s">
        <v>672</v>
      </c>
      <c r="C437" s="7">
        <v>4695961.0999999996</v>
      </c>
      <c r="D437" s="7">
        <f>D438+D439+D440+D442+D443+D445+D447+D449+D451+D453+D454+D456+D458+D460+D462+D463+D465+D467+D469+D471+D473++D475</f>
        <v>4699469.0480000004</v>
      </c>
      <c r="E437" s="7">
        <v>333447.52782000002</v>
      </c>
      <c r="F437" s="7">
        <f t="shared" si="19"/>
        <v>7.1007301959975786</v>
      </c>
      <c r="G437" s="7">
        <f t="shared" si="20"/>
        <v>7.0954298116275201</v>
      </c>
      <c r="H437" s="7">
        <v>264633.24923000002</v>
      </c>
      <c r="I437" s="7">
        <f t="shared" si="18"/>
        <v>126.00364043075767</v>
      </c>
      <c r="J437" s="23">
        <f>C437-D437</f>
        <v>-3507.9480000007898</v>
      </c>
    </row>
    <row r="438" spans="1:14" ht="38.25" x14ac:dyDescent="0.2">
      <c r="A438" s="4" t="s">
        <v>269</v>
      </c>
      <c r="B438" s="5" t="s">
        <v>673</v>
      </c>
      <c r="C438" s="7">
        <v>7598.4</v>
      </c>
      <c r="D438" s="7">
        <v>10389.049429999999</v>
      </c>
      <c r="E438" s="7">
        <v>4349.6435199999996</v>
      </c>
      <c r="F438" s="7">
        <f t="shared" si="19"/>
        <v>57.244202990103176</v>
      </c>
      <c r="G438" s="7">
        <f t="shared" si="20"/>
        <v>41.867579409524474</v>
      </c>
      <c r="H438" s="7">
        <v>2176.1639599999999</v>
      </c>
      <c r="I438" s="7">
        <f t="shared" si="18"/>
        <v>199.87664532409588</v>
      </c>
    </row>
    <row r="439" spans="1:14" ht="38.25" x14ac:dyDescent="0.2">
      <c r="A439" s="4" t="s">
        <v>952</v>
      </c>
      <c r="B439" s="5" t="s">
        <v>674</v>
      </c>
      <c r="C439" s="7">
        <v>1500</v>
      </c>
      <c r="D439" s="7">
        <v>2217.2985699999999</v>
      </c>
      <c r="E439" s="7">
        <v>944.56429000000003</v>
      </c>
      <c r="F439" s="7">
        <f t="shared" si="19"/>
        <v>62.970952666666669</v>
      </c>
      <c r="G439" s="7">
        <f t="shared" si="20"/>
        <v>42.59977897338382</v>
      </c>
      <c r="H439" s="7">
        <v>769.78231999999991</v>
      </c>
      <c r="I439" s="7">
        <f t="shared" si="18"/>
        <v>122.7053759821348</v>
      </c>
    </row>
    <row r="440" spans="1:14" ht="25.5" x14ac:dyDescent="0.2">
      <c r="A440" s="4" t="s">
        <v>195</v>
      </c>
      <c r="B440" s="5" t="s">
        <v>675</v>
      </c>
      <c r="C440" s="7">
        <v>109144.9</v>
      </c>
      <c r="D440" s="7">
        <v>109144.9</v>
      </c>
      <c r="E440" s="7">
        <v>18244.012039999998</v>
      </c>
      <c r="F440" s="7">
        <f t="shared" si="19"/>
        <v>16.71540497082319</v>
      </c>
      <c r="G440" s="7">
        <f t="shared" si="20"/>
        <v>16.71540497082319</v>
      </c>
      <c r="H440" s="7">
        <v>14876.686659999999</v>
      </c>
      <c r="I440" s="7">
        <f t="shared" si="18"/>
        <v>122.63491499793409</v>
      </c>
    </row>
    <row r="441" spans="1:14" ht="38.25" x14ac:dyDescent="0.2">
      <c r="A441" s="4" t="s">
        <v>196</v>
      </c>
      <c r="B441" s="5" t="s">
        <v>676</v>
      </c>
      <c r="C441" s="7">
        <v>109144.9</v>
      </c>
      <c r="D441" s="7">
        <v>109144.9</v>
      </c>
      <c r="E441" s="7">
        <v>18244.012039999998</v>
      </c>
      <c r="F441" s="7">
        <f t="shared" si="19"/>
        <v>16.71540497082319</v>
      </c>
      <c r="G441" s="7">
        <f t="shared" si="20"/>
        <v>16.71540497082319</v>
      </c>
      <c r="H441" s="7">
        <v>14876.686659999999</v>
      </c>
      <c r="I441" s="7">
        <f t="shared" si="18"/>
        <v>122.63491499793409</v>
      </c>
    </row>
    <row r="442" spans="1:14" ht="38.25" x14ac:dyDescent="0.2">
      <c r="A442" s="4" t="s">
        <v>270</v>
      </c>
      <c r="B442" s="5" t="s">
        <v>677</v>
      </c>
      <c r="C442" s="7">
        <v>206604.6</v>
      </c>
      <c r="D442" s="7">
        <v>206604.6</v>
      </c>
      <c r="E442" s="7">
        <v>0</v>
      </c>
      <c r="F442" s="7">
        <f t="shared" si="19"/>
        <v>0</v>
      </c>
      <c r="G442" s="7">
        <f t="shared" si="20"/>
        <v>0</v>
      </c>
      <c r="H442" s="7">
        <v>0</v>
      </c>
      <c r="I442" s="7">
        <v>0</v>
      </c>
    </row>
    <row r="443" spans="1:14" ht="38.25" x14ac:dyDescent="0.2">
      <c r="A443" s="4" t="s">
        <v>197</v>
      </c>
      <c r="B443" s="5" t="s">
        <v>678</v>
      </c>
      <c r="C443" s="7">
        <v>165949.79999999999</v>
      </c>
      <c r="D443" s="7">
        <v>165949.79999999999</v>
      </c>
      <c r="E443" s="7">
        <v>0</v>
      </c>
      <c r="F443" s="7">
        <f t="shared" si="19"/>
        <v>0</v>
      </c>
      <c r="G443" s="7">
        <f t="shared" si="20"/>
        <v>0</v>
      </c>
      <c r="H443" s="7">
        <v>104475</v>
      </c>
      <c r="I443" s="7">
        <f t="shared" si="18"/>
        <v>0</v>
      </c>
    </row>
    <row r="444" spans="1:14" s="15" customFormat="1" ht="38.25" x14ac:dyDescent="0.2">
      <c r="A444" s="4" t="s">
        <v>198</v>
      </c>
      <c r="B444" s="5" t="s">
        <v>679</v>
      </c>
      <c r="C444" s="7">
        <v>165949.79999999999</v>
      </c>
      <c r="D444" s="7">
        <v>165949.79999999999</v>
      </c>
      <c r="E444" s="7">
        <v>0</v>
      </c>
      <c r="F444" s="7">
        <f t="shared" si="19"/>
        <v>0</v>
      </c>
      <c r="G444" s="7">
        <f t="shared" si="20"/>
        <v>0</v>
      </c>
      <c r="H444" s="7">
        <v>104475</v>
      </c>
      <c r="I444" s="7">
        <f t="shared" si="18"/>
        <v>0</v>
      </c>
      <c r="N444" s="11"/>
    </row>
    <row r="445" spans="1:14" s="15" customFormat="1" ht="76.5" x14ac:dyDescent="0.2">
      <c r="A445" s="4" t="s">
        <v>199</v>
      </c>
      <c r="B445" s="5" t="s">
        <v>680</v>
      </c>
      <c r="C445" s="7">
        <v>107.5</v>
      </c>
      <c r="D445" s="7">
        <v>107.5</v>
      </c>
      <c r="E445" s="7">
        <v>0</v>
      </c>
      <c r="F445" s="7">
        <f t="shared" si="19"/>
        <v>0</v>
      </c>
      <c r="G445" s="7">
        <f t="shared" si="20"/>
        <v>0</v>
      </c>
      <c r="H445" s="7">
        <v>0</v>
      </c>
      <c r="I445" s="7">
        <v>0</v>
      </c>
      <c r="N445" s="11"/>
    </row>
    <row r="446" spans="1:14" s="15" customFormat="1" ht="38.25" x14ac:dyDescent="0.2">
      <c r="A446" s="4" t="s">
        <v>1258</v>
      </c>
      <c r="B446" s="5" t="s">
        <v>1259</v>
      </c>
      <c r="C446" s="7">
        <v>0</v>
      </c>
      <c r="D446" s="7">
        <v>0</v>
      </c>
      <c r="E446" s="7">
        <v>0</v>
      </c>
      <c r="F446" s="7">
        <v>0</v>
      </c>
      <c r="G446" s="7">
        <v>0</v>
      </c>
      <c r="H446" s="7">
        <v>197.923</v>
      </c>
      <c r="I446" s="7">
        <v>0</v>
      </c>
      <c r="N446" s="11"/>
    </row>
    <row r="447" spans="1:14" s="15" customFormat="1" ht="127.5" x14ac:dyDescent="0.2">
      <c r="A447" s="4" t="s">
        <v>281</v>
      </c>
      <c r="B447" s="5" t="s">
        <v>681</v>
      </c>
      <c r="C447" s="7">
        <v>3768.6</v>
      </c>
      <c r="D447" s="7">
        <v>3768.6</v>
      </c>
      <c r="E447" s="7">
        <v>107.63291000000001</v>
      </c>
      <c r="F447" s="7">
        <f t="shared" si="19"/>
        <v>2.8560449503794514</v>
      </c>
      <c r="G447" s="7">
        <f t="shared" si="20"/>
        <v>2.8560449503794514</v>
      </c>
      <c r="H447" s="7">
        <v>261.75948</v>
      </c>
      <c r="I447" s="7">
        <f t="shared" si="18"/>
        <v>41.119011238867074</v>
      </c>
      <c r="N447" s="11"/>
    </row>
    <row r="448" spans="1:14" s="15" customFormat="1" ht="140.25" x14ac:dyDescent="0.2">
      <c r="A448" s="4" t="s">
        <v>282</v>
      </c>
      <c r="B448" s="5" t="s">
        <v>682</v>
      </c>
      <c r="C448" s="7">
        <v>3768.6</v>
      </c>
      <c r="D448" s="7">
        <v>3768.6</v>
      </c>
      <c r="E448" s="7">
        <v>107.63291000000001</v>
      </c>
      <c r="F448" s="7">
        <f t="shared" si="19"/>
        <v>2.8560449503794514</v>
      </c>
      <c r="G448" s="7">
        <f t="shared" si="20"/>
        <v>2.8560449503794514</v>
      </c>
      <c r="H448" s="7">
        <v>261.75948</v>
      </c>
      <c r="I448" s="7">
        <f t="shared" si="18"/>
        <v>41.119011238867074</v>
      </c>
      <c r="N448" s="11"/>
    </row>
    <row r="449" spans="1:14" s="15" customFormat="1" ht="25.5" x14ac:dyDescent="0.2">
      <c r="A449" s="4" t="s">
        <v>1084</v>
      </c>
      <c r="B449" s="5" t="s">
        <v>1136</v>
      </c>
      <c r="C449" s="7">
        <v>20029.2</v>
      </c>
      <c r="D449" s="7">
        <v>20029.2</v>
      </c>
      <c r="E449" s="7">
        <v>0</v>
      </c>
      <c r="F449" s="7">
        <f t="shared" si="19"/>
        <v>0</v>
      </c>
      <c r="G449" s="7">
        <f t="shared" si="20"/>
        <v>0</v>
      </c>
      <c r="H449" s="7">
        <v>0</v>
      </c>
      <c r="I449" s="7">
        <v>0</v>
      </c>
      <c r="N449" s="11"/>
    </row>
    <row r="450" spans="1:14" s="15" customFormat="1" ht="38.25" x14ac:dyDescent="0.2">
      <c r="A450" s="4" t="s">
        <v>1085</v>
      </c>
      <c r="B450" s="5" t="s">
        <v>1137</v>
      </c>
      <c r="C450" s="7">
        <v>20029.2</v>
      </c>
      <c r="D450" s="7">
        <v>20029.2</v>
      </c>
      <c r="E450" s="7">
        <v>0</v>
      </c>
      <c r="F450" s="7">
        <f t="shared" si="19"/>
        <v>0</v>
      </c>
      <c r="G450" s="7">
        <f t="shared" si="20"/>
        <v>0</v>
      </c>
      <c r="H450" s="7">
        <v>0</v>
      </c>
      <c r="I450" s="7">
        <v>0</v>
      </c>
      <c r="N450" s="11"/>
    </row>
    <row r="451" spans="1:14" s="15" customFormat="1" ht="38.25" x14ac:dyDescent="0.2">
      <c r="A451" s="4" t="s">
        <v>953</v>
      </c>
      <c r="B451" s="5" t="s">
        <v>683</v>
      </c>
      <c r="C451" s="7">
        <v>582697.1</v>
      </c>
      <c r="D451" s="7">
        <v>582697.1</v>
      </c>
      <c r="E451" s="7">
        <v>139953.90608000002</v>
      </c>
      <c r="F451" s="7">
        <f t="shared" si="19"/>
        <v>24.018294595940159</v>
      </c>
      <c r="G451" s="7">
        <f t="shared" si="20"/>
        <v>24.018294595940159</v>
      </c>
      <c r="H451" s="7">
        <v>141875.93381000002</v>
      </c>
      <c r="I451" s="7">
        <f t="shared" si="18"/>
        <v>98.645275714925702</v>
      </c>
      <c r="N451" s="11"/>
    </row>
    <row r="452" spans="1:14" s="15" customFormat="1" ht="51" x14ac:dyDescent="0.2">
      <c r="A452" s="4" t="s">
        <v>954</v>
      </c>
      <c r="B452" s="5" t="s">
        <v>684</v>
      </c>
      <c r="C452" s="7">
        <v>582697.1</v>
      </c>
      <c r="D452" s="7">
        <v>582697.1</v>
      </c>
      <c r="E452" s="7">
        <v>139953.90608000002</v>
      </c>
      <c r="F452" s="7">
        <f t="shared" si="19"/>
        <v>24.018294595940159</v>
      </c>
      <c r="G452" s="7">
        <f t="shared" si="20"/>
        <v>24.018294595940159</v>
      </c>
      <c r="H452" s="7">
        <v>141875.93381000002</v>
      </c>
      <c r="I452" s="7">
        <f t="shared" si="18"/>
        <v>98.645275714925702</v>
      </c>
    </row>
    <row r="453" spans="1:14" s="15" customFormat="1" ht="38.25" x14ac:dyDescent="0.2">
      <c r="A453" s="4" t="s">
        <v>1086</v>
      </c>
      <c r="B453" s="5" t="s">
        <v>1138</v>
      </c>
      <c r="C453" s="7">
        <v>7930.2</v>
      </c>
      <c r="D453" s="7">
        <v>7930.2</v>
      </c>
      <c r="E453" s="7">
        <v>0</v>
      </c>
      <c r="F453" s="7">
        <f t="shared" si="19"/>
        <v>0</v>
      </c>
      <c r="G453" s="7">
        <f t="shared" si="20"/>
        <v>0</v>
      </c>
      <c r="H453" s="7">
        <v>0</v>
      </c>
      <c r="I453" s="7">
        <v>0</v>
      </c>
    </row>
    <row r="454" spans="1:14" s="15" customFormat="1" ht="38.25" x14ac:dyDescent="0.2">
      <c r="A454" s="4" t="s">
        <v>1087</v>
      </c>
      <c r="B454" s="5" t="s">
        <v>1139</v>
      </c>
      <c r="C454" s="7">
        <v>5375.3</v>
      </c>
      <c r="D454" s="7">
        <v>5375.3</v>
      </c>
      <c r="E454" s="7">
        <v>0</v>
      </c>
      <c r="F454" s="7">
        <f t="shared" si="19"/>
        <v>0</v>
      </c>
      <c r="G454" s="7">
        <f t="shared" si="20"/>
        <v>0</v>
      </c>
      <c r="H454" s="7">
        <v>0</v>
      </c>
      <c r="I454" s="7">
        <v>0</v>
      </c>
    </row>
    <row r="455" spans="1:14" s="15" customFormat="1" ht="38.25" x14ac:dyDescent="0.2">
      <c r="A455" s="4" t="s">
        <v>1088</v>
      </c>
      <c r="B455" s="5" t="s">
        <v>1140</v>
      </c>
      <c r="C455" s="7">
        <v>5375.3</v>
      </c>
      <c r="D455" s="7">
        <v>5375.3</v>
      </c>
      <c r="E455" s="7">
        <v>0</v>
      </c>
      <c r="F455" s="7">
        <f t="shared" si="19"/>
        <v>0</v>
      </c>
      <c r="G455" s="7">
        <f t="shared" si="20"/>
        <v>0</v>
      </c>
      <c r="H455" s="7">
        <v>0</v>
      </c>
      <c r="I455" s="7">
        <v>0</v>
      </c>
    </row>
    <row r="456" spans="1:14" s="15" customFormat="1" ht="89.25" x14ac:dyDescent="0.2">
      <c r="A456" s="4" t="s">
        <v>1089</v>
      </c>
      <c r="B456" s="5" t="s">
        <v>1141</v>
      </c>
      <c r="C456" s="7">
        <v>77573.2</v>
      </c>
      <c r="D456" s="7">
        <v>77573.2</v>
      </c>
      <c r="E456" s="7">
        <v>17113.058980000002</v>
      </c>
      <c r="F456" s="7">
        <f t="shared" si="19"/>
        <v>22.060529899501375</v>
      </c>
      <c r="G456" s="7">
        <f t="shared" si="20"/>
        <v>22.060529899501375</v>
      </c>
      <c r="H456" s="7">
        <v>0</v>
      </c>
      <c r="I456" s="7">
        <v>0</v>
      </c>
    </row>
    <row r="457" spans="1:14" s="15" customFormat="1" ht="89.25" x14ac:dyDescent="0.2">
      <c r="A457" s="4" t="s">
        <v>1090</v>
      </c>
      <c r="B457" s="5" t="s">
        <v>1142</v>
      </c>
      <c r="C457" s="7">
        <v>77573.2</v>
      </c>
      <c r="D457" s="7">
        <v>77573.2</v>
      </c>
      <c r="E457" s="7">
        <v>17113.058980000002</v>
      </c>
      <c r="F457" s="7">
        <f t="shared" si="19"/>
        <v>22.060529899501375</v>
      </c>
      <c r="G457" s="7">
        <f t="shared" si="20"/>
        <v>22.060529899501375</v>
      </c>
      <c r="H457" s="7">
        <v>0</v>
      </c>
      <c r="I457" s="7">
        <v>0</v>
      </c>
    </row>
    <row r="458" spans="1:14" s="15" customFormat="1" ht="25.5" x14ac:dyDescent="0.2">
      <c r="A458" s="4" t="s">
        <v>1091</v>
      </c>
      <c r="B458" s="5" t="s">
        <v>1143</v>
      </c>
      <c r="C458" s="7">
        <v>906302.4</v>
      </c>
      <c r="D458" s="7">
        <v>906302.4</v>
      </c>
      <c r="E458" s="7">
        <v>0</v>
      </c>
      <c r="F458" s="7">
        <f t="shared" si="19"/>
        <v>0</v>
      </c>
      <c r="G458" s="7">
        <f t="shared" si="20"/>
        <v>0</v>
      </c>
      <c r="H458" s="7">
        <v>0</v>
      </c>
      <c r="I458" s="7">
        <v>0</v>
      </c>
    </row>
    <row r="459" spans="1:14" s="15" customFormat="1" ht="25.5" x14ac:dyDescent="0.2">
      <c r="A459" s="4" t="s">
        <v>1092</v>
      </c>
      <c r="B459" s="5" t="s">
        <v>1144</v>
      </c>
      <c r="C459" s="7">
        <v>906302.4</v>
      </c>
      <c r="D459" s="7">
        <v>906302.4</v>
      </c>
      <c r="E459" s="7">
        <v>0</v>
      </c>
      <c r="F459" s="7">
        <f t="shared" si="19"/>
        <v>0</v>
      </c>
      <c r="G459" s="7">
        <f t="shared" si="20"/>
        <v>0</v>
      </c>
      <c r="H459" s="7">
        <v>0</v>
      </c>
      <c r="I459" s="7">
        <v>0</v>
      </c>
    </row>
    <row r="460" spans="1:14" ht="51" x14ac:dyDescent="0.2">
      <c r="A460" s="4" t="s">
        <v>1093</v>
      </c>
      <c r="B460" s="5" t="s">
        <v>1145</v>
      </c>
      <c r="C460" s="7">
        <v>100242</v>
      </c>
      <c r="D460" s="7">
        <v>100242</v>
      </c>
      <c r="E460" s="7">
        <v>0</v>
      </c>
      <c r="F460" s="7">
        <f t="shared" si="19"/>
        <v>0</v>
      </c>
      <c r="G460" s="7">
        <f t="shared" si="20"/>
        <v>0</v>
      </c>
      <c r="H460" s="7">
        <v>0</v>
      </c>
      <c r="I460" s="7">
        <v>0</v>
      </c>
      <c r="N460" s="15"/>
    </row>
    <row r="461" spans="1:14" ht="63.75" x14ac:dyDescent="0.2">
      <c r="A461" s="4" t="s">
        <v>1094</v>
      </c>
      <c r="B461" s="5" t="s">
        <v>1146</v>
      </c>
      <c r="C461" s="7">
        <v>100242</v>
      </c>
      <c r="D461" s="7">
        <v>100242</v>
      </c>
      <c r="E461" s="7">
        <v>0</v>
      </c>
      <c r="F461" s="7">
        <f t="shared" si="19"/>
        <v>0</v>
      </c>
      <c r="G461" s="7">
        <f t="shared" si="20"/>
        <v>0</v>
      </c>
      <c r="H461" s="7">
        <v>0</v>
      </c>
      <c r="I461" s="7">
        <v>0</v>
      </c>
      <c r="N461" s="15"/>
    </row>
    <row r="462" spans="1:14" ht="89.25" x14ac:dyDescent="0.2">
      <c r="A462" s="4" t="s">
        <v>200</v>
      </c>
      <c r="B462" s="5" t="s">
        <v>685</v>
      </c>
      <c r="C462" s="7">
        <v>1011.8</v>
      </c>
      <c r="D462" s="7">
        <v>1011.8</v>
      </c>
      <c r="E462" s="7">
        <v>0</v>
      </c>
      <c r="F462" s="7">
        <f t="shared" si="19"/>
        <v>0</v>
      </c>
      <c r="G462" s="7">
        <f t="shared" si="20"/>
        <v>0</v>
      </c>
      <c r="H462" s="7">
        <v>0</v>
      </c>
      <c r="I462" s="7">
        <v>0</v>
      </c>
      <c r="N462" s="15"/>
    </row>
    <row r="463" spans="1:14" ht="38.25" x14ac:dyDescent="0.2">
      <c r="A463" s="4" t="s">
        <v>284</v>
      </c>
      <c r="B463" s="5" t="s">
        <v>686</v>
      </c>
      <c r="C463" s="7">
        <v>340000</v>
      </c>
      <c r="D463" s="7">
        <v>340000</v>
      </c>
      <c r="E463" s="7">
        <v>0</v>
      </c>
      <c r="F463" s="7">
        <f t="shared" si="19"/>
        <v>0</v>
      </c>
      <c r="G463" s="7">
        <f t="shared" si="20"/>
        <v>0</v>
      </c>
      <c r="H463" s="7">
        <v>0</v>
      </c>
      <c r="I463" s="7">
        <v>0</v>
      </c>
      <c r="N463" s="15"/>
    </row>
    <row r="464" spans="1:14" ht="51" x14ac:dyDescent="0.2">
      <c r="A464" s="4" t="s">
        <v>285</v>
      </c>
      <c r="B464" s="5" t="s">
        <v>687</v>
      </c>
      <c r="C464" s="7">
        <v>340000</v>
      </c>
      <c r="D464" s="7">
        <v>340000</v>
      </c>
      <c r="E464" s="7">
        <v>0</v>
      </c>
      <c r="F464" s="7">
        <f t="shared" si="19"/>
        <v>0</v>
      </c>
      <c r="G464" s="7">
        <f t="shared" si="20"/>
        <v>0</v>
      </c>
      <c r="H464" s="7">
        <v>0</v>
      </c>
      <c r="I464" s="7">
        <v>0</v>
      </c>
      <c r="N464" s="15"/>
    </row>
    <row r="465" spans="1:14" ht="38.25" x14ac:dyDescent="0.2">
      <c r="A465" s="4" t="s">
        <v>201</v>
      </c>
      <c r="B465" s="5" t="s">
        <v>688</v>
      </c>
      <c r="C465" s="7">
        <v>214991.8</v>
      </c>
      <c r="D465" s="7">
        <v>214991.8</v>
      </c>
      <c r="E465" s="7">
        <v>35709.883999999998</v>
      </c>
      <c r="F465" s="7">
        <f t="shared" si="19"/>
        <v>16.609881865261837</v>
      </c>
      <c r="G465" s="7">
        <f t="shared" si="20"/>
        <v>16.609881865261837</v>
      </c>
      <c r="H465" s="7">
        <v>0</v>
      </c>
      <c r="I465" s="7">
        <v>0</v>
      </c>
      <c r="N465" s="15"/>
    </row>
    <row r="466" spans="1:14" ht="38.25" x14ac:dyDescent="0.2">
      <c r="A466" s="4" t="s">
        <v>202</v>
      </c>
      <c r="B466" s="5" t="s">
        <v>689</v>
      </c>
      <c r="C466" s="7">
        <v>214991.8</v>
      </c>
      <c r="D466" s="7">
        <v>214991.8</v>
      </c>
      <c r="E466" s="7">
        <v>35709.883999999998</v>
      </c>
      <c r="F466" s="7">
        <f t="shared" si="19"/>
        <v>16.609881865261837</v>
      </c>
      <c r="G466" s="7">
        <f t="shared" si="20"/>
        <v>16.609881865261837</v>
      </c>
      <c r="H466" s="7">
        <v>0</v>
      </c>
      <c r="I466" s="7">
        <v>0</v>
      </c>
      <c r="N466" s="15"/>
    </row>
    <row r="467" spans="1:14" ht="25.5" x14ac:dyDescent="0.2">
      <c r="A467" s="4" t="s">
        <v>955</v>
      </c>
      <c r="B467" s="5" t="s">
        <v>975</v>
      </c>
      <c r="C467" s="7">
        <v>25000</v>
      </c>
      <c r="D467" s="7">
        <v>25000</v>
      </c>
      <c r="E467" s="7">
        <v>0</v>
      </c>
      <c r="F467" s="7">
        <f t="shared" si="19"/>
        <v>0</v>
      </c>
      <c r="G467" s="7">
        <f t="shared" si="20"/>
        <v>0</v>
      </c>
      <c r="H467" s="7">
        <v>0</v>
      </c>
      <c r="I467" s="7">
        <v>0</v>
      </c>
      <c r="N467" s="15"/>
    </row>
    <row r="468" spans="1:14" ht="25.5" x14ac:dyDescent="0.2">
      <c r="A468" s="4" t="s">
        <v>956</v>
      </c>
      <c r="B468" s="5" t="s">
        <v>976</v>
      </c>
      <c r="C468" s="7">
        <v>25000</v>
      </c>
      <c r="D468" s="7">
        <v>25000</v>
      </c>
      <c r="E468" s="7">
        <v>0</v>
      </c>
      <c r="F468" s="7">
        <f t="shared" si="19"/>
        <v>0</v>
      </c>
      <c r="G468" s="7">
        <f t="shared" si="20"/>
        <v>0</v>
      </c>
      <c r="H468" s="7">
        <v>0</v>
      </c>
      <c r="I468" s="7">
        <v>0</v>
      </c>
      <c r="N468" s="15"/>
    </row>
    <row r="469" spans="1:14" ht="38.25" x14ac:dyDescent="0.2">
      <c r="A469" s="4" t="s">
        <v>203</v>
      </c>
      <c r="B469" s="5" t="s">
        <v>690</v>
      </c>
      <c r="C469" s="7">
        <v>347</v>
      </c>
      <c r="D469" s="7">
        <v>347</v>
      </c>
      <c r="E469" s="7">
        <v>0</v>
      </c>
      <c r="F469" s="7">
        <f t="shared" si="19"/>
        <v>0</v>
      </c>
      <c r="G469" s="7">
        <f t="shared" si="20"/>
        <v>0</v>
      </c>
      <c r="H469" s="7">
        <v>0</v>
      </c>
      <c r="I469" s="7">
        <v>0</v>
      </c>
      <c r="N469" s="15"/>
    </row>
    <row r="470" spans="1:14" ht="51" x14ac:dyDescent="0.2">
      <c r="A470" s="4" t="s">
        <v>204</v>
      </c>
      <c r="B470" s="5" t="s">
        <v>691</v>
      </c>
      <c r="C470" s="7">
        <v>347</v>
      </c>
      <c r="D470" s="7">
        <v>347</v>
      </c>
      <c r="E470" s="7">
        <v>0</v>
      </c>
      <c r="F470" s="7">
        <f t="shared" si="19"/>
        <v>0</v>
      </c>
      <c r="G470" s="7">
        <f t="shared" si="20"/>
        <v>0</v>
      </c>
      <c r="H470" s="7">
        <v>0</v>
      </c>
      <c r="I470" s="7">
        <v>0</v>
      </c>
    </row>
    <row r="471" spans="1:14" ht="38.25" x14ac:dyDescent="0.2">
      <c r="A471" s="4" t="s">
        <v>1201</v>
      </c>
      <c r="B471" s="5" t="s">
        <v>1221</v>
      </c>
      <c r="C471" s="7">
        <v>1552755.9</v>
      </c>
      <c r="D471" s="7">
        <v>1552755.9</v>
      </c>
      <c r="E471" s="7">
        <v>0</v>
      </c>
      <c r="F471" s="7">
        <f t="shared" ref="F471:F534" si="21">E471/C471*100</f>
        <v>0</v>
      </c>
      <c r="G471" s="7">
        <f t="shared" ref="G471:G534" si="22">E471/D471*100</f>
        <v>0</v>
      </c>
      <c r="H471" s="7">
        <v>0</v>
      </c>
      <c r="I471" s="7">
        <v>0</v>
      </c>
    </row>
    <row r="472" spans="1:14" ht="51" x14ac:dyDescent="0.2">
      <c r="A472" s="4" t="s">
        <v>1202</v>
      </c>
      <c r="B472" s="5" t="s">
        <v>1180</v>
      </c>
      <c r="C472" s="7">
        <v>1552755.9</v>
      </c>
      <c r="D472" s="7">
        <v>1552755.9</v>
      </c>
      <c r="E472" s="7">
        <v>0</v>
      </c>
      <c r="F472" s="7">
        <f t="shared" si="21"/>
        <v>0</v>
      </c>
      <c r="G472" s="7">
        <f t="shared" si="22"/>
        <v>0</v>
      </c>
      <c r="H472" s="7">
        <v>0</v>
      </c>
      <c r="I472" s="7">
        <v>0</v>
      </c>
    </row>
    <row r="473" spans="1:14" ht="25.5" x14ac:dyDescent="0.2">
      <c r="A473" s="4" t="s">
        <v>1166</v>
      </c>
      <c r="B473" s="5" t="s">
        <v>1176</v>
      </c>
      <c r="C473" s="7">
        <v>117031.4</v>
      </c>
      <c r="D473" s="7">
        <v>117031.4</v>
      </c>
      <c r="E473" s="7">
        <v>117024.826</v>
      </c>
      <c r="F473" s="7">
        <f t="shared" si="21"/>
        <v>99.994382704128981</v>
      </c>
      <c r="G473" s="7">
        <f t="shared" si="22"/>
        <v>99.994382704128981</v>
      </c>
      <c r="H473" s="7">
        <v>0</v>
      </c>
      <c r="I473" s="7">
        <v>0</v>
      </c>
    </row>
    <row r="474" spans="1:14" ht="25.5" x14ac:dyDescent="0.2">
      <c r="A474" s="4" t="s">
        <v>1167</v>
      </c>
      <c r="B474" s="5" t="s">
        <v>1153</v>
      </c>
      <c r="C474" s="7">
        <v>117031.4</v>
      </c>
      <c r="D474" s="7">
        <v>117031.4</v>
      </c>
      <c r="E474" s="7">
        <v>117024.826</v>
      </c>
      <c r="F474" s="7">
        <f t="shared" si="21"/>
        <v>99.994382704128981</v>
      </c>
      <c r="G474" s="7">
        <f t="shared" si="22"/>
        <v>99.994382704128981</v>
      </c>
      <c r="H474" s="7">
        <v>0</v>
      </c>
      <c r="I474" s="7">
        <v>0</v>
      </c>
    </row>
    <row r="475" spans="1:14" x14ac:dyDescent="0.2">
      <c r="A475" s="4" t="s">
        <v>1203</v>
      </c>
      <c r="B475" s="5" t="s">
        <v>1222</v>
      </c>
      <c r="C475" s="7">
        <v>250000</v>
      </c>
      <c r="D475" s="7">
        <v>250000</v>
      </c>
      <c r="E475" s="7">
        <v>0</v>
      </c>
      <c r="F475" s="7">
        <f t="shared" si="21"/>
        <v>0</v>
      </c>
      <c r="G475" s="7">
        <f t="shared" si="22"/>
        <v>0</v>
      </c>
      <c r="H475" s="7">
        <v>0</v>
      </c>
      <c r="I475" s="7">
        <v>0</v>
      </c>
    </row>
    <row r="476" spans="1:14" ht="25.5" x14ac:dyDescent="0.2">
      <c r="A476" s="4" t="s">
        <v>1181</v>
      </c>
      <c r="B476" s="5" t="s">
        <v>1182</v>
      </c>
      <c r="C476" s="7">
        <v>250000</v>
      </c>
      <c r="D476" s="7">
        <v>250000</v>
      </c>
      <c r="E476" s="7">
        <v>0</v>
      </c>
      <c r="F476" s="7">
        <f t="shared" si="21"/>
        <v>0</v>
      </c>
      <c r="G476" s="7">
        <f t="shared" si="22"/>
        <v>0</v>
      </c>
      <c r="H476" s="7">
        <v>0</v>
      </c>
      <c r="I476" s="7">
        <v>0</v>
      </c>
    </row>
    <row r="477" spans="1:14" ht="39" customHeight="1" x14ac:dyDescent="0.2">
      <c r="A477" s="2" t="s">
        <v>205</v>
      </c>
      <c r="B477" s="3" t="s">
        <v>692</v>
      </c>
      <c r="C477" s="6">
        <v>659316.4</v>
      </c>
      <c r="D477" s="6">
        <v>659316.4</v>
      </c>
      <c r="E477" s="6">
        <v>701218.37260999996</v>
      </c>
      <c r="F477" s="6">
        <f t="shared" si="21"/>
        <v>106.35536634762914</v>
      </c>
      <c r="G477" s="6">
        <f t="shared" si="22"/>
        <v>106.35536634762914</v>
      </c>
      <c r="H477" s="6">
        <v>192305.87738999998</v>
      </c>
      <c r="I477" s="6" t="s">
        <v>1266</v>
      </c>
    </row>
    <row r="478" spans="1:14" ht="25.5" x14ac:dyDescent="0.2">
      <c r="A478" s="4" t="s">
        <v>206</v>
      </c>
      <c r="B478" s="5" t="s">
        <v>693</v>
      </c>
      <c r="C478" s="7">
        <v>659316.4</v>
      </c>
      <c r="D478" s="7">
        <v>659316.4</v>
      </c>
      <c r="E478" s="7">
        <v>701218.37260999996</v>
      </c>
      <c r="F478" s="7">
        <f t="shared" si="21"/>
        <v>106.35536634762914</v>
      </c>
      <c r="G478" s="7">
        <f t="shared" si="22"/>
        <v>106.35536634762914</v>
      </c>
      <c r="H478" s="7">
        <v>192305.87738999998</v>
      </c>
      <c r="I478" s="7" t="s">
        <v>1266</v>
      </c>
    </row>
    <row r="479" spans="1:14" ht="38.25" x14ac:dyDescent="0.2">
      <c r="A479" s="4" t="s">
        <v>1204</v>
      </c>
      <c r="B479" s="5" t="s">
        <v>1223</v>
      </c>
      <c r="C479" s="7">
        <v>0</v>
      </c>
      <c r="D479" s="7">
        <v>0</v>
      </c>
      <c r="E479" s="7">
        <v>3.3946799999999997</v>
      </c>
      <c r="F479" s="7">
        <v>0</v>
      </c>
      <c r="G479" s="7">
        <v>0</v>
      </c>
      <c r="H479" s="7">
        <v>0</v>
      </c>
      <c r="I479" s="7">
        <v>0</v>
      </c>
    </row>
    <row r="480" spans="1:14" ht="76.5" x14ac:dyDescent="0.2">
      <c r="A480" s="4" t="s">
        <v>207</v>
      </c>
      <c r="B480" s="5" t="s">
        <v>694</v>
      </c>
      <c r="C480" s="7">
        <v>659316.4</v>
      </c>
      <c r="D480" s="7">
        <v>659316.4</v>
      </c>
      <c r="E480" s="7">
        <v>701214.97792999994</v>
      </c>
      <c r="F480" s="7">
        <f t="shared" si="21"/>
        <v>106.35485146888503</v>
      </c>
      <c r="G480" s="7">
        <f t="shared" si="22"/>
        <v>106.35485146888503</v>
      </c>
      <c r="H480" s="7">
        <v>192305.87738999998</v>
      </c>
      <c r="I480" s="7" t="s">
        <v>1266</v>
      </c>
    </row>
    <row r="481" spans="1:14" x14ac:dyDescent="0.2">
      <c r="A481" s="2" t="s">
        <v>1183</v>
      </c>
      <c r="B481" s="3" t="s">
        <v>1184</v>
      </c>
      <c r="C481" s="6">
        <v>0</v>
      </c>
      <c r="D481" s="6">
        <v>0</v>
      </c>
      <c r="E481" s="6">
        <v>2202.5</v>
      </c>
      <c r="F481" s="6">
        <v>0</v>
      </c>
      <c r="G481" s="6">
        <v>0</v>
      </c>
      <c r="H481" s="6">
        <v>27.5</v>
      </c>
      <c r="I481" s="6" t="s">
        <v>1266</v>
      </c>
    </row>
    <row r="482" spans="1:14" x14ac:dyDescent="0.2">
      <c r="A482" s="4" t="s">
        <v>1185</v>
      </c>
      <c r="B482" s="5" t="s">
        <v>1186</v>
      </c>
      <c r="C482" s="7">
        <v>0</v>
      </c>
      <c r="D482" s="7">
        <v>0</v>
      </c>
      <c r="E482" s="7">
        <v>2202.5</v>
      </c>
      <c r="F482" s="7">
        <v>0</v>
      </c>
      <c r="G482" s="7">
        <v>0</v>
      </c>
      <c r="H482" s="7">
        <v>27.5</v>
      </c>
      <c r="I482" s="7" t="s">
        <v>1266</v>
      </c>
    </row>
    <row r="483" spans="1:14" ht="25.5" x14ac:dyDescent="0.2">
      <c r="A483" s="4" t="s">
        <v>1187</v>
      </c>
      <c r="B483" s="5" t="s">
        <v>1188</v>
      </c>
      <c r="C483" s="7">
        <v>0</v>
      </c>
      <c r="D483" s="7">
        <v>0</v>
      </c>
      <c r="E483" s="7">
        <v>2.5</v>
      </c>
      <c r="F483" s="7">
        <v>0</v>
      </c>
      <c r="G483" s="7">
        <v>0</v>
      </c>
      <c r="H483" s="7">
        <v>27.5</v>
      </c>
      <c r="I483" s="7">
        <f t="shared" ref="I483:I532" si="23">E483/H483*100</f>
        <v>9.0909090909090917</v>
      </c>
    </row>
    <row r="484" spans="1:14" x14ac:dyDescent="0.2">
      <c r="A484" s="4" t="s">
        <v>1185</v>
      </c>
      <c r="B484" s="5" t="s">
        <v>1224</v>
      </c>
      <c r="C484" s="7">
        <v>0</v>
      </c>
      <c r="D484" s="7">
        <v>0</v>
      </c>
      <c r="E484" s="7">
        <v>2200</v>
      </c>
      <c r="F484" s="7">
        <v>0</v>
      </c>
      <c r="G484" s="7">
        <v>0</v>
      </c>
      <c r="H484" s="7"/>
      <c r="I484" s="7">
        <v>0</v>
      </c>
    </row>
    <row r="485" spans="1:14" ht="51" x14ac:dyDescent="0.2">
      <c r="A485" s="2" t="s">
        <v>208</v>
      </c>
      <c r="B485" s="3" t="s">
        <v>695</v>
      </c>
      <c r="C485" s="6">
        <v>0</v>
      </c>
      <c r="D485" s="6">
        <v>0</v>
      </c>
      <c r="E485" s="6">
        <v>180360.37682</v>
      </c>
      <c r="F485" s="6">
        <v>0</v>
      </c>
      <c r="G485" s="6">
        <v>0</v>
      </c>
      <c r="H485" s="6">
        <v>152455.79427000001</v>
      </c>
      <c r="I485" s="6">
        <f t="shared" si="23"/>
        <v>118.30339258905491</v>
      </c>
    </row>
    <row r="486" spans="1:14" ht="51" x14ac:dyDescent="0.2">
      <c r="A486" s="4" t="s">
        <v>209</v>
      </c>
      <c r="B486" s="5" t="s">
        <v>696</v>
      </c>
      <c r="C486" s="7">
        <v>0</v>
      </c>
      <c r="D486" s="7">
        <v>0</v>
      </c>
      <c r="E486" s="7">
        <v>180360.37682</v>
      </c>
      <c r="F486" s="7">
        <v>0</v>
      </c>
      <c r="G486" s="7">
        <v>0</v>
      </c>
      <c r="H486" s="7">
        <v>152455.79427000001</v>
      </c>
      <c r="I486" s="7">
        <f t="shared" si="23"/>
        <v>118.30339258905491</v>
      </c>
    </row>
    <row r="487" spans="1:14" ht="51" x14ac:dyDescent="0.2">
      <c r="A487" s="4" t="s">
        <v>210</v>
      </c>
      <c r="B487" s="5" t="s">
        <v>697</v>
      </c>
      <c r="C487" s="7">
        <v>0</v>
      </c>
      <c r="D487" s="7">
        <v>0</v>
      </c>
      <c r="E487" s="7">
        <v>180360.37682</v>
      </c>
      <c r="F487" s="7">
        <v>0</v>
      </c>
      <c r="G487" s="7">
        <v>0</v>
      </c>
      <c r="H487" s="7">
        <v>152455.79427000001</v>
      </c>
      <c r="I487" s="7">
        <f t="shared" si="23"/>
        <v>118.30339258905491</v>
      </c>
    </row>
    <row r="488" spans="1:14" ht="25.5" x14ac:dyDescent="0.2">
      <c r="A488" s="4" t="s">
        <v>211</v>
      </c>
      <c r="B488" s="5" t="s">
        <v>698</v>
      </c>
      <c r="C488" s="7">
        <v>0</v>
      </c>
      <c r="D488" s="7">
        <v>0</v>
      </c>
      <c r="E488" s="7">
        <v>75261.193169999999</v>
      </c>
      <c r="F488" s="7">
        <v>0</v>
      </c>
      <c r="G488" s="7">
        <v>0</v>
      </c>
      <c r="H488" s="7">
        <v>95070.085500000001</v>
      </c>
      <c r="I488" s="7">
        <f t="shared" si="23"/>
        <v>79.163906053287391</v>
      </c>
    </row>
    <row r="489" spans="1:14" s="15" customFormat="1" ht="25.5" x14ac:dyDescent="0.2">
      <c r="A489" s="4" t="s">
        <v>1168</v>
      </c>
      <c r="B489" s="5" t="s">
        <v>1177</v>
      </c>
      <c r="C489" s="7">
        <v>0</v>
      </c>
      <c r="D489" s="7">
        <v>0</v>
      </c>
      <c r="E489" s="7">
        <v>65483.810250000002</v>
      </c>
      <c r="F489" s="7">
        <v>0</v>
      </c>
      <c r="G489" s="7">
        <v>0</v>
      </c>
      <c r="H489" s="7">
        <v>47526.970930000003</v>
      </c>
      <c r="I489" s="7">
        <f t="shared" si="23"/>
        <v>137.78241905306291</v>
      </c>
      <c r="N489" s="11"/>
    </row>
    <row r="490" spans="1:14" s="15" customFormat="1" ht="25.5" x14ac:dyDescent="0.2">
      <c r="A490" s="4" t="s">
        <v>212</v>
      </c>
      <c r="B490" s="5" t="s">
        <v>699</v>
      </c>
      <c r="C490" s="7">
        <v>0</v>
      </c>
      <c r="D490" s="7">
        <v>0</v>
      </c>
      <c r="E490" s="7">
        <v>9777.38292</v>
      </c>
      <c r="F490" s="7">
        <v>0</v>
      </c>
      <c r="G490" s="7">
        <v>0</v>
      </c>
      <c r="H490" s="7">
        <v>47543.114569999998</v>
      </c>
      <c r="I490" s="7">
        <f t="shared" si="23"/>
        <v>20.565297432511056</v>
      </c>
      <c r="N490" s="11"/>
    </row>
    <row r="491" spans="1:14" s="15" customFormat="1" ht="63.75" x14ac:dyDescent="0.2">
      <c r="A491" s="4" t="s">
        <v>1015</v>
      </c>
      <c r="B491" s="5" t="s">
        <v>1021</v>
      </c>
      <c r="C491" s="7">
        <v>0</v>
      </c>
      <c r="D491" s="7">
        <v>0</v>
      </c>
      <c r="E491" s="7">
        <v>9537.580109999999</v>
      </c>
      <c r="F491" s="7">
        <v>0</v>
      </c>
      <c r="G491" s="7">
        <v>0</v>
      </c>
      <c r="H491" s="7">
        <v>0</v>
      </c>
      <c r="I491" s="7">
        <v>0</v>
      </c>
      <c r="N491" s="11"/>
    </row>
    <row r="492" spans="1:14" s="15" customFormat="1" ht="51" x14ac:dyDescent="0.2">
      <c r="A492" s="4" t="s">
        <v>1006</v>
      </c>
      <c r="B492" s="5" t="s">
        <v>1008</v>
      </c>
      <c r="C492" s="7">
        <v>0</v>
      </c>
      <c r="D492" s="7">
        <v>0</v>
      </c>
      <c r="E492" s="7">
        <v>2484.7020400000001</v>
      </c>
      <c r="F492" s="7">
        <v>0</v>
      </c>
      <c r="G492" s="7">
        <v>0</v>
      </c>
      <c r="H492" s="7">
        <v>913.94689000000005</v>
      </c>
      <c r="I492" s="7" t="s">
        <v>1266</v>
      </c>
      <c r="N492" s="11"/>
    </row>
    <row r="493" spans="1:14" s="15" customFormat="1" ht="38.25" x14ac:dyDescent="0.2">
      <c r="A493" s="4" t="s">
        <v>326</v>
      </c>
      <c r="B493" s="5" t="s">
        <v>700</v>
      </c>
      <c r="C493" s="7">
        <v>0</v>
      </c>
      <c r="D493" s="7">
        <v>0</v>
      </c>
      <c r="E493" s="7">
        <v>505.45137</v>
      </c>
      <c r="F493" s="7">
        <v>0</v>
      </c>
      <c r="G493" s="7">
        <v>0</v>
      </c>
      <c r="H493" s="7">
        <v>751.45490000000007</v>
      </c>
      <c r="I493" s="7">
        <f t="shared" si="23"/>
        <v>67.26303468112323</v>
      </c>
      <c r="N493" s="11"/>
    </row>
    <row r="494" spans="1:14" s="15" customFormat="1" ht="51" x14ac:dyDescent="0.2">
      <c r="A494" s="4" t="s">
        <v>1205</v>
      </c>
      <c r="B494" s="5" t="s">
        <v>1225</v>
      </c>
      <c r="C494" s="7">
        <v>0</v>
      </c>
      <c r="D494" s="7">
        <v>0</v>
      </c>
      <c r="E494" s="7">
        <v>529.80852000000004</v>
      </c>
      <c r="F494" s="7">
        <v>0</v>
      </c>
      <c r="G494" s="7">
        <v>0</v>
      </c>
      <c r="H494" s="7">
        <v>0</v>
      </c>
      <c r="I494" s="7">
        <v>0</v>
      </c>
    </row>
    <row r="495" spans="1:14" s="15" customFormat="1" ht="38.25" x14ac:dyDescent="0.2">
      <c r="A495" s="4" t="s">
        <v>1095</v>
      </c>
      <c r="B495" s="5" t="s">
        <v>1147</v>
      </c>
      <c r="C495" s="7">
        <v>0</v>
      </c>
      <c r="D495" s="7">
        <v>0</v>
      </c>
      <c r="E495" s="7">
        <v>7760.6756599999999</v>
      </c>
      <c r="F495" s="7">
        <v>0</v>
      </c>
      <c r="G495" s="7">
        <v>0</v>
      </c>
      <c r="H495" s="7">
        <v>0</v>
      </c>
      <c r="I495" s="7">
        <v>0</v>
      </c>
    </row>
    <row r="496" spans="1:14" s="15" customFormat="1" ht="51" x14ac:dyDescent="0.2">
      <c r="A496" s="4" t="s">
        <v>1007</v>
      </c>
      <c r="B496" s="5" t="s">
        <v>1009</v>
      </c>
      <c r="C496" s="7">
        <v>0</v>
      </c>
      <c r="D496" s="7">
        <v>0</v>
      </c>
      <c r="E496" s="7">
        <v>881.40354000000002</v>
      </c>
      <c r="F496" s="7">
        <v>0</v>
      </c>
      <c r="G496" s="7">
        <v>0</v>
      </c>
      <c r="H496" s="7">
        <v>401.39946000000003</v>
      </c>
      <c r="I496" s="7" t="s">
        <v>1266</v>
      </c>
    </row>
    <row r="497" spans="1:14" ht="140.25" x14ac:dyDescent="0.2">
      <c r="A497" s="4" t="s">
        <v>1206</v>
      </c>
      <c r="B497" s="5" t="s">
        <v>1148</v>
      </c>
      <c r="C497" s="7">
        <v>0</v>
      </c>
      <c r="D497" s="7">
        <v>0</v>
      </c>
      <c r="E497" s="7">
        <v>25614.723109999999</v>
      </c>
      <c r="F497" s="7">
        <v>0</v>
      </c>
      <c r="G497" s="7">
        <v>0</v>
      </c>
      <c r="H497" s="7">
        <v>0</v>
      </c>
      <c r="I497" s="7">
        <v>0</v>
      </c>
      <c r="N497" s="15"/>
    </row>
    <row r="498" spans="1:14" ht="38.25" x14ac:dyDescent="0.2">
      <c r="A498" s="4" t="s">
        <v>213</v>
      </c>
      <c r="B498" s="5" t="s">
        <v>701</v>
      </c>
      <c r="C498" s="7">
        <v>0</v>
      </c>
      <c r="D498" s="7">
        <v>0</v>
      </c>
      <c r="E498" s="7">
        <v>57784.8393</v>
      </c>
      <c r="F498" s="7">
        <v>0</v>
      </c>
      <c r="G498" s="7">
        <v>0</v>
      </c>
      <c r="H498" s="7">
        <v>55318.907520000001</v>
      </c>
      <c r="I498" s="7">
        <f t="shared" si="23"/>
        <v>104.45766536352596</v>
      </c>
      <c r="N498" s="15"/>
    </row>
    <row r="499" spans="1:14" ht="39" customHeight="1" x14ac:dyDescent="0.2">
      <c r="A499" s="2" t="s">
        <v>214</v>
      </c>
      <c r="B499" s="3" t="s">
        <v>702</v>
      </c>
      <c r="C499" s="6">
        <v>0</v>
      </c>
      <c r="D499" s="6">
        <v>0</v>
      </c>
      <c r="E499" s="6">
        <v>-81211.249859999996</v>
      </c>
      <c r="F499" s="6">
        <v>0</v>
      </c>
      <c r="G499" s="6">
        <v>0</v>
      </c>
      <c r="H499" s="6">
        <v>-85375.678700000004</v>
      </c>
      <c r="I499" s="6">
        <f t="shared" si="23"/>
        <v>95.12223047194351</v>
      </c>
      <c r="N499" s="15"/>
    </row>
    <row r="500" spans="1:14" ht="38.25" x14ac:dyDescent="0.2">
      <c r="A500" s="4" t="s">
        <v>215</v>
      </c>
      <c r="B500" s="5" t="s">
        <v>703</v>
      </c>
      <c r="C500" s="7">
        <v>0</v>
      </c>
      <c r="D500" s="7">
        <v>0</v>
      </c>
      <c r="E500" s="7">
        <v>-81211.249859999996</v>
      </c>
      <c r="F500" s="7">
        <v>0</v>
      </c>
      <c r="G500" s="7">
        <v>0</v>
      </c>
      <c r="H500" s="7">
        <v>-85375.678700000004</v>
      </c>
      <c r="I500" s="7">
        <f t="shared" si="23"/>
        <v>95.12223047194351</v>
      </c>
    </row>
    <row r="501" spans="1:14" ht="51" hidden="1" x14ac:dyDescent="0.2">
      <c r="A501" s="4" t="s">
        <v>1016</v>
      </c>
      <c r="B501" s="5" t="s">
        <v>1022</v>
      </c>
      <c r="C501" s="7">
        <v>0</v>
      </c>
      <c r="D501" s="7">
        <v>0</v>
      </c>
      <c r="E501" s="7">
        <v>-9296.6168600000001</v>
      </c>
      <c r="F501" s="7">
        <v>0</v>
      </c>
      <c r="G501" s="7">
        <v>0</v>
      </c>
      <c r="H501" s="7"/>
      <c r="I501" s="7">
        <v>0</v>
      </c>
    </row>
    <row r="502" spans="1:14" ht="38.25" hidden="1" x14ac:dyDescent="0.2">
      <c r="A502" s="4" t="s">
        <v>957</v>
      </c>
      <c r="B502" s="5" t="s">
        <v>977</v>
      </c>
      <c r="C502" s="7">
        <v>0</v>
      </c>
      <c r="D502" s="7">
        <v>0</v>
      </c>
      <c r="E502" s="7">
        <v>-815.23377000000005</v>
      </c>
      <c r="F502" s="7">
        <v>0</v>
      </c>
      <c r="G502" s="7">
        <v>0</v>
      </c>
      <c r="H502" s="7"/>
      <c r="I502" s="7">
        <v>0</v>
      </c>
    </row>
    <row r="503" spans="1:14" ht="51" hidden="1" x14ac:dyDescent="0.2">
      <c r="A503" s="4" t="s">
        <v>958</v>
      </c>
      <c r="B503" s="5" t="s">
        <v>978</v>
      </c>
      <c r="C503" s="7">
        <v>0</v>
      </c>
      <c r="D503" s="7">
        <v>0</v>
      </c>
      <c r="E503" s="7">
        <v>-2319.0558599999999</v>
      </c>
      <c r="F503" s="7">
        <v>0</v>
      </c>
      <c r="G503" s="7">
        <v>0</v>
      </c>
      <c r="H503" s="7"/>
      <c r="I503" s="7">
        <v>0</v>
      </c>
    </row>
    <row r="504" spans="1:14" ht="38.25" hidden="1" x14ac:dyDescent="0.2">
      <c r="A504" s="4" t="s">
        <v>1207</v>
      </c>
      <c r="B504" s="5" t="s">
        <v>1226</v>
      </c>
      <c r="C504" s="7">
        <v>0</v>
      </c>
      <c r="D504" s="7">
        <v>0</v>
      </c>
      <c r="E504" s="7">
        <v>-30.603429999999999</v>
      </c>
      <c r="F504" s="7">
        <v>0</v>
      </c>
      <c r="G504" s="7">
        <v>0</v>
      </c>
      <c r="H504" s="7"/>
      <c r="I504" s="7">
        <v>0</v>
      </c>
    </row>
    <row r="505" spans="1:14" ht="38.25" hidden="1" x14ac:dyDescent="0.2">
      <c r="A505" s="4" t="s">
        <v>272</v>
      </c>
      <c r="B505" s="5" t="s">
        <v>704</v>
      </c>
      <c r="C505" s="7">
        <v>0</v>
      </c>
      <c r="D505" s="7">
        <v>0</v>
      </c>
      <c r="E505" s="7">
        <v>-9.2645699999999991</v>
      </c>
      <c r="F505" s="7">
        <v>0</v>
      </c>
      <c r="G505" s="7">
        <v>0</v>
      </c>
      <c r="H505" s="7"/>
      <c r="I505" s="7">
        <v>0</v>
      </c>
    </row>
    <row r="506" spans="1:14" ht="25.5" hidden="1" x14ac:dyDescent="0.2">
      <c r="A506" s="4" t="s">
        <v>332</v>
      </c>
      <c r="B506" s="5" t="s">
        <v>705</v>
      </c>
      <c r="C506" s="7">
        <v>0</v>
      </c>
      <c r="D506" s="7">
        <v>0</v>
      </c>
      <c r="E506" s="7">
        <v>-200.76420999999999</v>
      </c>
      <c r="F506" s="7">
        <v>0</v>
      </c>
      <c r="G506" s="7">
        <v>0</v>
      </c>
      <c r="H506" s="7"/>
      <c r="I506" s="7">
        <v>0</v>
      </c>
    </row>
    <row r="507" spans="1:14" ht="38.25" hidden="1" x14ac:dyDescent="0.2">
      <c r="A507" s="4" t="s">
        <v>1096</v>
      </c>
      <c r="B507" s="5" t="s">
        <v>1149</v>
      </c>
      <c r="C507" s="7">
        <v>0</v>
      </c>
      <c r="D507" s="7">
        <v>0</v>
      </c>
      <c r="E507" s="7">
        <v>-6.0200000000000004E-2</v>
      </c>
      <c r="F507" s="7">
        <v>0</v>
      </c>
      <c r="G507" s="7">
        <v>0</v>
      </c>
      <c r="H507" s="7"/>
      <c r="I507" s="7">
        <v>0</v>
      </c>
    </row>
    <row r="508" spans="1:14" s="15" customFormat="1" ht="38.25" hidden="1" x14ac:dyDescent="0.2">
      <c r="A508" s="4" t="s">
        <v>917</v>
      </c>
      <c r="B508" s="5" t="s">
        <v>919</v>
      </c>
      <c r="C508" s="7">
        <v>0</v>
      </c>
      <c r="D508" s="7">
        <v>0</v>
      </c>
      <c r="E508" s="7">
        <v>-4159.6165099999998</v>
      </c>
      <c r="F508" s="7">
        <v>0</v>
      </c>
      <c r="G508" s="7">
        <v>0</v>
      </c>
      <c r="H508" s="7"/>
      <c r="I508" s="7">
        <v>0</v>
      </c>
      <c r="N508" s="11"/>
    </row>
    <row r="509" spans="1:14" s="15" customFormat="1" ht="51" hidden="1" x14ac:dyDescent="0.2">
      <c r="A509" s="4" t="s">
        <v>1097</v>
      </c>
      <c r="B509" s="5" t="s">
        <v>1150</v>
      </c>
      <c r="C509" s="7">
        <v>0</v>
      </c>
      <c r="D509" s="7">
        <v>0</v>
      </c>
      <c r="E509" s="7">
        <v>-84.94605</v>
      </c>
      <c r="F509" s="7">
        <v>0</v>
      </c>
      <c r="G509" s="7">
        <v>0</v>
      </c>
      <c r="H509" s="7"/>
      <c r="I509" s="7">
        <v>0</v>
      </c>
      <c r="N509" s="11"/>
    </row>
    <row r="510" spans="1:14" s="15" customFormat="1" ht="38.25" hidden="1" x14ac:dyDescent="0.2">
      <c r="A510" s="4" t="s">
        <v>1098</v>
      </c>
      <c r="B510" s="5" t="s">
        <v>979</v>
      </c>
      <c r="C510" s="7">
        <v>0</v>
      </c>
      <c r="D510" s="7">
        <v>0</v>
      </c>
      <c r="E510" s="7">
        <v>-16.45824</v>
      </c>
      <c r="F510" s="7">
        <v>0</v>
      </c>
      <c r="G510" s="7">
        <v>0</v>
      </c>
      <c r="H510" s="7"/>
      <c r="I510" s="7">
        <v>0</v>
      </c>
      <c r="N510" s="11"/>
    </row>
    <row r="511" spans="1:14" ht="51" hidden="1" x14ac:dyDescent="0.2">
      <c r="A511" s="4" t="s">
        <v>959</v>
      </c>
      <c r="B511" s="5" t="s">
        <v>980</v>
      </c>
      <c r="C511" s="7">
        <v>0</v>
      </c>
      <c r="D511" s="7">
        <v>0</v>
      </c>
      <c r="E511" s="7">
        <v>-287.80329</v>
      </c>
      <c r="F511" s="7">
        <v>0</v>
      </c>
      <c r="G511" s="7">
        <v>0</v>
      </c>
      <c r="H511" s="7"/>
      <c r="I511" s="7">
        <v>0</v>
      </c>
    </row>
    <row r="512" spans="1:14" ht="76.5" hidden="1" x14ac:dyDescent="0.2">
      <c r="A512" s="4" t="s">
        <v>1017</v>
      </c>
      <c r="B512" s="5" t="s">
        <v>706</v>
      </c>
      <c r="C512" s="7">
        <v>0</v>
      </c>
      <c r="D512" s="7">
        <v>0</v>
      </c>
      <c r="E512" s="7">
        <v>-48.555889999999998</v>
      </c>
      <c r="F512" s="7">
        <v>0</v>
      </c>
      <c r="G512" s="7">
        <v>0</v>
      </c>
      <c r="H512" s="7"/>
      <c r="I512" s="7">
        <v>0</v>
      </c>
    </row>
    <row r="513" spans="1:14" ht="51" hidden="1" x14ac:dyDescent="0.2">
      <c r="A513" s="4" t="s">
        <v>1208</v>
      </c>
      <c r="B513" s="5" t="s">
        <v>1227</v>
      </c>
      <c r="C513" s="7">
        <v>0</v>
      </c>
      <c r="D513" s="7">
        <v>0</v>
      </c>
      <c r="E513" s="7">
        <v>-15.109459999999999</v>
      </c>
      <c r="F513" s="7">
        <v>0</v>
      </c>
      <c r="G513" s="7">
        <v>0</v>
      </c>
      <c r="H513" s="7"/>
      <c r="I513" s="7">
        <v>0</v>
      </c>
    </row>
    <row r="514" spans="1:14" ht="25.5" hidden="1" x14ac:dyDescent="0.2">
      <c r="A514" s="4" t="s">
        <v>216</v>
      </c>
      <c r="B514" s="5" t="s">
        <v>707</v>
      </c>
      <c r="C514" s="7">
        <v>0</v>
      </c>
      <c r="D514" s="7">
        <v>0</v>
      </c>
      <c r="E514" s="7">
        <v>-1986.1446799999999</v>
      </c>
      <c r="F514" s="7">
        <v>0</v>
      </c>
      <c r="G514" s="7">
        <v>0</v>
      </c>
      <c r="H514" s="7"/>
      <c r="I514" s="7">
        <v>0</v>
      </c>
    </row>
    <row r="515" spans="1:14" ht="51" hidden="1" x14ac:dyDescent="0.2">
      <c r="A515" s="4" t="s">
        <v>217</v>
      </c>
      <c r="B515" s="5" t="s">
        <v>708</v>
      </c>
      <c r="C515" s="7">
        <v>0</v>
      </c>
      <c r="D515" s="7">
        <v>0</v>
      </c>
      <c r="E515" s="7">
        <v>-1280.4496200000001</v>
      </c>
      <c r="F515" s="7">
        <v>0</v>
      </c>
      <c r="G515" s="7">
        <v>0</v>
      </c>
      <c r="H515" s="7"/>
      <c r="I515" s="7">
        <v>0</v>
      </c>
      <c r="N515" s="15"/>
    </row>
    <row r="516" spans="1:14" ht="25.5" hidden="1" x14ac:dyDescent="0.2">
      <c r="A516" s="4" t="s">
        <v>1099</v>
      </c>
      <c r="B516" s="5" t="s">
        <v>1151</v>
      </c>
      <c r="C516" s="7">
        <v>0</v>
      </c>
      <c r="D516" s="7">
        <v>0</v>
      </c>
      <c r="E516" s="7">
        <v>-7760.6756599999999</v>
      </c>
      <c r="F516" s="7">
        <v>0</v>
      </c>
      <c r="G516" s="7">
        <v>0</v>
      </c>
      <c r="H516" s="7"/>
      <c r="I516" s="7">
        <v>0</v>
      </c>
      <c r="N516" s="15"/>
    </row>
    <row r="517" spans="1:14" ht="38.25" hidden="1" x14ac:dyDescent="0.2">
      <c r="A517" s="4" t="s">
        <v>1100</v>
      </c>
      <c r="B517" s="5" t="s">
        <v>1152</v>
      </c>
      <c r="C517" s="7">
        <v>0</v>
      </c>
      <c r="D517" s="7">
        <v>0</v>
      </c>
      <c r="E517" s="7">
        <v>-174.60557</v>
      </c>
      <c r="F517" s="7">
        <v>0</v>
      </c>
      <c r="G517" s="7">
        <v>0</v>
      </c>
      <c r="H517" s="7"/>
      <c r="I517" s="7">
        <v>0</v>
      </c>
    </row>
    <row r="518" spans="1:14" ht="38.25" hidden="1" x14ac:dyDescent="0.2">
      <c r="A518" s="4" t="s">
        <v>1209</v>
      </c>
      <c r="B518" s="5" t="s">
        <v>1228</v>
      </c>
      <c r="C518" s="7">
        <v>0</v>
      </c>
      <c r="D518" s="7">
        <v>0</v>
      </c>
      <c r="E518" s="7">
        <v>-58.556339999999999</v>
      </c>
      <c r="F518" s="7">
        <v>0</v>
      </c>
      <c r="G518" s="7">
        <v>0</v>
      </c>
      <c r="H518" s="7"/>
      <c r="I518" s="7">
        <v>0</v>
      </c>
    </row>
    <row r="519" spans="1:14" ht="51" hidden="1" x14ac:dyDescent="0.2">
      <c r="A519" s="4" t="s">
        <v>960</v>
      </c>
      <c r="B519" s="5" t="s">
        <v>981</v>
      </c>
      <c r="C519" s="7">
        <v>0</v>
      </c>
      <c r="D519" s="7">
        <v>0</v>
      </c>
      <c r="E519" s="7">
        <v>-881.40354000000002</v>
      </c>
      <c r="F519" s="7">
        <v>0</v>
      </c>
      <c r="G519" s="7">
        <v>0</v>
      </c>
      <c r="H519" s="7"/>
      <c r="I519" s="7">
        <v>0</v>
      </c>
    </row>
    <row r="520" spans="1:14" ht="127.5" hidden="1" x14ac:dyDescent="0.2">
      <c r="A520" s="4" t="s">
        <v>1169</v>
      </c>
      <c r="B520" s="5" t="s">
        <v>1178</v>
      </c>
      <c r="C520" s="7">
        <v>0</v>
      </c>
      <c r="D520" s="7">
        <v>0</v>
      </c>
      <c r="E520" s="7">
        <v>-25614.723109999999</v>
      </c>
      <c r="F520" s="7">
        <v>0</v>
      </c>
      <c r="G520" s="7">
        <v>0</v>
      </c>
      <c r="H520" s="7"/>
      <c r="I520" s="7">
        <v>0</v>
      </c>
    </row>
    <row r="521" spans="1:14" ht="102" hidden="1" x14ac:dyDescent="0.2">
      <c r="A521" s="4" t="s">
        <v>1210</v>
      </c>
      <c r="B521" s="5" t="s">
        <v>1229</v>
      </c>
      <c r="C521" s="7">
        <v>0</v>
      </c>
      <c r="D521" s="7">
        <v>0</v>
      </c>
      <c r="E521" s="7">
        <v>-63.765360000000001</v>
      </c>
      <c r="F521" s="7">
        <v>0</v>
      </c>
      <c r="G521" s="7">
        <v>0</v>
      </c>
      <c r="H521" s="7"/>
      <c r="I521" s="7">
        <v>0</v>
      </c>
    </row>
    <row r="522" spans="1:14" ht="114.75" hidden="1" x14ac:dyDescent="0.2">
      <c r="A522" s="4" t="s">
        <v>1211</v>
      </c>
      <c r="B522" s="5" t="s">
        <v>1230</v>
      </c>
      <c r="C522" s="7">
        <v>0</v>
      </c>
      <c r="D522" s="7">
        <v>0</v>
      </c>
      <c r="E522" s="7">
        <v>-23465.9879</v>
      </c>
      <c r="F522" s="7">
        <v>0</v>
      </c>
      <c r="G522" s="7">
        <v>0</v>
      </c>
      <c r="H522" s="7"/>
      <c r="I522" s="7">
        <v>0</v>
      </c>
    </row>
    <row r="523" spans="1:14" ht="114.75" hidden="1" x14ac:dyDescent="0.2">
      <c r="A523" s="4" t="s">
        <v>1212</v>
      </c>
      <c r="B523" s="5" t="s">
        <v>1231</v>
      </c>
      <c r="C523" s="7">
        <v>0</v>
      </c>
      <c r="D523" s="7">
        <v>0</v>
      </c>
      <c r="E523" s="7">
        <v>-223.40083999999999</v>
      </c>
      <c r="F523" s="7">
        <v>0</v>
      </c>
      <c r="G523" s="7">
        <v>0</v>
      </c>
      <c r="H523" s="7"/>
      <c r="I523" s="7">
        <v>0</v>
      </c>
    </row>
    <row r="524" spans="1:14" ht="38.25" hidden="1" x14ac:dyDescent="0.2">
      <c r="A524" s="4" t="s">
        <v>1213</v>
      </c>
      <c r="B524" s="5" t="s">
        <v>1232</v>
      </c>
      <c r="C524" s="7">
        <v>0</v>
      </c>
      <c r="D524" s="7">
        <v>0</v>
      </c>
      <c r="E524" s="7">
        <v>-2417.4488999999999</v>
      </c>
      <c r="F524" s="7">
        <v>0</v>
      </c>
      <c r="G524" s="7">
        <v>0</v>
      </c>
      <c r="H524" s="7"/>
      <c r="I524" s="7">
        <v>0</v>
      </c>
    </row>
    <row r="525" spans="1:14" x14ac:dyDescent="0.2">
      <c r="A525" s="2" t="s">
        <v>710</v>
      </c>
      <c r="B525" s="3" t="s">
        <v>709</v>
      </c>
      <c r="C525" s="6">
        <f>C526+C536+C538+C544+C553+C558+C562+C570+C574+C582+C588+C592+C596+C598</f>
        <v>95427192.799999997</v>
      </c>
      <c r="D525" s="6">
        <v>95471869.447999999</v>
      </c>
      <c r="E525" s="6">
        <v>15431091.51746</v>
      </c>
      <c r="F525" s="6">
        <f t="shared" si="21"/>
        <v>16.170539093401899</v>
      </c>
      <c r="G525" s="6">
        <f t="shared" si="22"/>
        <v>16.162971990262267</v>
      </c>
      <c r="H525" s="6">
        <v>13278377.535259999</v>
      </c>
      <c r="I525" s="6">
        <f t="shared" si="23"/>
        <v>116.21217634822921</v>
      </c>
      <c r="J525" s="23"/>
    </row>
    <row r="526" spans="1:14" x14ac:dyDescent="0.2">
      <c r="A526" s="2" t="s">
        <v>711</v>
      </c>
      <c r="B526" s="3" t="s">
        <v>786</v>
      </c>
      <c r="C526" s="6">
        <f>C527+C528+C529+C530+C531+C532++C533+C534+C535</f>
        <v>7283868.9000000004</v>
      </c>
      <c r="D526" s="6">
        <v>6918487.6979999999</v>
      </c>
      <c r="E526" s="6">
        <v>552208.54486000002</v>
      </c>
      <c r="F526" s="6">
        <f t="shared" si="21"/>
        <v>7.5812532109137774</v>
      </c>
      <c r="G526" s="6">
        <f t="shared" si="22"/>
        <v>7.9816365796188782</v>
      </c>
      <c r="H526" s="6">
        <v>492706.27750000003</v>
      </c>
      <c r="I526" s="6">
        <f t="shared" si="23"/>
        <v>112.07662050946774</v>
      </c>
    </row>
    <row r="527" spans="1:14" ht="25.5" x14ac:dyDescent="0.2">
      <c r="A527" s="4" t="s">
        <v>712</v>
      </c>
      <c r="B527" s="5" t="s">
        <v>787</v>
      </c>
      <c r="C527" s="7">
        <v>6433.2</v>
      </c>
      <c r="D527" s="7">
        <v>6433.2</v>
      </c>
      <c r="E527" s="7">
        <v>891.18856999999991</v>
      </c>
      <c r="F527" s="7">
        <f t="shared" si="21"/>
        <v>13.852959180501148</v>
      </c>
      <c r="G527" s="7">
        <f t="shared" si="22"/>
        <v>13.852959180501148</v>
      </c>
      <c r="H527" s="7">
        <v>762.93763000000001</v>
      </c>
      <c r="I527" s="7">
        <f t="shared" si="23"/>
        <v>116.81014737731574</v>
      </c>
    </row>
    <row r="528" spans="1:14" ht="25.5" x14ac:dyDescent="0.2">
      <c r="A528" s="4" t="s">
        <v>713</v>
      </c>
      <c r="B528" s="5" t="s">
        <v>788</v>
      </c>
      <c r="C528" s="7">
        <v>185369.5</v>
      </c>
      <c r="D528" s="7">
        <v>185369.5</v>
      </c>
      <c r="E528" s="7">
        <v>29386.20809</v>
      </c>
      <c r="F528" s="7">
        <f t="shared" si="21"/>
        <v>15.852774102535747</v>
      </c>
      <c r="G528" s="7">
        <f t="shared" si="22"/>
        <v>15.852774102535747</v>
      </c>
      <c r="H528" s="7">
        <v>27980.884320000001</v>
      </c>
      <c r="I528" s="7">
        <f t="shared" si="23"/>
        <v>105.02244229999376</v>
      </c>
    </row>
    <row r="529" spans="1:14" s="15" customFormat="1" ht="38.25" x14ac:dyDescent="0.2">
      <c r="A529" s="4" t="s">
        <v>714</v>
      </c>
      <c r="B529" s="5" t="s">
        <v>789</v>
      </c>
      <c r="C529" s="7">
        <v>423042.2</v>
      </c>
      <c r="D529" s="7">
        <v>423042.2</v>
      </c>
      <c r="E529" s="7">
        <v>70817.66691</v>
      </c>
      <c r="F529" s="7">
        <f t="shared" si="21"/>
        <v>16.740095174902173</v>
      </c>
      <c r="G529" s="7">
        <f t="shared" si="22"/>
        <v>16.740095174902173</v>
      </c>
      <c r="H529" s="7">
        <v>66187.327740000008</v>
      </c>
      <c r="I529" s="7">
        <f t="shared" si="23"/>
        <v>106.99580921016948</v>
      </c>
      <c r="N529" s="11"/>
    </row>
    <row r="530" spans="1:14" s="15" customFormat="1" x14ac:dyDescent="0.2">
      <c r="A530" s="4" t="s">
        <v>715</v>
      </c>
      <c r="B530" s="5" t="s">
        <v>790</v>
      </c>
      <c r="C530" s="7">
        <v>350177.9</v>
      </c>
      <c r="D530" s="7">
        <v>350177.9</v>
      </c>
      <c r="E530" s="7">
        <v>49657.769310000003</v>
      </c>
      <c r="F530" s="7">
        <f t="shared" si="21"/>
        <v>14.180726228011533</v>
      </c>
      <c r="G530" s="7">
        <f t="shared" si="22"/>
        <v>14.180726228011533</v>
      </c>
      <c r="H530" s="7">
        <v>59483.684740000004</v>
      </c>
      <c r="I530" s="7">
        <f t="shared" si="23"/>
        <v>83.481326900059145</v>
      </c>
      <c r="N530" s="11"/>
    </row>
    <row r="531" spans="1:14" s="15" customFormat="1" ht="25.5" x14ac:dyDescent="0.2">
      <c r="A531" s="4" t="s">
        <v>716</v>
      </c>
      <c r="B531" s="5" t="s">
        <v>791</v>
      </c>
      <c r="C531" s="7">
        <v>307861</v>
      </c>
      <c r="D531" s="7">
        <v>307861</v>
      </c>
      <c r="E531" s="7">
        <v>61448.2117</v>
      </c>
      <c r="F531" s="7">
        <f t="shared" si="21"/>
        <v>19.959725882784763</v>
      </c>
      <c r="G531" s="7">
        <f t="shared" si="22"/>
        <v>19.959725882784763</v>
      </c>
      <c r="H531" s="7">
        <v>57885.927240000005</v>
      </c>
      <c r="I531" s="7">
        <f t="shared" si="23"/>
        <v>106.1539732191392</v>
      </c>
      <c r="N531" s="11"/>
    </row>
    <row r="532" spans="1:14" s="15" customFormat="1" x14ac:dyDescent="0.2">
      <c r="A532" s="4" t="s">
        <v>717</v>
      </c>
      <c r="B532" s="5" t="s">
        <v>792</v>
      </c>
      <c r="C532" s="7">
        <v>115167.6</v>
      </c>
      <c r="D532" s="7">
        <v>115167.6</v>
      </c>
      <c r="E532" s="7">
        <v>19149.66014</v>
      </c>
      <c r="F532" s="7">
        <f t="shared" si="21"/>
        <v>16.627645396795625</v>
      </c>
      <c r="G532" s="7">
        <f t="shared" si="22"/>
        <v>16.627645396795625</v>
      </c>
      <c r="H532" s="7">
        <v>18809.018510000002</v>
      </c>
      <c r="I532" s="7">
        <f t="shared" si="23"/>
        <v>101.81105478639884</v>
      </c>
      <c r="N532" s="11"/>
    </row>
    <row r="533" spans="1:14" s="15" customFormat="1" x14ac:dyDescent="0.2">
      <c r="A533" s="4" t="s">
        <v>718</v>
      </c>
      <c r="B533" s="5" t="s">
        <v>793</v>
      </c>
      <c r="C533" s="7">
        <v>191.2</v>
      </c>
      <c r="D533" s="7">
        <v>191.2</v>
      </c>
      <c r="E533" s="7">
        <v>0</v>
      </c>
      <c r="F533" s="7">
        <f t="shared" si="21"/>
        <v>0</v>
      </c>
      <c r="G533" s="7">
        <f t="shared" si="22"/>
        <v>0</v>
      </c>
      <c r="H533" s="7">
        <v>0</v>
      </c>
      <c r="I533" s="7">
        <v>0</v>
      </c>
    </row>
    <row r="534" spans="1:14" s="15" customFormat="1" ht="15" x14ac:dyDescent="0.25">
      <c r="A534" s="4" t="s">
        <v>719</v>
      </c>
      <c r="B534" s="37" t="s">
        <v>794</v>
      </c>
      <c r="C534" s="7">
        <v>329336.8</v>
      </c>
      <c r="D534" s="7">
        <v>276130.45</v>
      </c>
      <c r="E534" s="7">
        <v>0</v>
      </c>
      <c r="F534" s="7">
        <f t="shared" si="21"/>
        <v>0</v>
      </c>
      <c r="G534" s="7">
        <f t="shared" si="22"/>
        <v>0</v>
      </c>
      <c r="H534" s="7">
        <v>0</v>
      </c>
      <c r="I534" s="7">
        <v>0</v>
      </c>
    </row>
    <row r="535" spans="1:14" s="15" customFormat="1" x14ac:dyDescent="0.2">
      <c r="A535" s="4" t="s">
        <v>720</v>
      </c>
      <c r="B535" s="5" t="s">
        <v>795</v>
      </c>
      <c r="C535" s="7">
        <v>5566289.5</v>
      </c>
      <c r="D535" s="7">
        <v>5254114.648</v>
      </c>
      <c r="E535" s="7">
        <v>320857.84013999999</v>
      </c>
      <c r="F535" s="7">
        <f t="shared" ref="F535:F598" si="24">E535/C535*100</f>
        <v>5.7643038534018043</v>
      </c>
      <c r="G535" s="7">
        <f t="shared" ref="G535:G598" si="25">E535/D535*100</f>
        <v>6.1067917553366637</v>
      </c>
      <c r="H535" s="7">
        <v>261596.49731999999</v>
      </c>
      <c r="I535" s="7">
        <f t="shared" ref="I535:I597" si="26">E535/H535*100</f>
        <v>122.65372183003966</v>
      </c>
    </row>
    <row r="536" spans="1:14" s="15" customFormat="1" x14ac:dyDescent="0.2">
      <c r="A536" s="2" t="s">
        <v>721</v>
      </c>
      <c r="B536" s="3" t="s">
        <v>796</v>
      </c>
      <c r="C536" s="6">
        <v>30316.7</v>
      </c>
      <c r="D536" s="6">
        <v>30316.7</v>
      </c>
      <c r="E536" s="6">
        <v>6054.2059200000003</v>
      </c>
      <c r="F536" s="6">
        <f t="shared" si="24"/>
        <v>19.969871127134549</v>
      </c>
      <c r="G536" s="6">
        <f t="shared" si="25"/>
        <v>19.969871127134549</v>
      </c>
      <c r="H536" s="6">
        <v>7508.3</v>
      </c>
      <c r="I536" s="6">
        <f t="shared" si="26"/>
        <v>80.633511180959744</v>
      </c>
    </row>
    <row r="537" spans="1:14" s="15" customFormat="1" x14ac:dyDescent="0.2">
      <c r="A537" s="4" t="s">
        <v>722</v>
      </c>
      <c r="B537" s="5" t="s">
        <v>797</v>
      </c>
      <c r="C537" s="7">
        <v>30316.7</v>
      </c>
      <c r="D537" s="7">
        <v>30316.7</v>
      </c>
      <c r="E537" s="7">
        <v>6054.2059200000003</v>
      </c>
      <c r="F537" s="7">
        <f t="shared" si="24"/>
        <v>19.969871127134549</v>
      </c>
      <c r="G537" s="7">
        <f t="shared" si="25"/>
        <v>19.969871127134549</v>
      </c>
      <c r="H537" s="7">
        <v>7508.3</v>
      </c>
      <c r="I537" s="7">
        <f t="shared" si="26"/>
        <v>80.633511180959744</v>
      </c>
    </row>
    <row r="538" spans="1:14" s="15" customFormat="1" ht="25.5" x14ac:dyDescent="0.2">
      <c r="A538" s="2" t="s">
        <v>723</v>
      </c>
      <c r="B538" s="3" t="s">
        <v>798</v>
      </c>
      <c r="C538" s="6">
        <f>C539+C540+C541+C542+C543</f>
        <v>950679.8</v>
      </c>
      <c r="D538" s="6">
        <v>951164.6</v>
      </c>
      <c r="E538" s="6">
        <v>190703.38131</v>
      </c>
      <c r="F538" s="6">
        <f t="shared" si="24"/>
        <v>20.059685849010357</v>
      </c>
      <c r="G538" s="6">
        <f t="shared" si="25"/>
        <v>20.049461608432441</v>
      </c>
      <c r="H538" s="6">
        <v>153931.88568000001</v>
      </c>
      <c r="I538" s="6">
        <f t="shared" si="26"/>
        <v>123.88816031685737</v>
      </c>
    </row>
    <row r="539" spans="1:14" s="15" customFormat="1" x14ac:dyDescent="0.2">
      <c r="A539" s="4" t="s">
        <v>724</v>
      </c>
      <c r="B539" s="5" t="s">
        <v>799</v>
      </c>
      <c r="C539" s="7">
        <v>57488.5</v>
      </c>
      <c r="D539" s="7">
        <v>57488.5</v>
      </c>
      <c r="E539" s="7">
        <v>10158.410880000001</v>
      </c>
      <c r="F539" s="7">
        <f t="shared" si="24"/>
        <v>17.670335597554296</v>
      </c>
      <c r="G539" s="7">
        <f t="shared" si="25"/>
        <v>17.670335597554296</v>
      </c>
      <c r="H539" s="7">
        <v>8435.8943199999994</v>
      </c>
      <c r="I539" s="7">
        <f t="shared" si="26"/>
        <v>120.41889685502842</v>
      </c>
    </row>
    <row r="540" spans="1:14" s="15" customFormat="1" x14ac:dyDescent="0.2">
      <c r="A540" s="4" t="s">
        <v>982</v>
      </c>
      <c r="B540" s="5" t="s">
        <v>800</v>
      </c>
      <c r="C540" s="7">
        <v>32440.9</v>
      </c>
      <c r="D540" s="7">
        <v>32440.9</v>
      </c>
      <c r="E540" s="7">
        <v>6013.3614400000006</v>
      </c>
      <c r="F540" s="7">
        <f t="shared" si="24"/>
        <v>18.536358239136401</v>
      </c>
      <c r="G540" s="7">
        <f t="shared" si="25"/>
        <v>18.536358239136401</v>
      </c>
      <c r="H540" s="7">
        <v>4560.2442599999995</v>
      </c>
      <c r="I540" s="7">
        <f t="shared" si="26"/>
        <v>131.86489795614591</v>
      </c>
    </row>
    <row r="541" spans="1:14" ht="25.5" x14ac:dyDescent="0.2">
      <c r="A541" s="4" t="s">
        <v>983</v>
      </c>
      <c r="B541" s="5" t="s">
        <v>801</v>
      </c>
      <c r="C541" s="7">
        <v>760920.6</v>
      </c>
      <c r="D541" s="7">
        <v>760920.6</v>
      </c>
      <c r="E541" s="7">
        <v>157914.20671999999</v>
      </c>
      <c r="F541" s="7">
        <f t="shared" si="24"/>
        <v>20.753046601708508</v>
      </c>
      <c r="G541" s="7">
        <f t="shared" si="25"/>
        <v>20.753046601708508</v>
      </c>
      <c r="H541" s="7">
        <v>124452.9495</v>
      </c>
      <c r="I541" s="7">
        <f t="shared" si="26"/>
        <v>126.88667271802987</v>
      </c>
      <c r="N541" s="15"/>
    </row>
    <row r="542" spans="1:14" ht="15" x14ac:dyDescent="0.25">
      <c r="A542" s="4" t="s">
        <v>725</v>
      </c>
      <c r="B542" s="37" t="s">
        <v>802</v>
      </c>
      <c r="C542" s="7">
        <v>4950</v>
      </c>
      <c r="D542" s="7">
        <v>4950</v>
      </c>
      <c r="E542" s="7">
        <v>601.70000000000005</v>
      </c>
      <c r="F542" s="7">
        <f t="shared" si="24"/>
        <v>12.155555555555557</v>
      </c>
      <c r="G542" s="7">
        <f t="shared" si="25"/>
        <v>12.155555555555557</v>
      </c>
      <c r="H542" s="7">
        <v>1099.0540000000001</v>
      </c>
      <c r="I542" s="7">
        <f t="shared" si="26"/>
        <v>54.747082490942212</v>
      </c>
      <c r="N542" s="15"/>
    </row>
    <row r="543" spans="1:14" ht="26.25" x14ac:dyDescent="0.25">
      <c r="A543" s="4" t="s">
        <v>726</v>
      </c>
      <c r="B543" s="43" t="s">
        <v>803</v>
      </c>
      <c r="C543" s="7">
        <v>94879.8</v>
      </c>
      <c r="D543" s="7">
        <v>95364.6</v>
      </c>
      <c r="E543" s="7">
        <v>16015.70227</v>
      </c>
      <c r="F543" s="7">
        <f t="shared" si="24"/>
        <v>16.879991599897977</v>
      </c>
      <c r="G543" s="7">
        <f t="shared" si="25"/>
        <v>16.794179674638176</v>
      </c>
      <c r="H543" s="7">
        <v>15383.7436</v>
      </c>
      <c r="I543" s="7">
        <f t="shared" si="26"/>
        <v>104.10796413689579</v>
      </c>
      <c r="N543" s="15"/>
    </row>
    <row r="544" spans="1:14" x14ac:dyDescent="0.2">
      <c r="A544" s="2" t="s">
        <v>727</v>
      </c>
      <c r="B544" s="3" t="s">
        <v>804</v>
      </c>
      <c r="C544" s="6">
        <f>C545+C546+C547+C548+C549+C550+C551+C552</f>
        <v>24544749.899999999</v>
      </c>
      <c r="D544" s="6">
        <v>24862702.800000001</v>
      </c>
      <c r="E544" s="6">
        <v>2443029.6859899997</v>
      </c>
      <c r="F544" s="6">
        <f t="shared" si="24"/>
        <v>9.9533696450090936</v>
      </c>
      <c r="G544" s="6">
        <f t="shared" si="25"/>
        <v>9.8260824884654117</v>
      </c>
      <c r="H544" s="6">
        <v>1874477.5786700002</v>
      </c>
      <c r="I544" s="6">
        <f t="shared" si="26"/>
        <v>130.33123008723342</v>
      </c>
      <c r="N544" s="15"/>
    </row>
    <row r="545" spans="1:14" x14ac:dyDescent="0.2">
      <c r="A545" s="4" t="s">
        <v>728</v>
      </c>
      <c r="B545" s="5" t="s">
        <v>805</v>
      </c>
      <c r="C545" s="7">
        <v>352730.2</v>
      </c>
      <c r="D545" s="7">
        <v>352730.2</v>
      </c>
      <c r="E545" s="7">
        <v>48579.592619999996</v>
      </c>
      <c r="F545" s="7">
        <f t="shared" si="24"/>
        <v>13.772450620899484</v>
      </c>
      <c r="G545" s="7">
        <f t="shared" si="25"/>
        <v>13.772450620899484</v>
      </c>
      <c r="H545" s="7">
        <v>50078.085330000002</v>
      </c>
      <c r="I545" s="7">
        <f t="shared" si="26"/>
        <v>97.007687693877713</v>
      </c>
      <c r="N545" s="15"/>
    </row>
    <row r="546" spans="1:14" x14ac:dyDescent="0.2">
      <c r="A546" s="4" t="s">
        <v>729</v>
      </c>
      <c r="B546" s="40" t="s">
        <v>806</v>
      </c>
      <c r="C546" s="7">
        <v>1711331.5</v>
      </c>
      <c r="D546" s="7">
        <v>1711331.5</v>
      </c>
      <c r="E546" s="7">
        <v>226939.97378999999</v>
      </c>
      <c r="F546" s="7">
        <f t="shared" si="24"/>
        <v>13.261017739111328</v>
      </c>
      <c r="G546" s="7">
        <f t="shared" si="25"/>
        <v>13.261017739111328</v>
      </c>
      <c r="H546" s="7">
        <v>105006.56891</v>
      </c>
      <c r="I546" s="7" t="s">
        <v>1266</v>
      </c>
      <c r="N546" s="15"/>
    </row>
    <row r="547" spans="1:14" ht="15" x14ac:dyDescent="0.25">
      <c r="A547" s="4" t="s">
        <v>730</v>
      </c>
      <c r="B547" s="37" t="s">
        <v>807</v>
      </c>
      <c r="C547" s="7">
        <v>71236.3</v>
      </c>
      <c r="D547" s="7">
        <v>71236.3</v>
      </c>
      <c r="E547" s="7">
        <v>0</v>
      </c>
      <c r="F547" s="7">
        <f t="shared" si="24"/>
        <v>0</v>
      </c>
      <c r="G547" s="7">
        <f t="shared" si="25"/>
        <v>0</v>
      </c>
      <c r="H547" s="7">
        <v>0</v>
      </c>
      <c r="I547" s="7">
        <v>0</v>
      </c>
      <c r="N547" s="15"/>
    </row>
    <row r="548" spans="1:14" x14ac:dyDescent="0.2">
      <c r="A548" s="4" t="s">
        <v>731</v>
      </c>
      <c r="B548" s="5" t="s">
        <v>808</v>
      </c>
      <c r="C548" s="7">
        <v>510913.8</v>
      </c>
      <c r="D548" s="7">
        <v>510913.8</v>
      </c>
      <c r="E548" s="7">
        <v>60032.73618</v>
      </c>
      <c r="F548" s="7">
        <f t="shared" si="24"/>
        <v>11.750071377989791</v>
      </c>
      <c r="G548" s="7">
        <f t="shared" si="25"/>
        <v>11.750071377989791</v>
      </c>
      <c r="H548" s="7">
        <v>69156.975609999994</v>
      </c>
      <c r="I548" s="7">
        <f t="shared" si="26"/>
        <v>86.806479968912001</v>
      </c>
      <c r="N548" s="15"/>
    </row>
    <row r="549" spans="1:14" x14ac:dyDescent="0.2">
      <c r="A549" s="4" t="s">
        <v>732</v>
      </c>
      <c r="B549" s="5" t="s">
        <v>809</v>
      </c>
      <c r="C549" s="7">
        <v>4686897.3</v>
      </c>
      <c r="D549" s="7">
        <v>4686897.3</v>
      </c>
      <c r="E549" s="7">
        <v>899233.20246000006</v>
      </c>
      <c r="F549" s="7">
        <f t="shared" si="24"/>
        <v>19.186108525569786</v>
      </c>
      <c r="G549" s="7">
        <f t="shared" si="25"/>
        <v>19.186108525569786</v>
      </c>
      <c r="H549" s="7">
        <v>486982.61193999997</v>
      </c>
      <c r="I549" s="7">
        <f t="shared" si="26"/>
        <v>184.65406780700263</v>
      </c>
      <c r="L549" s="11">
        <v>354.22634000000005</v>
      </c>
      <c r="N549" s="15"/>
    </row>
    <row r="550" spans="1:14" x14ac:dyDescent="0.2">
      <c r="A550" s="4" t="s">
        <v>733</v>
      </c>
      <c r="B550" s="5" t="s">
        <v>810</v>
      </c>
      <c r="C550" s="7">
        <v>15703345.1</v>
      </c>
      <c r="D550" s="7">
        <v>15703345.1</v>
      </c>
      <c r="E550" s="7">
        <v>1025280.7545</v>
      </c>
      <c r="F550" s="7">
        <f t="shared" si="24"/>
        <v>6.5290595600551375</v>
      </c>
      <c r="G550" s="7">
        <f t="shared" si="25"/>
        <v>6.5290595600551375</v>
      </c>
      <c r="H550" s="7">
        <v>1034982.1510900001</v>
      </c>
      <c r="I550" s="7">
        <f t="shared" si="26"/>
        <v>99.062650831245463</v>
      </c>
    </row>
    <row r="551" spans="1:14" x14ac:dyDescent="0.2">
      <c r="A551" s="4" t="s">
        <v>734</v>
      </c>
      <c r="B551" s="5" t="s">
        <v>811</v>
      </c>
      <c r="C551" s="7">
        <v>166355.20000000001</v>
      </c>
      <c r="D551" s="7">
        <v>166355.20000000001</v>
      </c>
      <c r="E551" s="7">
        <v>24716.141309999999</v>
      </c>
      <c r="F551" s="7">
        <f t="shared" si="24"/>
        <v>14.8574503892875</v>
      </c>
      <c r="G551" s="7">
        <f t="shared" si="25"/>
        <v>14.8574503892875</v>
      </c>
      <c r="H551" s="7">
        <v>16346.553250000001</v>
      </c>
      <c r="I551" s="7">
        <f t="shared" si="26"/>
        <v>151.20093472916071</v>
      </c>
    </row>
    <row r="552" spans="1:14" x14ac:dyDescent="0.2">
      <c r="A552" s="4" t="s">
        <v>735</v>
      </c>
      <c r="B552" s="5" t="s">
        <v>812</v>
      </c>
      <c r="C552" s="7">
        <v>1341940.5</v>
      </c>
      <c r="D552" s="7">
        <v>1659893.4</v>
      </c>
      <c r="E552" s="7">
        <v>158247.28513</v>
      </c>
      <c r="F552" s="7">
        <f t="shared" si="24"/>
        <v>11.792421879360523</v>
      </c>
      <c r="G552" s="7">
        <f t="shared" si="25"/>
        <v>9.5335812004554032</v>
      </c>
      <c r="H552" s="7">
        <v>111924.63254000001</v>
      </c>
      <c r="I552" s="7">
        <f t="shared" si="26"/>
        <v>141.38736177976287</v>
      </c>
    </row>
    <row r="553" spans="1:14" x14ac:dyDescent="0.2">
      <c r="A553" s="2" t="s">
        <v>736</v>
      </c>
      <c r="B553" s="3" t="s">
        <v>813</v>
      </c>
      <c r="C553" s="6">
        <v>5585772.9000000004</v>
      </c>
      <c r="D553" s="6">
        <v>5585772.9000000004</v>
      </c>
      <c r="E553" s="6">
        <v>436766.31530000002</v>
      </c>
      <c r="F553" s="6">
        <f t="shared" si="24"/>
        <v>7.8192637459356789</v>
      </c>
      <c r="G553" s="6">
        <f t="shared" si="25"/>
        <v>7.8192637459356789</v>
      </c>
      <c r="H553" s="6">
        <v>50415.659590000003</v>
      </c>
      <c r="I553" s="6" t="s">
        <v>1266</v>
      </c>
    </row>
    <row r="554" spans="1:14" x14ac:dyDescent="0.2">
      <c r="A554" s="4" t="s">
        <v>737</v>
      </c>
      <c r="B554" s="5" t="s">
        <v>814</v>
      </c>
      <c r="C554" s="7">
        <v>1924624.5</v>
      </c>
      <c r="D554" s="7">
        <v>1924624.5</v>
      </c>
      <c r="E554" s="7">
        <v>37484.327509999996</v>
      </c>
      <c r="F554" s="7">
        <f t="shared" si="24"/>
        <v>1.9476177046483609</v>
      </c>
      <c r="G554" s="7">
        <f t="shared" si="25"/>
        <v>1.9476177046483609</v>
      </c>
      <c r="H554" s="7">
        <v>4630.9740000000002</v>
      </c>
      <c r="I554" s="7" t="s">
        <v>1266</v>
      </c>
    </row>
    <row r="555" spans="1:14" x14ac:dyDescent="0.2">
      <c r="A555" s="4" t="s">
        <v>738</v>
      </c>
      <c r="B555" s="5" t="s">
        <v>815</v>
      </c>
      <c r="C555" s="7">
        <v>2648879.2999999998</v>
      </c>
      <c r="D555" s="7">
        <v>2648879.2999999998</v>
      </c>
      <c r="E555" s="7">
        <v>369782.12819000002</v>
      </c>
      <c r="F555" s="7">
        <f t="shared" si="24"/>
        <v>13.959946313522101</v>
      </c>
      <c r="G555" s="7">
        <f t="shared" si="25"/>
        <v>13.959946313522101</v>
      </c>
      <c r="H555" s="7">
        <v>17122.490850000002</v>
      </c>
      <c r="I555" s="7" t="s">
        <v>1266</v>
      </c>
    </row>
    <row r="556" spans="1:14" x14ac:dyDescent="0.2">
      <c r="A556" s="4" t="s">
        <v>739</v>
      </c>
      <c r="B556" s="5" t="s">
        <v>816</v>
      </c>
      <c r="C556" s="7">
        <v>718745.7</v>
      </c>
      <c r="D556" s="7">
        <v>718745.7</v>
      </c>
      <c r="E556" s="7">
        <v>0</v>
      </c>
      <c r="F556" s="7">
        <f t="shared" si="24"/>
        <v>0</v>
      </c>
      <c r="G556" s="7">
        <f t="shared" si="25"/>
        <v>0</v>
      </c>
      <c r="H556" s="7">
        <v>0</v>
      </c>
      <c r="I556" s="7">
        <v>0</v>
      </c>
    </row>
    <row r="557" spans="1:14" x14ac:dyDescent="0.2">
      <c r="A557" s="4" t="s">
        <v>740</v>
      </c>
      <c r="B557" s="5" t="s">
        <v>817</v>
      </c>
      <c r="C557" s="7">
        <v>293523.40000000002</v>
      </c>
      <c r="D557" s="7">
        <v>293523.40000000002</v>
      </c>
      <c r="E557" s="7">
        <v>29499.8596</v>
      </c>
      <c r="F557" s="7">
        <f t="shared" si="24"/>
        <v>10.050258207693151</v>
      </c>
      <c r="G557" s="7">
        <f t="shared" si="25"/>
        <v>10.050258207693151</v>
      </c>
      <c r="H557" s="7">
        <v>28662.194739999999</v>
      </c>
      <c r="I557" s="7">
        <f t="shared" si="26"/>
        <v>102.92254263010425</v>
      </c>
    </row>
    <row r="558" spans="1:14" x14ac:dyDescent="0.2">
      <c r="A558" s="2" t="s">
        <v>741</v>
      </c>
      <c r="B558" s="3" t="s">
        <v>818</v>
      </c>
      <c r="C558" s="6">
        <v>1006811.9</v>
      </c>
      <c r="D558" s="6">
        <v>1006811.9</v>
      </c>
      <c r="E558" s="6">
        <v>35168.516080000001</v>
      </c>
      <c r="F558" s="6">
        <f t="shared" si="24"/>
        <v>3.493057251309803</v>
      </c>
      <c r="G558" s="6">
        <f t="shared" si="25"/>
        <v>3.493057251309803</v>
      </c>
      <c r="H558" s="6">
        <v>17327.982649999998</v>
      </c>
      <c r="I558" s="6" t="s">
        <v>1266</v>
      </c>
    </row>
    <row r="559" spans="1:14" x14ac:dyDescent="0.2">
      <c r="A559" s="4" t="s">
        <v>742</v>
      </c>
      <c r="B559" s="5" t="s">
        <v>819</v>
      </c>
      <c r="C559" s="7">
        <v>1930.7</v>
      </c>
      <c r="D559" s="7">
        <v>1930.7</v>
      </c>
      <c r="E559" s="7">
        <v>76.755949999999999</v>
      </c>
      <c r="F559" s="7">
        <f t="shared" si="24"/>
        <v>3.975550318537318</v>
      </c>
      <c r="G559" s="7">
        <f t="shared" si="25"/>
        <v>3.975550318537318</v>
      </c>
      <c r="H559" s="7">
        <v>144.32080999999999</v>
      </c>
      <c r="I559" s="7">
        <f t="shared" si="26"/>
        <v>53.1842566570961</v>
      </c>
    </row>
    <row r="560" spans="1:14" x14ac:dyDescent="0.2">
      <c r="A560" s="4" t="s">
        <v>743</v>
      </c>
      <c r="B560" s="5" t="s">
        <v>820</v>
      </c>
      <c r="C560" s="7">
        <v>28455</v>
      </c>
      <c r="D560" s="7">
        <v>28455</v>
      </c>
      <c r="E560" s="7">
        <v>3226.7887999999998</v>
      </c>
      <c r="F560" s="7">
        <f t="shared" si="24"/>
        <v>11.339971182568968</v>
      </c>
      <c r="G560" s="7">
        <f t="shared" si="25"/>
        <v>11.339971182568968</v>
      </c>
      <c r="H560" s="7">
        <v>3686.9078199999999</v>
      </c>
      <c r="I560" s="7">
        <f t="shared" si="26"/>
        <v>87.520191920610586</v>
      </c>
    </row>
    <row r="561" spans="1:9" x14ac:dyDescent="0.2">
      <c r="A561" s="4" t="s">
        <v>744</v>
      </c>
      <c r="B561" s="5" t="s">
        <v>821</v>
      </c>
      <c r="C561" s="7">
        <v>976426.2</v>
      </c>
      <c r="D561" s="7">
        <v>976426.2</v>
      </c>
      <c r="E561" s="7">
        <v>31864.971329999997</v>
      </c>
      <c r="F561" s="7">
        <f t="shared" si="24"/>
        <v>3.2634285448301159</v>
      </c>
      <c r="G561" s="7">
        <f t="shared" si="25"/>
        <v>3.2634285448301159</v>
      </c>
      <c r="H561" s="7">
        <v>13496.75402</v>
      </c>
      <c r="I561" s="7" t="s">
        <v>1266</v>
      </c>
    </row>
    <row r="562" spans="1:9" x14ac:dyDescent="0.2">
      <c r="A562" s="2" t="s">
        <v>745</v>
      </c>
      <c r="B562" s="3" t="s">
        <v>822</v>
      </c>
      <c r="C562" s="6">
        <f>C563+C564+C565+C566+C567+C568+C569</f>
        <v>18547494.399999999</v>
      </c>
      <c r="D562" s="6">
        <v>18547494.399999999</v>
      </c>
      <c r="E562" s="6">
        <v>3875754.3502399996</v>
      </c>
      <c r="F562" s="6">
        <f t="shared" si="24"/>
        <v>20.896376980386094</v>
      </c>
      <c r="G562" s="6">
        <f t="shared" si="25"/>
        <v>20.896376980386094</v>
      </c>
      <c r="H562" s="6">
        <v>3459975.4020799999</v>
      </c>
      <c r="I562" s="6">
        <f t="shared" si="26"/>
        <v>112.01681803604875</v>
      </c>
    </row>
    <row r="563" spans="1:9" x14ac:dyDescent="0.2">
      <c r="A563" s="4" t="s">
        <v>746</v>
      </c>
      <c r="B563" s="5" t="s">
        <v>823</v>
      </c>
      <c r="C563" s="7">
        <v>2955567.4</v>
      </c>
      <c r="D563" s="7">
        <v>2955567.4</v>
      </c>
      <c r="E563" s="7">
        <v>743042.429</v>
      </c>
      <c r="F563" s="7">
        <f t="shared" si="24"/>
        <v>25.140432561274022</v>
      </c>
      <c r="G563" s="7">
        <f t="shared" si="25"/>
        <v>25.140432561274022</v>
      </c>
      <c r="H563" s="7">
        <v>694609.13696999999</v>
      </c>
      <c r="I563" s="7">
        <f t="shared" si="26"/>
        <v>106.97274041646992</v>
      </c>
    </row>
    <row r="564" spans="1:9" x14ac:dyDescent="0.2">
      <c r="A564" s="4" t="s">
        <v>747</v>
      </c>
      <c r="B564" s="5" t="s">
        <v>824</v>
      </c>
      <c r="C564" s="7">
        <v>11669105.1</v>
      </c>
      <c r="D564" s="7">
        <v>11665940.300000001</v>
      </c>
      <c r="E564" s="7">
        <v>2320721.2988299998</v>
      </c>
      <c r="F564" s="7">
        <f t="shared" si="24"/>
        <v>19.887740138958897</v>
      </c>
      <c r="G564" s="7">
        <f t="shared" si="25"/>
        <v>19.893135393723895</v>
      </c>
      <c r="H564" s="7">
        <v>2137320.5479600001</v>
      </c>
      <c r="I564" s="7">
        <f t="shared" si="26"/>
        <v>108.58087248751944</v>
      </c>
    </row>
    <row r="565" spans="1:9" x14ac:dyDescent="0.2">
      <c r="A565" s="4" t="s">
        <v>748</v>
      </c>
      <c r="B565" s="5" t="s">
        <v>825</v>
      </c>
      <c r="C565" s="7">
        <v>699523</v>
      </c>
      <c r="D565" s="7">
        <v>699523</v>
      </c>
      <c r="E565" s="7">
        <v>113488.63499999999</v>
      </c>
      <c r="F565" s="7">
        <f t="shared" si="24"/>
        <v>16.223717447460626</v>
      </c>
      <c r="G565" s="7">
        <f t="shared" si="25"/>
        <v>16.223717447460626</v>
      </c>
      <c r="H565" s="7">
        <v>88624.29651</v>
      </c>
      <c r="I565" s="7">
        <f t="shared" si="26"/>
        <v>128.05589377761032</v>
      </c>
    </row>
    <row r="566" spans="1:9" x14ac:dyDescent="0.2">
      <c r="A566" s="4" t="s">
        <v>749</v>
      </c>
      <c r="B566" s="5" t="s">
        <v>826</v>
      </c>
      <c r="C566" s="7">
        <v>2086430.8</v>
      </c>
      <c r="D566" s="7">
        <v>2089595.6</v>
      </c>
      <c r="E566" s="7">
        <v>519689.11051999999</v>
      </c>
      <c r="F566" s="7">
        <f t="shared" si="24"/>
        <v>24.908044423040533</v>
      </c>
      <c r="G566" s="7">
        <f t="shared" si="25"/>
        <v>24.870319908790005</v>
      </c>
      <c r="H566" s="7">
        <v>464136.62186000001</v>
      </c>
      <c r="I566" s="7">
        <f t="shared" si="26"/>
        <v>111.96899491304451</v>
      </c>
    </row>
    <row r="567" spans="1:9" x14ac:dyDescent="0.2">
      <c r="A567" s="4" t="s">
        <v>750</v>
      </c>
      <c r="B567" s="5" t="s">
        <v>827</v>
      </c>
      <c r="C567" s="7">
        <v>84749</v>
      </c>
      <c r="D567" s="7">
        <v>84749</v>
      </c>
      <c r="E567" s="7">
        <v>18247.96</v>
      </c>
      <c r="F567" s="7">
        <f t="shared" si="24"/>
        <v>21.53177028637506</v>
      </c>
      <c r="G567" s="7">
        <f t="shared" si="25"/>
        <v>21.53177028637506</v>
      </c>
      <c r="H567" s="7">
        <v>17245.2</v>
      </c>
      <c r="I567" s="7">
        <f t="shared" si="26"/>
        <v>105.81471945816804</v>
      </c>
    </row>
    <row r="568" spans="1:9" x14ac:dyDescent="0.2">
      <c r="A568" s="4" t="s">
        <v>751</v>
      </c>
      <c r="B568" s="5" t="s">
        <v>828</v>
      </c>
      <c r="C568" s="7">
        <v>439701.2</v>
      </c>
      <c r="D568" s="7">
        <v>439701.2</v>
      </c>
      <c r="E568" s="7">
        <v>101155.19840000001</v>
      </c>
      <c r="F568" s="7">
        <f t="shared" si="24"/>
        <v>23.00544060375546</v>
      </c>
      <c r="G568" s="7">
        <f t="shared" si="25"/>
        <v>23.00544060375546</v>
      </c>
      <c r="H568" s="7">
        <v>3891</v>
      </c>
      <c r="I568" s="7" t="s">
        <v>1266</v>
      </c>
    </row>
    <row r="569" spans="1:9" x14ac:dyDescent="0.2">
      <c r="A569" s="4" t="s">
        <v>752</v>
      </c>
      <c r="B569" s="5" t="s">
        <v>829</v>
      </c>
      <c r="C569" s="7">
        <v>612417.9</v>
      </c>
      <c r="D569" s="7">
        <v>612417.9</v>
      </c>
      <c r="E569" s="7">
        <v>59409.718489999999</v>
      </c>
      <c r="F569" s="7">
        <f t="shared" si="24"/>
        <v>9.7008461852600973</v>
      </c>
      <c r="G569" s="7">
        <f t="shared" si="25"/>
        <v>9.7008461852600973</v>
      </c>
      <c r="H569" s="7">
        <v>54148.59878</v>
      </c>
      <c r="I569" s="7">
        <f t="shared" si="26"/>
        <v>109.71607729200043</v>
      </c>
    </row>
    <row r="570" spans="1:9" x14ac:dyDescent="0.2">
      <c r="A570" s="2" t="s">
        <v>753</v>
      </c>
      <c r="B570" s="3" t="s">
        <v>830</v>
      </c>
      <c r="C570" s="6">
        <v>3137800.9</v>
      </c>
      <c r="D570" s="6">
        <v>3137800.9</v>
      </c>
      <c r="E570" s="6">
        <v>524687.48462999996</v>
      </c>
      <c r="F570" s="6">
        <f t="shared" si="24"/>
        <v>16.721503414381708</v>
      </c>
      <c r="G570" s="6">
        <f t="shared" si="25"/>
        <v>16.721503414381708</v>
      </c>
      <c r="H570" s="6">
        <v>404079.47019000002</v>
      </c>
      <c r="I570" s="6">
        <f t="shared" si="26"/>
        <v>129.84759764788089</v>
      </c>
    </row>
    <row r="571" spans="1:9" x14ac:dyDescent="0.2">
      <c r="A571" s="4" t="s">
        <v>754</v>
      </c>
      <c r="B571" s="5" t="s">
        <v>831</v>
      </c>
      <c r="C571" s="7">
        <v>3040604.9</v>
      </c>
      <c r="D571" s="7">
        <v>3040604.9</v>
      </c>
      <c r="E571" s="7">
        <v>509370.34993000003</v>
      </c>
      <c r="F571" s="7">
        <f t="shared" si="24"/>
        <v>16.752270244976586</v>
      </c>
      <c r="G571" s="7">
        <f t="shared" si="25"/>
        <v>16.752270244976586</v>
      </c>
      <c r="H571" s="7">
        <v>391012.97466000001</v>
      </c>
      <c r="I571" s="7">
        <f t="shared" si="26"/>
        <v>130.26942401921983</v>
      </c>
    </row>
    <row r="572" spans="1:9" x14ac:dyDescent="0.2">
      <c r="A572" s="4" t="s">
        <v>755</v>
      </c>
      <c r="B572" s="5" t="s">
        <v>832</v>
      </c>
      <c r="C572" s="7">
        <v>13551.6</v>
      </c>
      <c r="D572" s="7">
        <v>13551.6</v>
      </c>
      <c r="E572" s="7">
        <v>3200</v>
      </c>
      <c r="F572" s="7">
        <f t="shared" si="24"/>
        <v>23.613447858555446</v>
      </c>
      <c r="G572" s="7">
        <f t="shared" si="25"/>
        <v>23.613447858555446</v>
      </c>
      <c r="H572" s="7">
        <v>2600</v>
      </c>
      <c r="I572" s="7">
        <f t="shared" si="26"/>
        <v>123.07692307692308</v>
      </c>
    </row>
    <row r="573" spans="1:9" x14ac:dyDescent="0.2">
      <c r="A573" s="4" t="s">
        <v>756</v>
      </c>
      <c r="B573" s="5" t="s">
        <v>833</v>
      </c>
      <c r="C573" s="7">
        <v>83644.399999999994</v>
      </c>
      <c r="D573" s="7">
        <v>83644.399999999994</v>
      </c>
      <c r="E573" s="7">
        <v>12117.134699999999</v>
      </c>
      <c r="F573" s="7">
        <f t="shared" si="24"/>
        <v>14.486486483255304</v>
      </c>
      <c r="G573" s="7">
        <f t="shared" si="25"/>
        <v>14.486486483255304</v>
      </c>
      <c r="H573" s="32">
        <v>10466.49553</v>
      </c>
      <c r="I573" s="7">
        <f t="shared" si="26"/>
        <v>115.7706957908575</v>
      </c>
    </row>
    <row r="574" spans="1:9" ht="14.25" x14ac:dyDescent="0.2">
      <c r="A574" s="2" t="s">
        <v>757</v>
      </c>
      <c r="B574" s="45" t="s">
        <v>834</v>
      </c>
      <c r="C574" s="6">
        <v>9973787.1999999993</v>
      </c>
      <c r="D574" s="6">
        <v>9973787.1999999993</v>
      </c>
      <c r="E574" s="6">
        <v>1719728.23985</v>
      </c>
      <c r="F574" s="6">
        <f t="shared" si="24"/>
        <v>17.242479765860658</v>
      </c>
      <c r="G574" s="6">
        <f t="shared" si="25"/>
        <v>17.242479765860658</v>
      </c>
      <c r="H574" s="46">
        <v>1397946.6954300001</v>
      </c>
      <c r="I574" s="6">
        <f t="shared" si="26"/>
        <v>123.01815551851367</v>
      </c>
    </row>
    <row r="575" spans="1:9" ht="15" x14ac:dyDescent="0.25">
      <c r="A575" s="4" t="s">
        <v>758</v>
      </c>
      <c r="B575" s="43" t="s">
        <v>835</v>
      </c>
      <c r="C575" s="7">
        <v>3559144.5659899996</v>
      </c>
      <c r="D575" s="7">
        <v>3559144.5659899996</v>
      </c>
      <c r="E575" s="7">
        <v>325274.94858999999</v>
      </c>
      <c r="F575" s="7">
        <f t="shared" si="24"/>
        <v>9.1391328045008091</v>
      </c>
      <c r="G575" s="7">
        <f t="shared" si="25"/>
        <v>9.1391328045008091</v>
      </c>
      <c r="H575" s="32">
        <v>449055.81471000001</v>
      </c>
      <c r="I575" s="7">
        <f t="shared" si="26"/>
        <v>72.435304907489581</v>
      </c>
    </row>
    <row r="576" spans="1:9" x14ac:dyDescent="0.2">
      <c r="A576" s="4" t="s">
        <v>759</v>
      </c>
      <c r="B576" s="5" t="s">
        <v>836</v>
      </c>
      <c r="C576" s="7">
        <v>3342827.5</v>
      </c>
      <c r="D576" s="7">
        <v>3342827.5</v>
      </c>
      <c r="E576" s="7">
        <v>754971.11683000007</v>
      </c>
      <c r="F576" s="7">
        <f t="shared" si="24"/>
        <v>22.58480633026981</v>
      </c>
      <c r="G576" s="7">
        <f t="shared" si="25"/>
        <v>22.58480633026981</v>
      </c>
      <c r="H576" s="32">
        <v>470913.54602000001</v>
      </c>
      <c r="I576" s="7">
        <f t="shared" si="26"/>
        <v>160.32053509837579</v>
      </c>
    </row>
    <row r="577" spans="1:10" x14ac:dyDescent="0.2">
      <c r="A577" s="4" t="s">
        <v>760</v>
      </c>
      <c r="B577" s="5" t="s">
        <v>837</v>
      </c>
      <c r="C577" s="7">
        <v>59925.4</v>
      </c>
      <c r="D577" s="7">
        <v>59925.4</v>
      </c>
      <c r="E577" s="7">
        <v>12253.062820000001</v>
      </c>
      <c r="F577" s="7">
        <f t="shared" si="24"/>
        <v>20.447194044595449</v>
      </c>
      <c r="G577" s="7">
        <f t="shared" si="25"/>
        <v>20.447194044595449</v>
      </c>
      <c r="H577" s="32">
        <v>12266.096289999999</v>
      </c>
      <c r="I577" s="7">
        <f t="shared" si="26"/>
        <v>99.893743945165141</v>
      </c>
    </row>
    <row r="578" spans="1:10" x14ac:dyDescent="0.2">
      <c r="A578" s="4" t="s">
        <v>761</v>
      </c>
      <c r="B578" s="40" t="s">
        <v>838</v>
      </c>
      <c r="C578" s="7">
        <v>656803.9</v>
      </c>
      <c r="D578" s="7">
        <v>656803.9</v>
      </c>
      <c r="E578" s="7">
        <v>114571.228</v>
      </c>
      <c r="F578" s="7">
        <f t="shared" si="24"/>
        <v>17.443749648867797</v>
      </c>
      <c r="G578" s="7">
        <f t="shared" si="25"/>
        <v>17.443749648867797</v>
      </c>
      <c r="H578" s="32">
        <v>77644.626529999994</v>
      </c>
      <c r="I578" s="7">
        <f t="shared" si="26"/>
        <v>147.55847651058309</v>
      </c>
    </row>
    <row r="579" spans="1:10" ht="15" x14ac:dyDescent="0.25">
      <c r="A579" s="4" t="s">
        <v>762</v>
      </c>
      <c r="B579" s="37" t="s">
        <v>839</v>
      </c>
      <c r="C579" s="7">
        <v>290273.2</v>
      </c>
      <c r="D579" s="7">
        <v>290273.2</v>
      </c>
      <c r="E579" s="7">
        <v>44843.474999999999</v>
      </c>
      <c r="F579" s="7">
        <f t="shared" si="24"/>
        <v>15.448713487845241</v>
      </c>
      <c r="G579" s="7">
        <f t="shared" si="25"/>
        <v>15.448713487845241</v>
      </c>
      <c r="H579" s="32">
        <v>128577.55463</v>
      </c>
      <c r="I579" s="7">
        <f t="shared" si="26"/>
        <v>34.876596563874159</v>
      </c>
    </row>
    <row r="580" spans="1:10" ht="26.25" x14ac:dyDescent="0.25">
      <c r="A580" s="4" t="s">
        <v>763</v>
      </c>
      <c r="B580" s="43" t="s">
        <v>840</v>
      </c>
      <c r="C580" s="7">
        <v>133043.9</v>
      </c>
      <c r="D580" s="7">
        <v>133043.9</v>
      </c>
      <c r="E580" s="7">
        <v>24861.348000000002</v>
      </c>
      <c r="F580" s="7">
        <f t="shared" si="24"/>
        <v>18.686574882426029</v>
      </c>
      <c r="G580" s="7">
        <f t="shared" si="25"/>
        <v>18.686574882426029</v>
      </c>
      <c r="H580" s="32">
        <v>24073.51</v>
      </c>
      <c r="I580" s="7">
        <f t="shared" si="26"/>
        <v>103.27263452649822</v>
      </c>
    </row>
    <row r="581" spans="1:10" x14ac:dyDescent="0.2">
      <c r="A581" s="4" t="s">
        <v>764</v>
      </c>
      <c r="B581" s="5" t="s">
        <v>841</v>
      </c>
      <c r="C581" s="7">
        <v>1931768.73401</v>
      </c>
      <c r="D581" s="7">
        <v>1931768.73401</v>
      </c>
      <c r="E581" s="7">
        <v>442953.06060999999</v>
      </c>
      <c r="F581" s="7">
        <f t="shared" si="24"/>
        <v>22.929921828194729</v>
      </c>
      <c r="G581" s="7">
        <f t="shared" si="25"/>
        <v>22.929921828194729</v>
      </c>
      <c r="H581" s="7">
        <v>235415.54725</v>
      </c>
      <c r="I581" s="7">
        <f t="shared" si="26"/>
        <v>188.15794699387681</v>
      </c>
      <c r="J581" s="23">
        <f>C581-D581</f>
        <v>0</v>
      </c>
    </row>
    <row r="582" spans="1:10" x14ac:dyDescent="0.2">
      <c r="A582" s="2" t="s">
        <v>765</v>
      </c>
      <c r="B582" s="3" t="s">
        <v>842</v>
      </c>
      <c r="C582" s="6">
        <f>C583+C584+C585+C586+C587</f>
        <v>20468705.900000002</v>
      </c>
      <c r="D582" s="6">
        <v>20521427.449999999</v>
      </c>
      <c r="E582" s="6">
        <v>4832163.6724399999</v>
      </c>
      <c r="F582" s="6">
        <f t="shared" si="24"/>
        <v>23.607568040928271</v>
      </c>
      <c r="G582" s="6">
        <f t="shared" si="25"/>
        <v>23.546917894544418</v>
      </c>
      <c r="H582" s="6">
        <v>4810373.41084</v>
      </c>
      <c r="I582" s="6">
        <f t="shared" si="26"/>
        <v>100.45298482547938</v>
      </c>
      <c r="J582" s="23"/>
    </row>
    <row r="583" spans="1:10" x14ac:dyDescent="0.2">
      <c r="A583" s="4" t="s">
        <v>766</v>
      </c>
      <c r="B583" s="5" t="s">
        <v>843</v>
      </c>
      <c r="C583" s="7">
        <v>97710.6</v>
      </c>
      <c r="D583" s="7">
        <v>97710.6</v>
      </c>
      <c r="E583" s="7">
        <v>19582.77061</v>
      </c>
      <c r="F583" s="7">
        <f t="shared" si="24"/>
        <v>20.041603070700617</v>
      </c>
      <c r="G583" s="7">
        <f t="shared" si="25"/>
        <v>20.041603070700617</v>
      </c>
      <c r="H583" s="7">
        <v>23439.809590000001</v>
      </c>
      <c r="I583" s="7">
        <f t="shared" si="26"/>
        <v>83.54492187664566</v>
      </c>
    </row>
    <row r="584" spans="1:10" x14ac:dyDescent="0.2">
      <c r="A584" s="4" t="s">
        <v>767</v>
      </c>
      <c r="B584" s="5" t="s">
        <v>844</v>
      </c>
      <c r="C584" s="7">
        <v>2316589.9</v>
      </c>
      <c r="D584" s="7">
        <v>2316589.9</v>
      </c>
      <c r="E584" s="7">
        <v>548795.20047000004</v>
      </c>
      <c r="F584" s="7">
        <f t="shared" si="24"/>
        <v>23.689786460262134</v>
      </c>
      <c r="G584" s="7">
        <f t="shared" si="25"/>
        <v>23.689786460262134</v>
      </c>
      <c r="H584" s="32">
        <v>519882.3</v>
      </c>
      <c r="I584" s="7">
        <f t="shared" si="26"/>
        <v>105.56143197604536</v>
      </c>
    </row>
    <row r="585" spans="1:10" x14ac:dyDescent="0.2">
      <c r="A585" s="4" t="s">
        <v>768</v>
      </c>
      <c r="B585" s="5" t="s">
        <v>845</v>
      </c>
      <c r="C585" s="7">
        <v>10630667.800000001</v>
      </c>
      <c r="D585" s="7">
        <v>10683389.35</v>
      </c>
      <c r="E585" s="7">
        <v>2672155.1567299999</v>
      </c>
      <c r="F585" s="7">
        <f t="shared" si="24"/>
        <v>25.13628689187334</v>
      </c>
      <c r="G585" s="7">
        <f t="shared" si="25"/>
        <v>25.012241613472604</v>
      </c>
      <c r="H585" s="32">
        <v>2652799.4664799999</v>
      </c>
      <c r="I585" s="7">
        <f t="shared" si="26"/>
        <v>100.72963261997647</v>
      </c>
    </row>
    <row r="586" spans="1:10" x14ac:dyDescent="0.2">
      <c r="A586" s="4" t="s">
        <v>769</v>
      </c>
      <c r="B586" s="5" t="s">
        <v>846</v>
      </c>
      <c r="C586" s="7">
        <v>7021860.9000000004</v>
      </c>
      <c r="D586" s="7">
        <v>7021860.9000000004</v>
      </c>
      <c r="E586" s="7">
        <v>1525631.7087999999</v>
      </c>
      <c r="F586" s="7">
        <f t="shared" si="24"/>
        <v>21.726885942727801</v>
      </c>
      <c r="G586" s="7">
        <f t="shared" si="25"/>
        <v>21.726885942727801</v>
      </c>
      <c r="H586" s="7">
        <v>1549590.8024800001</v>
      </c>
      <c r="I586" s="7">
        <f t="shared" si="26"/>
        <v>98.453843837892208</v>
      </c>
    </row>
    <row r="587" spans="1:10" x14ac:dyDescent="0.2">
      <c r="A587" s="4" t="s">
        <v>770</v>
      </c>
      <c r="B587" s="5" t="s">
        <v>847</v>
      </c>
      <c r="C587" s="7">
        <v>401876.7</v>
      </c>
      <c r="D587" s="7">
        <v>401876.7</v>
      </c>
      <c r="E587" s="7">
        <v>65998.835829999996</v>
      </c>
      <c r="F587" s="7">
        <f t="shared" si="24"/>
        <v>16.422657952053452</v>
      </c>
      <c r="G587" s="7">
        <f t="shared" si="25"/>
        <v>16.422657952053452</v>
      </c>
      <c r="H587" s="7">
        <v>64661.032289999996</v>
      </c>
      <c r="I587" s="7">
        <f t="shared" si="26"/>
        <v>102.06894862735882</v>
      </c>
    </row>
    <row r="588" spans="1:10" x14ac:dyDescent="0.2">
      <c r="A588" s="2" t="s">
        <v>771</v>
      </c>
      <c r="B588" s="3" t="s">
        <v>848</v>
      </c>
      <c r="C588" s="6">
        <f>C589+C590+C591</f>
        <v>1351409.0999999999</v>
      </c>
      <c r="D588" s="6">
        <v>1390307.7</v>
      </c>
      <c r="E588" s="6">
        <v>360954.96717000002</v>
      </c>
      <c r="F588" s="6">
        <f t="shared" si="24"/>
        <v>26.709526165688839</v>
      </c>
      <c r="G588" s="6">
        <f t="shared" si="25"/>
        <v>25.962236069756361</v>
      </c>
      <c r="H588" s="6">
        <v>176819.62096</v>
      </c>
      <c r="I588" s="6" t="s">
        <v>1266</v>
      </c>
      <c r="J588" s="23"/>
    </row>
    <row r="589" spans="1:10" x14ac:dyDescent="0.2">
      <c r="A589" s="4" t="s">
        <v>772</v>
      </c>
      <c r="B589" s="5" t="s">
        <v>849</v>
      </c>
      <c r="C589" s="7">
        <v>897341.2</v>
      </c>
      <c r="D589" s="7">
        <v>934154.9</v>
      </c>
      <c r="E589" s="7">
        <v>250168.73</v>
      </c>
      <c r="F589" s="7">
        <f t="shared" si="24"/>
        <v>27.878885980048619</v>
      </c>
      <c r="G589" s="7">
        <f t="shared" si="25"/>
        <v>26.780219212038602</v>
      </c>
      <c r="H589" s="7">
        <v>79688.811629999997</v>
      </c>
      <c r="I589" s="7" t="s">
        <v>1266</v>
      </c>
    </row>
    <row r="590" spans="1:10" x14ac:dyDescent="0.2">
      <c r="A590" s="4" t="s">
        <v>773</v>
      </c>
      <c r="B590" s="5" t="s">
        <v>850</v>
      </c>
      <c r="C590" s="7">
        <v>430859</v>
      </c>
      <c r="D590" s="7">
        <v>432943.9</v>
      </c>
      <c r="E590" s="7">
        <v>107034.71370000001</v>
      </c>
      <c r="F590" s="7">
        <f t="shared" si="24"/>
        <v>24.842167321559955</v>
      </c>
      <c r="G590" s="7">
        <f t="shared" si="25"/>
        <v>24.72253649953262</v>
      </c>
      <c r="H590" s="7">
        <v>93627.894</v>
      </c>
      <c r="I590" s="7">
        <f t="shared" si="26"/>
        <v>114.31925799804918</v>
      </c>
    </row>
    <row r="591" spans="1:10" x14ac:dyDescent="0.2">
      <c r="A591" s="4" t="s">
        <v>774</v>
      </c>
      <c r="B591" s="5" t="s">
        <v>851</v>
      </c>
      <c r="C591" s="7">
        <v>23208.9</v>
      </c>
      <c r="D591" s="7">
        <v>23208.9</v>
      </c>
      <c r="E591" s="7">
        <v>3751.5234700000001</v>
      </c>
      <c r="F591" s="7">
        <f t="shared" si="24"/>
        <v>16.164158878706015</v>
      </c>
      <c r="G591" s="7">
        <f t="shared" si="25"/>
        <v>16.164158878706015</v>
      </c>
      <c r="H591" s="7">
        <v>3502.9153300000003</v>
      </c>
      <c r="I591" s="7">
        <f t="shared" si="26"/>
        <v>107.09717810964045</v>
      </c>
    </row>
    <row r="592" spans="1:10" x14ac:dyDescent="0.2">
      <c r="A592" s="2" t="s">
        <v>775</v>
      </c>
      <c r="B592" s="3" t="s">
        <v>852</v>
      </c>
      <c r="C592" s="6">
        <v>196310.3</v>
      </c>
      <c r="D592" s="6">
        <v>196310.3</v>
      </c>
      <c r="E592" s="6">
        <v>34720.928670000001</v>
      </c>
      <c r="F592" s="6">
        <f t="shared" si="24"/>
        <v>17.686758499171976</v>
      </c>
      <c r="G592" s="6">
        <f t="shared" si="25"/>
        <v>17.686758499171976</v>
      </c>
      <c r="H592" s="6">
        <v>22329.260719999998</v>
      </c>
      <c r="I592" s="6">
        <f t="shared" si="26"/>
        <v>155.49520024593096</v>
      </c>
    </row>
    <row r="593" spans="1:14" x14ac:dyDescent="0.2">
      <c r="A593" s="4" t="s">
        <v>776</v>
      </c>
      <c r="B593" s="5" t="s">
        <v>853</v>
      </c>
      <c r="C593" s="7">
        <v>39071.599999999999</v>
      </c>
      <c r="D593" s="7">
        <v>39071.599999999999</v>
      </c>
      <c r="E593" s="7">
        <v>8800</v>
      </c>
      <c r="F593" s="7">
        <f t="shared" si="24"/>
        <v>22.522753099437956</v>
      </c>
      <c r="G593" s="7">
        <f t="shared" si="25"/>
        <v>22.522753099437956</v>
      </c>
      <c r="H593" s="7">
        <v>6720</v>
      </c>
      <c r="I593" s="7">
        <f t="shared" si="26"/>
        <v>130.95238095238096</v>
      </c>
    </row>
    <row r="594" spans="1:14" x14ac:dyDescent="0.2">
      <c r="A594" s="4" t="s">
        <v>777</v>
      </c>
      <c r="B594" s="5" t="s">
        <v>854</v>
      </c>
      <c r="C594" s="7">
        <v>20585.2</v>
      </c>
      <c r="D594" s="7">
        <v>20585.2</v>
      </c>
      <c r="E594" s="7">
        <v>4200</v>
      </c>
      <c r="F594" s="7">
        <f t="shared" si="24"/>
        <v>20.403007986320269</v>
      </c>
      <c r="G594" s="7">
        <f t="shared" si="25"/>
        <v>20.403007986320269</v>
      </c>
      <c r="H594" s="7">
        <v>4040</v>
      </c>
      <c r="I594" s="7">
        <f t="shared" si="26"/>
        <v>103.96039603960396</v>
      </c>
    </row>
    <row r="595" spans="1:14" x14ac:dyDescent="0.2">
      <c r="A595" s="4" t="s">
        <v>778</v>
      </c>
      <c r="B595" s="5" t="s">
        <v>855</v>
      </c>
      <c r="C595" s="7">
        <v>136653.5</v>
      </c>
      <c r="D595" s="7">
        <v>136653.5</v>
      </c>
      <c r="E595" s="7">
        <v>21720.928670000001</v>
      </c>
      <c r="F595" s="7">
        <f t="shared" si="24"/>
        <v>15.894893778790884</v>
      </c>
      <c r="G595" s="7">
        <f t="shared" si="25"/>
        <v>15.894893778790884</v>
      </c>
      <c r="H595" s="7">
        <v>11569.26072</v>
      </c>
      <c r="I595" s="7">
        <f t="shared" si="26"/>
        <v>187.74690272517259</v>
      </c>
    </row>
    <row r="596" spans="1:14" x14ac:dyDescent="0.2">
      <c r="A596" s="2" t="s">
        <v>779</v>
      </c>
      <c r="B596" s="3" t="s">
        <v>856</v>
      </c>
      <c r="C596" s="6">
        <v>21300</v>
      </c>
      <c r="D596" s="6">
        <v>21300</v>
      </c>
      <c r="E596" s="6">
        <v>0</v>
      </c>
      <c r="F596" s="6">
        <f t="shared" si="24"/>
        <v>0</v>
      </c>
      <c r="G596" s="6">
        <f t="shared" si="25"/>
        <v>0</v>
      </c>
      <c r="H596" s="6">
        <v>11983.46595</v>
      </c>
      <c r="I596" s="6">
        <f t="shared" si="26"/>
        <v>0</v>
      </c>
    </row>
    <row r="597" spans="1:14" x14ac:dyDescent="0.2">
      <c r="A597" s="4" t="s">
        <v>780</v>
      </c>
      <c r="B597" s="5" t="s">
        <v>857</v>
      </c>
      <c r="C597" s="7">
        <v>21300</v>
      </c>
      <c r="D597" s="7">
        <v>21300</v>
      </c>
      <c r="E597" s="7">
        <v>0</v>
      </c>
      <c r="F597" s="7">
        <f t="shared" si="24"/>
        <v>0</v>
      </c>
      <c r="G597" s="7">
        <f t="shared" si="25"/>
        <v>0</v>
      </c>
      <c r="H597" s="7">
        <v>11983.46595</v>
      </c>
      <c r="I597" s="7">
        <f t="shared" si="26"/>
        <v>0</v>
      </c>
    </row>
    <row r="598" spans="1:14" ht="25.5" x14ac:dyDescent="0.2">
      <c r="A598" s="2" t="s">
        <v>781</v>
      </c>
      <c r="B598" s="3" t="s">
        <v>858</v>
      </c>
      <c r="C598" s="6">
        <v>2328184.9</v>
      </c>
      <c r="D598" s="6">
        <v>2328184.9</v>
      </c>
      <c r="E598" s="6">
        <v>419151.22499999998</v>
      </c>
      <c r="F598" s="6">
        <f t="shared" si="24"/>
        <v>18.003347801113218</v>
      </c>
      <c r="G598" s="6">
        <f t="shared" si="25"/>
        <v>18.003347801113218</v>
      </c>
      <c r="H598" s="6">
        <v>398502.52500000002</v>
      </c>
      <c r="I598" s="6">
        <f t="shared" ref="I598:I624" si="27">E598/H598*100</f>
        <v>105.18157319078468</v>
      </c>
    </row>
    <row r="599" spans="1:14" ht="25.5" x14ac:dyDescent="0.2">
      <c r="A599" s="4" t="s">
        <v>782</v>
      </c>
      <c r="B599" s="5" t="s">
        <v>859</v>
      </c>
      <c r="C599" s="7">
        <v>1169614.6000000001</v>
      </c>
      <c r="D599" s="7">
        <v>1169614.6000000001</v>
      </c>
      <c r="E599" s="7">
        <v>292403.65000000002</v>
      </c>
      <c r="F599" s="7">
        <f t="shared" ref="F599:F623" si="28">E599/C599*100</f>
        <v>25</v>
      </c>
      <c r="G599" s="7">
        <f t="shared" ref="G599:G623" si="29">E599/D599*100</f>
        <v>25</v>
      </c>
      <c r="H599" s="7">
        <v>307812.77500000002</v>
      </c>
      <c r="I599" s="7">
        <f t="shared" si="27"/>
        <v>94.993994320086301</v>
      </c>
    </row>
    <row r="600" spans="1:14" x14ac:dyDescent="0.2">
      <c r="A600" s="4" t="s">
        <v>783</v>
      </c>
      <c r="B600" s="5" t="s">
        <v>860</v>
      </c>
      <c r="C600" s="7">
        <v>917345.1</v>
      </c>
      <c r="D600" s="7">
        <v>917345.1</v>
      </c>
      <c r="E600" s="7">
        <v>126747.575</v>
      </c>
      <c r="F600" s="7">
        <f t="shared" si="28"/>
        <v>13.816782255663654</v>
      </c>
      <c r="G600" s="7">
        <f t="shared" si="29"/>
        <v>13.816782255663654</v>
      </c>
      <c r="H600" s="7">
        <v>90689.75</v>
      </c>
      <c r="I600" s="7">
        <f t="shared" si="27"/>
        <v>139.7595373236777</v>
      </c>
    </row>
    <row r="601" spans="1:14" x14ac:dyDescent="0.2">
      <c r="A601" s="4" t="s">
        <v>784</v>
      </c>
      <c r="B601" s="5" t="s">
        <v>861</v>
      </c>
      <c r="C601" s="7">
        <v>241225.2</v>
      </c>
      <c r="D601" s="7">
        <v>241225.2</v>
      </c>
      <c r="E601" s="7">
        <v>0</v>
      </c>
      <c r="F601" s="7">
        <f t="shared" si="28"/>
        <v>0</v>
      </c>
      <c r="G601" s="7">
        <f t="shared" si="29"/>
        <v>0</v>
      </c>
      <c r="H601" s="7">
        <v>0</v>
      </c>
      <c r="I601" s="7">
        <v>0</v>
      </c>
    </row>
    <row r="602" spans="1:14" x14ac:dyDescent="0.2">
      <c r="A602" s="2" t="s">
        <v>785</v>
      </c>
      <c r="B602" s="3" t="s">
        <v>709</v>
      </c>
      <c r="C602" s="6">
        <f>C7-C525</f>
        <v>-6047877.3999999911</v>
      </c>
      <c r="D602" s="6">
        <f>D7-D525</f>
        <v>-6089046.099999994</v>
      </c>
      <c r="E602" s="6">
        <v>5011272.2996499995</v>
      </c>
      <c r="F602" s="6">
        <v>0</v>
      </c>
      <c r="G602" s="6">
        <v>0</v>
      </c>
      <c r="H602" s="6">
        <v>4238448.38081</v>
      </c>
      <c r="I602" s="6">
        <f t="shared" si="27"/>
        <v>118.23365178490877</v>
      </c>
      <c r="J602" s="23">
        <f>D602+D603</f>
        <v>0</v>
      </c>
    </row>
    <row r="603" spans="1:14" x14ac:dyDescent="0.2">
      <c r="A603" s="2" t="s">
        <v>862</v>
      </c>
      <c r="B603" s="3" t="s">
        <v>709</v>
      </c>
      <c r="C603" s="6">
        <f>C604+C627</f>
        <v>6047877.4000000032</v>
      </c>
      <c r="D603" s="6">
        <f>D604+D627</f>
        <v>6089046.0999999912</v>
      </c>
      <c r="E603" s="6">
        <v>-5011272.2996499995</v>
      </c>
      <c r="F603" s="6">
        <v>0</v>
      </c>
      <c r="G603" s="6">
        <v>0</v>
      </c>
      <c r="H603" s="6">
        <v>-4238448.38081</v>
      </c>
      <c r="I603" s="6">
        <f t="shared" si="27"/>
        <v>118.23365178490877</v>
      </c>
    </row>
    <row r="604" spans="1:14" s="15" customFormat="1" ht="25.5" x14ac:dyDescent="0.2">
      <c r="A604" s="2" t="s">
        <v>863</v>
      </c>
      <c r="B604" s="47" t="s">
        <v>888</v>
      </c>
      <c r="C604" s="6">
        <v>-3225914.3</v>
      </c>
      <c r="D604" s="6">
        <v>-3225914.3</v>
      </c>
      <c r="E604" s="6">
        <v>1433097.8559999999</v>
      </c>
      <c r="F604" s="6">
        <v>0</v>
      </c>
      <c r="G604" s="6">
        <v>0</v>
      </c>
      <c r="H604" s="6">
        <v>-4069900.0589999999</v>
      </c>
      <c r="I604" s="6">
        <v>0</v>
      </c>
      <c r="J604" s="19"/>
      <c r="N604" s="7"/>
    </row>
    <row r="605" spans="1:14" s="15" customFormat="1" x14ac:dyDescent="0.2">
      <c r="A605" s="2" t="s">
        <v>1260</v>
      </c>
      <c r="B605" s="3" t="s">
        <v>1261</v>
      </c>
      <c r="C605" s="6">
        <v>0</v>
      </c>
      <c r="D605" s="6">
        <v>0</v>
      </c>
      <c r="E605" s="6">
        <v>0</v>
      </c>
      <c r="F605" s="6">
        <v>0</v>
      </c>
      <c r="G605" s="6">
        <v>0</v>
      </c>
      <c r="H605" s="6">
        <v>-7573965.5</v>
      </c>
      <c r="I605" s="6">
        <v>0</v>
      </c>
      <c r="J605" s="19"/>
      <c r="N605" s="33"/>
    </row>
    <row r="606" spans="1:14" s="15" customFormat="1" ht="25.5" x14ac:dyDescent="0.2">
      <c r="A606" s="4" t="s">
        <v>1262</v>
      </c>
      <c r="B606" s="5" t="s">
        <v>1263</v>
      </c>
      <c r="C606" s="7">
        <v>0</v>
      </c>
      <c r="D606" s="7">
        <v>0</v>
      </c>
      <c r="E606" s="7">
        <v>0</v>
      </c>
      <c r="F606" s="7">
        <v>0</v>
      </c>
      <c r="G606" s="7">
        <v>0</v>
      </c>
      <c r="H606" s="7">
        <v>-7573965.5</v>
      </c>
      <c r="I606" s="7">
        <v>0</v>
      </c>
      <c r="J606" s="19"/>
      <c r="N606" s="33"/>
    </row>
    <row r="607" spans="1:14" s="15" customFormat="1" ht="25.5" x14ac:dyDescent="0.2">
      <c r="A607" s="4" t="s">
        <v>1264</v>
      </c>
      <c r="B607" s="5" t="s">
        <v>1265</v>
      </c>
      <c r="C607" s="7">
        <v>0</v>
      </c>
      <c r="D607" s="7">
        <v>0</v>
      </c>
      <c r="E607" s="7">
        <v>0</v>
      </c>
      <c r="F607" s="7">
        <v>0</v>
      </c>
      <c r="G607" s="7">
        <v>0</v>
      </c>
      <c r="H607" s="7">
        <v>-7573965.5</v>
      </c>
      <c r="I607" s="7">
        <v>0</v>
      </c>
      <c r="J607" s="19"/>
      <c r="N607" s="33"/>
    </row>
    <row r="608" spans="1:14" ht="25.5" x14ac:dyDescent="0.2">
      <c r="A608" s="2" t="s">
        <v>864</v>
      </c>
      <c r="B608" s="3" t="s">
        <v>889</v>
      </c>
      <c r="C608" s="6">
        <v>-802434</v>
      </c>
      <c r="D608" s="6">
        <v>-802434</v>
      </c>
      <c r="E608" s="6">
        <v>0</v>
      </c>
      <c r="F608" s="6">
        <f t="shared" si="28"/>
        <v>0</v>
      </c>
      <c r="G608" s="6">
        <f t="shared" si="29"/>
        <v>0</v>
      </c>
      <c r="H608" s="6"/>
      <c r="I608" s="6">
        <v>0</v>
      </c>
    </row>
    <row r="609" spans="1:9" ht="25.5" x14ac:dyDescent="0.2">
      <c r="A609" s="4" t="s">
        <v>865</v>
      </c>
      <c r="B609" s="5" t="s">
        <v>890</v>
      </c>
      <c r="C609" s="7">
        <v>-802434</v>
      </c>
      <c r="D609" s="7">
        <v>-802434</v>
      </c>
      <c r="E609" s="7">
        <v>0</v>
      </c>
      <c r="F609" s="7">
        <f t="shared" si="28"/>
        <v>0</v>
      </c>
      <c r="G609" s="7">
        <f t="shared" si="29"/>
        <v>0</v>
      </c>
      <c r="H609" s="7"/>
      <c r="I609" s="7">
        <v>0</v>
      </c>
    </row>
    <row r="610" spans="1:9" ht="25.5" x14ac:dyDescent="0.2">
      <c r="A610" s="4" t="s">
        <v>984</v>
      </c>
      <c r="B610" s="5" t="s">
        <v>891</v>
      </c>
      <c r="C610" s="7">
        <v>11520000</v>
      </c>
      <c r="D610" s="7">
        <v>11520000</v>
      </c>
      <c r="E610" s="7">
        <v>0</v>
      </c>
      <c r="F610" s="7">
        <f t="shared" si="28"/>
        <v>0</v>
      </c>
      <c r="G610" s="7">
        <f t="shared" si="29"/>
        <v>0</v>
      </c>
      <c r="H610" s="7"/>
      <c r="I610" s="7">
        <v>0</v>
      </c>
    </row>
    <row r="611" spans="1:9" ht="25.5" x14ac:dyDescent="0.2">
      <c r="A611" s="4" t="s">
        <v>866</v>
      </c>
      <c r="B611" s="5" t="s">
        <v>892</v>
      </c>
      <c r="C611" s="7">
        <v>-12322434</v>
      </c>
      <c r="D611" s="7">
        <v>-12322434</v>
      </c>
      <c r="E611" s="7">
        <v>0</v>
      </c>
      <c r="F611" s="7">
        <f t="shared" si="28"/>
        <v>0</v>
      </c>
      <c r="G611" s="7">
        <f t="shared" si="29"/>
        <v>0</v>
      </c>
      <c r="H611" s="7"/>
      <c r="I611" s="7">
        <v>0</v>
      </c>
    </row>
    <row r="612" spans="1:9" ht="25.5" x14ac:dyDescent="0.2">
      <c r="A612" s="4" t="s">
        <v>985</v>
      </c>
      <c r="B612" s="5" t="s">
        <v>893</v>
      </c>
      <c r="C612" s="7">
        <v>11520000</v>
      </c>
      <c r="D612" s="7">
        <v>11520000</v>
      </c>
      <c r="E612" s="7">
        <v>0</v>
      </c>
      <c r="F612" s="7">
        <f t="shared" si="28"/>
        <v>0</v>
      </c>
      <c r="G612" s="7">
        <f t="shared" si="29"/>
        <v>0</v>
      </c>
      <c r="H612" s="7"/>
      <c r="I612" s="7">
        <v>0</v>
      </c>
    </row>
    <row r="613" spans="1:9" ht="38.25" x14ac:dyDescent="0.2">
      <c r="A613" s="4" t="s">
        <v>867</v>
      </c>
      <c r="B613" s="5" t="s">
        <v>894</v>
      </c>
      <c r="C613" s="7">
        <v>-12322434</v>
      </c>
      <c r="D613" s="7">
        <v>-12322434</v>
      </c>
      <c r="E613" s="7">
        <v>0</v>
      </c>
      <c r="F613" s="7">
        <f t="shared" si="28"/>
        <v>0</v>
      </c>
      <c r="G613" s="7">
        <f t="shared" si="29"/>
        <v>0</v>
      </c>
      <c r="H613" s="7">
        <v>0</v>
      </c>
      <c r="I613" s="7">
        <v>0</v>
      </c>
    </row>
    <row r="614" spans="1:9" x14ac:dyDescent="0.2">
      <c r="A614" s="4" t="s">
        <v>868</v>
      </c>
      <c r="B614" s="5" t="s">
        <v>895</v>
      </c>
      <c r="C614" s="7">
        <v>-2423480.2999999998</v>
      </c>
      <c r="D614" s="7">
        <v>-2423480.2999999998</v>
      </c>
      <c r="E614" s="7">
        <v>1433097.8559999999</v>
      </c>
      <c r="F614" s="7">
        <v>0</v>
      </c>
      <c r="G614" s="7">
        <v>0</v>
      </c>
      <c r="H614" s="7">
        <v>3504065.4410000001</v>
      </c>
      <c r="I614" s="7">
        <f t="shared" si="27"/>
        <v>40.898147598265702</v>
      </c>
    </row>
    <row r="615" spans="1:9" ht="25.5" x14ac:dyDescent="0.2">
      <c r="A615" s="4" t="s">
        <v>869</v>
      </c>
      <c r="B615" s="5" t="s">
        <v>896</v>
      </c>
      <c r="C615" s="7">
        <v>-23480.3</v>
      </c>
      <c r="D615" s="7">
        <v>-23480.3</v>
      </c>
      <c r="E615" s="7">
        <v>46197.856</v>
      </c>
      <c r="F615" s="7">
        <v>0</v>
      </c>
      <c r="G615" s="7">
        <v>0</v>
      </c>
      <c r="H615" s="7">
        <v>53250.440999999999</v>
      </c>
      <c r="I615" s="7">
        <f t="shared" si="27"/>
        <v>86.755818604394292</v>
      </c>
    </row>
    <row r="616" spans="1:9" ht="25.5" x14ac:dyDescent="0.2">
      <c r="A616" s="4" t="s">
        <v>870</v>
      </c>
      <c r="B616" s="5" t="s">
        <v>897</v>
      </c>
      <c r="C616" s="7">
        <v>-220000</v>
      </c>
      <c r="D616" s="7">
        <v>-220000</v>
      </c>
      <c r="E616" s="7">
        <v>0</v>
      </c>
      <c r="F616" s="7">
        <f t="shared" si="28"/>
        <v>0</v>
      </c>
      <c r="G616" s="7">
        <f t="shared" si="29"/>
        <v>0</v>
      </c>
      <c r="H616" s="7">
        <v>0</v>
      </c>
      <c r="I616" s="7">
        <v>0</v>
      </c>
    </row>
    <row r="617" spans="1:9" ht="25.5" x14ac:dyDescent="0.2">
      <c r="A617" s="4" t="s">
        <v>871</v>
      </c>
      <c r="B617" s="5" t="s">
        <v>898</v>
      </c>
      <c r="C617" s="7">
        <v>196519.7</v>
      </c>
      <c r="D617" s="7">
        <v>196519.7</v>
      </c>
      <c r="E617" s="7">
        <v>46197.856</v>
      </c>
      <c r="F617" s="7">
        <f t="shared" si="28"/>
        <v>23.508002505601219</v>
      </c>
      <c r="G617" s="7">
        <f t="shared" si="29"/>
        <v>23.508002505601219</v>
      </c>
      <c r="H617" s="7">
        <v>53250.440999999999</v>
      </c>
      <c r="I617" s="7">
        <f t="shared" si="27"/>
        <v>86.755818604394292</v>
      </c>
    </row>
    <row r="618" spans="1:9" ht="25.5" x14ac:dyDescent="0.2">
      <c r="A618" s="4" t="s">
        <v>872</v>
      </c>
      <c r="B618" s="5" t="s">
        <v>899</v>
      </c>
      <c r="C618" s="7">
        <v>8.4</v>
      </c>
      <c r="D618" s="7">
        <v>8.4</v>
      </c>
      <c r="E618" s="7">
        <v>1.323</v>
      </c>
      <c r="F618" s="7">
        <f t="shared" si="28"/>
        <v>15.75</v>
      </c>
      <c r="G618" s="7">
        <f t="shared" si="29"/>
        <v>15.75</v>
      </c>
      <c r="H618" s="7">
        <v>0.441</v>
      </c>
      <c r="I618" s="7" t="s">
        <v>1266</v>
      </c>
    </row>
    <row r="619" spans="1:9" ht="25.5" x14ac:dyDescent="0.2">
      <c r="A619" s="4" t="s">
        <v>873</v>
      </c>
      <c r="B619" s="5" t="s">
        <v>900</v>
      </c>
      <c r="C619" s="7">
        <v>8.4</v>
      </c>
      <c r="D619" s="7">
        <v>8.4</v>
      </c>
      <c r="E619" s="7">
        <v>1.323</v>
      </c>
      <c r="F619" s="7">
        <f t="shared" si="28"/>
        <v>15.75</v>
      </c>
      <c r="G619" s="7">
        <f t="shared" si="29"/>
        <v>15.75</v>
      </c>
      <c r="H619" s="7">
        <v>0.441</v>
      </c>
      <c r="I619" s="7" t="s">
        <v>1266</v>
      </c>
    </row>
    <row r="620" spans="1:9" ht="25.5" x14ac:dyDescent="0.2">
      <c r="A620" s="4" t="s">
        <v>874</v>
      </c>
      <c r="B620" s="5" t="s">
        <v>901</v>
      </c>
      <c r="C620" s="7">
        <v>-220000</v>
      </c>
      <c r="D620" s="7">
        <v>-220000</v>
      </c>
      <c r="E620" s="7">
        <v>0</v>
      </c>
      <c r="F620" s="7">
        <f t="shared" si="28"/>
        <v>0</v>
      </c>
      <c r="G620" s="7">
        <f t="shared" si="29"/>
        <v>0</v>
      </c>
      <c r="H620" s="7">
        <v>0</v>
      </c>
      <c r="I620" s="7">
        <v>0</v>
      </c>
    </row>
    <row r="621" spans="1:9" ht="25.5" x14ac:dyDescent="0.2">
      <c r="A621" s="4" t="s">
        <v>875</v>
      </c>
      <c r="B621" s="5" t="s">
        <v>902</v>
      </c>
      <c r="C621" s="7">
        <v>196511.3</v>
      </c>
      <c r="D621" s="7">
        <v>196511.3</v>
      </c>
      <c r="E621" s="7">
        <v>46196.533000000003</v>
      </c>
      <c r="F621" s="7">
        <f t="shared" si="28"/>
        <v>23.508334126332684</v>
      </c>
      <c r="G621" s="7">
        <f t="shared" si="29"/>
        <v>23.508334126332684</v>
      </c>
      <c r="H621" s="7">
        <v>53250</v>
      </c>
      <c r="I621" s="7">
        <f t="shared" si="27"/>
        <v>86.75405258215963</v>
      </c>
    </row>
    <row r="622" spans="1:9" ht="38.25" x14ac:dyDescent="0.2">
      <c r="A622" s="4" t="s">
        <v>876</v>
      </c>
      <c r="B622" s="5" t="s">
        <v>903</v>
      </c>
      <c r="C622" s="7">
        <v>-220000</v>
      </c>
      <c r="D622" s="7">
        <v>-220000</v>
      </c>
      <c r="E622" s="7">
        <v>0</v>
      </c>
      <c r="F622" s="7">
        <f t="shared" si="28"/>
        <v>0</v>
      </c>
      <c r="G622" s="7">
        <f t="shared" si="29"/>
        <v>0</v>
      </c>
      <c r="H622" s="7">
        <v>0</v>
      </c>
      <c r="I622" s="7">
        <v>0</v>
      </c>
    </row>
    <row r="623" spans="1:9" ht="38.25" x14ac:dyDescent="0.2">
      <c r="A623" s="4" t="s">
        <v>877</v>
      </c>
      <c r="B623" s="5" t="s">
        <v>904</v>
      </c>
      <c r="C623" s="7">
        <v>196511.3</v>
      </c>
      <c r="D623" s="7">
        <v>196511.3</v>
      </c>
      <c r="E623" s="7">
        <v>46196.533000000003</v>
      </c>
      <c r="F623" s="7">
        <f t="shared" si="28"/>
        <v>23.508334126332684</v>
      </c>
      <c r="G623" s="7">
        <f t="shared" si="29"/>
        <v>23.508334126332684</v>
      </c>
      <c r="H623" s="7">
        <v>53250</v>
      </c>
      <c r="I623" s="7">
        <f t="shared" si="27"/>
        <v>86.75405258215963</v>
      </c>
    </row>
    <row r="624" spans="1:9" x14ac:dyDescent="0.2">
      <c r="A624" s="4" t="s">
        <v>986</v>
      </c>
      <c r="B624" s="5" t="s">
        <v>989</v>
      </c>
      <c r="C624" s="7">
        <v>-2400000</v>
      </c>
      <c r="D624" s="7">
        <v>-2400000</v>
      </c>
      <c r="E624" s="7">
        <v>1386900</v>
      </c>
      <c r="F624" s="7">
        <v>0</v>
      </c>
      <c r="G624" s="7">
        <v>0</v>
      </c>
      <c r="H624" s="7">
        <v>3450815</v>
      </c>
      <c r="I624" s="7">
        <f t="shared" si="27"/>
        <v>40.19050572111226</v>
      </c>
    </row>
    <row r="625" spans="1:14" ht="51" x14ac:dyDescent="0.2">
      <c r="A625" s="4" t="s">
        <v>987</v>
      </c>
      <c r="B625" s="5" t="s">
        <v>990</v>
      </c>
      <c r="C625" s="7">
        <v>-2400000</v>
      </c>
      <c r="D625" s="7">
        <v>-2400000</v>
      </c>
      <c r="E625" s="7">
        <v>1386900</v>
      </c>
      <c r="F625" s="7">
        <v>0</v>
      </c>
      <c r="G625" s="7">
        <v>0</v>
      </c>
      <c r="H625" s="7">
        <v>3450815</v>
      </c>
      <c r="I625" s="7">
        <f t="shared" ref="I625:I636" si="30">E625/H625*100</f>
        <v>40.19050572111226</v>
      </c>
    </row>
    <row r="626" spans="1:14" s="15" customFormat="1" ht="114.75" x14ac:dyDescent="0.2">
      <c r="A626" s="4" t="s">
        <v>988</v>
      </c>
      <c r="B626" s="44" t="s">
        <v>991</v>
      </c>
      <c r="C626" s="7">
        <v>-2400000</v>
      </c>
      <c r="D626" s="7">
        <v>-2400000</v>
      </c>
      <c r="E626" s="7">
        <v>1386900</v>
      </c>
      <c r="F626" s="7">
        <v>0</v>
      </c>
      <c r="G626" s="7">
        <v>0</v>
      </c>
      <c r="H626" s="7">
        <v>3450815</v>
      </c>
      <c r="I626" s="7">
        <f t="shared" si="30"/>
        <v>40.19050572111226</v>
      </c>
      <c r="J626" s="19"/>
      <c r="N626" s="7"/>
    </row>
    <row r="627" spans="1:14" x14ac:dyDescent="0.2">
      <c r="A627" s="4" t="s">
        <v>878</v>
      </c>
      <c r="B627" s="5" t="s">
        <v>888</v>
      </c>
      <c r="C627" s="7">
        <f>C628</f>
        <v>9273791.700000003</v>
      </c>
      <c r="D627" s="7">
        <f>D628</f>
        <v>9314960.3999999911</v>
      </c>
      <c r="E627" s="7">
        <v>-6444370.1556499992</v>
      </c>
      <c r="F627" s="7">
        <v>0</v>
      </c>
      <c r="G627" s="7">
        <v>0</v>
      </c>
      <c r="H627" s="7">
        <v>-168548.32180999999</v>
      </c>
      <c r="I627" s="7" t="s">
        <v>1266</v>
      </c>
    </row>
    <row r="628" spans="1:14" x14ac:dyDescent="0.2">
      <c r="A628" s="4" t="s">
        <v>879</v>
      </c>
      <c r="B628" s="5" t="s">
        <v>905</v>
      </c>
      <c r="C628" s="7">
        <f>C629+C633</f>
        <v>9273791.700000003</v>
      </c>
      <c r="D628" s="7">
        <f>D629+D633</f>
        <v>9314960.3999999911</v>
      </c>
      <c r="E628" s="7">
        <v>-6444370.1556499992</v>
      </c>
      <c r="F628" s="7">
        <v>0</v>
      </c>
      <c r="G628" s="7">
        <v>0</v>
      </c>
      <c r="H628" s="7">
        <v>-168548.32180999999</v>
      </c>
      <c r="I628" s="7" t="s">
        <v>1266</v>
      </c>
    </row>
    <row r="629" spans="1:14" x14ac:dyDescent="0.2">
      <c r="A629" s="4" t="s">
        <v>880</v>
      </c>
      <c r="B629" s="5" t="s">
        <v>906</v>
      </c>
      <c r="C629" s="7">
        <v>-98695835.099999994</v>
      </c>
      <c r="D629" s="7">
        <f>-(D7+D612+D619+D623+D624)</f>
        <v>-98699343.048000008</v>
      </c>
      <c r="E629" s="7">
        <v>-24470006.565029997</v>
      </c>
      <c r="F629" s="7">
        <f t="shared" ref="F629:F636" si="31">E629/C629*100</f>
        <v>24.79335276938145</v>
      </c>
      <c r="G629" s="7">
        <f t="shared" ref="G629:G636" si="32">E629/D629*100</f>
        <v>24.792471570078849</v>
      </c>
      <c r="H629" s="7">
        <v>-23126676.80539</v>
      </c>
      <c r="I629" s="7">
        <f t="shared" si="30"/>
        <v>105.8085723726935</v>
      </c>
    </row>
    <row r="630" spans="1:14" s="15" customFormat="1" x14ac:dyDescent="0.2">
      <c r="A630" s="4" t="s">
        <v>881</v>
      </c>
      <c r="B630" s="44" t="s">
        <v>907</v>
      </c>
      <c r="C630" s="7">
        <v>-98695835.099999994</v>
      </c>
      <c r="D630" s="7">
        <f>D629</f>
        <v>-98699343.048000008</v>
      </c>
      <c r="E630" s="7">
        <v>-24470006.565029997</v>
      </c>
      <c r="F630" s="7">
        <f t="shared" si="31"/>
        <v>24.79335276938145</v>
      </c>
      <c r="G630" s="7">
        <f t="shared" si="32"/>
        <v>24.792471570078849</v>
      </c>
      <c r="H630" s="7">
        <v>-23126676.80539</v>
      </c>
      <c r="I630" s="7">
        <f t="shared" si="30"/>
        <v>105.8085723726935</v>
      </c>
      <c r="J630" s="19"/>
      <c r="N630" s="7"/>
    </row>
    <row r="631" spans="1:14" x14ac:dyDescent="0.2">
      <c r="A631" s="4" t="s">
        <v>882</v>
      </c>
      <c r="B631" s="5" t="s">
        <v>908</v>
      </c>
      <c r="C631" s="7">
        <v>-98695835.099999994</v>
      </c>
      <c r="D631" s="7">
        <f>D629</f>
        <v>-98699343.048000008</v>
      </c>
      <c r="E631" s="7">
        <v>-24470006.565029997</v>
      </c>
      <c r="F631" s="7">
        <f t="shared" si="31"/>
        <v>24.79335276938145</v>
      </c>
      <c r="G631" s="7">
        <f t="shared" si="32"/>
        <v>24.792471570078849</v>
      </c>
      <c r="H631" s="7">
        <v>-23126676.80539</v>
      </c>
      <c r="I631" s="7">
        <f t="shared" si="30"/>
        <v>105.8085723726935</v>
      </c>
    </row>
    <row r="632" spans="1:14" ht="25.5" x14ac:dyDescent="0.2">
      <c r="A632" s="4" t="s">
        <v>883</v>
      </c>
      <c r="B632" s="5" t="s">
        <v>909</v>
      </c>
      <c r="C632" s="7">
        <v>-98695835.099999994</v>
      </c>
      <c r="D632" s="7">
        <f>D629</f>
        <v>-98699343.048000008</v>
      </c>
      <c r="E632" s="7">
        <v>-24470006.565029997</v>
      </c>
      <c r="F632" s="7">
        <f t="shared" si="31"/>
        <v>24.79335276938145</v>
      </c>
      <c r="G632" s="7">
        <f t="shared" si="32"/>
        <v>24.792471570078849</v>
      </c>
      <c r="H632" s="7">
        <v>-23126676.80539</v>
      </c>
      <c r="I632" s="7">
        <f t="shared" si="30"/>
        <v>105.8085723726935</v>
      </c>
    </row>
    <row r="633" spans="1:14" x14ac:dyDescent="0.2">
      <c r="A633" s="4" t="s">
        <v>884</v>
      </c>
      <c r="B633" s="5" t="s">
        <v>910</v>
      </c>
      <c r="C633" s="7">
        <f>C525-C613-C622</f>
        <v>107969626.8</v>
      </c>
      <c r="D633" s="7">
        <f>D525-D613-D622</f>
        <v>108014303.448</v>
      </c>
      <c r="E633" s="7">
        <v>18025636.40938</v>
      </c>
      <c r="F633" s="7">
        <f t="shared" si="31"/>
        <v>16.695099301186065</v>
      </c>
      <c r="G633" s="7">
        <f t="shared" si="32"/>
        <v>16.688193909483353</v>
      </c>
      <c r="H633" s="7">
        <v>22958128.483580001</v>
      </c>
      <c r="I633" s="7">
        <f t="shared" si="30"/>
        <v>78.515269318543133</v>
      </c>
    </row>
    <row r="634" spans="1:14" x14ac:dyDescent="0.2">
      <c r="A634" s="4" t="s">
        <v>885</v>
      </c>
      <c r="B634" s="5" t="s">
        <v>911</v>
      </c>
      <c r="C634" s="7">
        <f>C633</f>
        <v>107969626.8</v>
      </c>
      <c r="D634" s="7">
        <v>108014303.448</v>
      </c>
      <c r="E634" s="7">
        <v>18025636.40938</v>
      </c>
      <c r="F634" s="7">
        <f t="shared" si="31"/>
        <v>16.695099301186065</v>
      </c>
      <c r="G634" s="7">
        <f t="shared" si="32"/>
        <v>16.688193909483353</v>
      </c>
      <c r="H634" s="7">
        <v>22958128.483580001</v>
      </c>
      <c r="I634" s="7">
        <f t="shared" si="30"/>
        <v>78.515269318543133</v>
      </c>
    </row>
    <row r="635" spans="1:14" x14ac:dyDescent="0.2">
      <c r="A635" s="4" t="s">
        <v>886</v>
      </c>
      <c r="B635" s="5" t="s">
        <v>912</v>
      </c>
      <c r="C635" s="7">
        <f>C633</f>
        <v>107969626.8</v>
      </c>
      <c r="D635" s="7">
        <v>108014303.448</v>
      </c>
      <c r="E635" s="7">
        <v>18025636.40938</v>
      </c>
      <c r="F635" s="7">
        <f t="shared" si="31"/>
        <v>16.695099301186065</v>
      </c>
      <c r="G635" s="7">
        <f t="shared" si="32"/>
        <v>16.688193909483353</v>
      </c>
      <c r="H635" s="7">
        <v>22958128.483580001</v>
      </c>
      <c r="I635" s="7">
        <f t="shared" si="30"/>
        <v>78.515269318543133</v>
      </c>
    </row>
    <row r="636" spans="1:14" ht="25.5" x14ac:dyDescent="0.2">
      <c r="A636" s="4" t="s">
        <v>887</v>
      </c>
      <c r="B636" s="5" t="s">
        <v>913</v>
      </c>
      <c r="C636" s="7">
        <f>C633</f>
        <v>107969626.8</v>
      </c>
      <c r="D636" s="7">
        <v>108014303.448</v>
      </c>
      <c r="E636" s="7">
        <v>18025636.40938</v>
      </c>
      <c r="F636" s="7">
        <f t="shared" si="31"/>
        <v>16.695099301186065</v>
      </c>
      <c r="G636" s="7">
        <f t="shared" si="32"/>
        <v>16.688193909483353</v>
      </c>
      <c r="H636" s="7">
        <v>22958128.483580001</v>
      </c>
      <c r="I636" s="7">
        <f t="shared" si="30"/>
        <v>78.515269318543133</v>
      </c>
    </row>
    <row r="637" spans="1:14" x14ac:dyDescent="0.2">
      <c r="A637" s="24"/>
      <c r="B637" s="24"/>
      <c r="C637" s="16"/>
      <c r="D637" s="16"/>
      <c r="F637" s="17"/>
      <c r="G637" s="18"/>
      <c r="I637" s="33"/>
      <c r="N637" s="15"/>
    </row>
    <row r="638" spans="1:14" ht="31.5" x14ac:dyDescent="0.25">
      <c r="A638" s="41" t="s">
        <v>1268</v>
      </c>
      <c r="E638" s="42" t="s">
        <v>1267</v>
      </c>
      <c r="F638" s="27">
        <v>0</v>
      </c>
      <c r="I638" s="33"/>
      <c r="N638" s="15"/>
    </row>
    <row r="639" spans="1:14" x14ac:dyDescent="0.2">
      <c r="F639" s="27">
        <v>0</v>
      </c>
    </row>
  </sheetData>
  <autoFilter ref="A6:I638"/>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01.04.2022</vt:lpstr>
      <vt:lpstr>'01.04.2022'!Заголовки_для_печати</vt:lpstr>
      <vt:lpstr>'01.04.2022'!Область_печати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2022-04-22T14:48:48Z</cp:lastPrinted>
  <dcterms:created xsi:type="dcterms:W3CDTF">1999-06-18T11:49:53Z</dcterms:created>
  <dcterms:modified xsi:type="dcterms:W3CDTF">2022-04-22T14:49:26Z</dcterms:modified>
</cp:coreProperties>
</file>