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2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<sst xmlns="http://schemas.openxmlformats.org/spreadsheetml/2006/main" count="74" uniqueCount="62">
  <si>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</si>
  <si>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</si>
  <si>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</si>
  <si>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</si>
  <si>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</si>
  <si>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</si>
  <si>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</si>
  <si>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</si>
  <si>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</si>
  <si>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</si>
  <si>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</si>
  <si>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</si>
  <si>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</si>
  <si>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</si>
  <si>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</si>
  <si>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</si>
  <si>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</si>
  <si>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</si>
  <si>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</si>
  <si>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</si>
  <si>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</si>
  <si>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</si>
  <si>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</si>
  <si>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</si>
  <si>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</si>
  <si>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</si>
  <si>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</si>
  <si>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</si>
  <si>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</si>
  <si>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</si>
  <si>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</si>
  <si>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</si>
  <si>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</si>
  <si>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</si>
  <si>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</si>
  <si>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</si>
  <si>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</si>
  <si>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</si>
  <si>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</si>
  <si>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</si>
  <si>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</si>
  <si>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</si>
  <si>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</si>
  <si>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</si>
  <si>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</si>
  <si>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</si>
  <si>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</si>
  <si>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</si>
  <si>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</si>
  <si>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Весьегонский муниципальных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</si>
  <si>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</si>
  <si>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</si>
  <si>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</si>
  <si>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</si>
  <si>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</si>
  <si>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</si>
  <si>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</si>
  <si>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февраля 2022 года по отчетным данным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</si>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</sst>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174" fontId="45" fillId="0" borderId="22" xfId="52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33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35" sqref="V35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5" t="s">
        <v>39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6" t="s">
        <v>57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7" t="s">
        <v>7</v>
      </c>
      <c r="N15" s="88"/>
      <c r="O15" s="88"/>
      <c r="P15" s="88"/>
      <c r="Q15" s="89"/>
      <c r="R15" s="87" t="s">
        <v>8</v>
      </c>
      <c r="S15" s="88"/>
      <c r="T15" s="88"/>
      <c r="U15" s="88"/>
      <c r="V15" s="89"/>
      <c r="W15" s="9"/>
      <c r="X15" s="10"/>
      <c r="Y15" s="90" t="s">
        <v>9</v>
      </c>
      <c r="Z15" s="91"/>
      <c r="AA15" s="91"/>
      <c r="AB15" s="92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995776.5</v>
      </c>
      <c r="N19" s="33">
        <v>48210.03531</v>
      </c>
      <c r="O19" s="34">
        <f aca="true" t="shared" si="0" ref="O19:O61">N19/M19*100</f>
        <v>4.84145140099209</v>
      </c>
      <c r="P19" s="33">
        <v>47445.66524</v>
      </c>
      <c r="Q19" s="35">
        <f aca="true" t="shared" si="1" ref="Q19:Q60">N19/P19*100</f>
        <v>101.61104300284019</v>
      </c>
      <c r="R19" s="84">
        <v>998366.9052</v>
      </c>
      <c r="S19" s="33">
        <v>41226.62913</v>
      </c>
      <c r="T19" s="34">
        <f aca="true" t="shared" si="2" ref="T19:T61">S19/R19*100</f>
        <v>4.129406625487168</v>
      </c>
      <c r="U19" s="33">
        <v>52104.78469</v>
      </c>
      <c r="V19" s="35">
        <f aca="true" t="shared" si="3" ref="V19:V60">S19/U19*100</f>
        <v>79.1225400417253</v>
      </c>
      <c r="W19" s="36"/>
      <c r="X19" s="33"/>
      <c r="Y19" s="37">
        <f aca="true" t="shared" si="4" ref="Y19:Z61">M19-R19</f>
        <v>-2590.4052000000374</v>
      </c>
      <c r="Z19" s="37">
        <f t="shared" si="4"/>
        <v>6983.406179999998</v>
      </c>
      <c r="AA19" s="37">
        <f aca="true" t="shared" si="5" ref="AA19:AA61">N19-S19</f>
        <v>6983.406179999998</v>
      </c>
      <c r="AB19" s="38">
        <f aca="true" t="shared" si="6" ref="AB19:AB59">P19-U19</f>
        <v>-4659.119449999998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1231904.7</v>
      </c>
      <c r="N20" s="33">
        <v>81368.52346</v>
      </c>
      <c r="O20" s="34">
        <f t="shared" si="0"/>
        <v>6.605098873313821</v>
      </c>
      <c r="P20" s="33">
        <v>64563.04966</v>
      </c>
      <c r="Q20" s="35">
        <f t="shared" si="1"/>
        <v>126.02955388337523</v>
      </c>
      <c r="R20" s="84">
        <v>1308728.8</v>
      </c>
      <c r="S20" s="33">
        <v>28028.976710000003</v>
      </c>
      <c r="T20" s="34">
        <f t="shared" si="2"/>
        <v>2.141694804148881</v>
      </c>
      <c r="U20" s="33">
        <v>26545.348149999998</v>
      </c>
      <c r="V20" s="35">
        <f t="shared" si="3"/>
        <v>105.5890340997468</v>
      </c>
      <c r="W20" s="36"/>
      <c r="X20" s="33"/>
      <c r="Y20" s="37">
        <f t="shared" si="4"/>
        <v>-76824.1000000001</v>
      </c>
      <c r="Z20" s="37">
        <f t="shared" si="4"/>
        <v>53339.546749999994</v>
      </c>
      <c r="AA20" s="37">
        <f t="shared" si="5"/>
        <v>53339.546749999994</v>
      </c>
      <c r="AB20" s="38">
        <f t="shared" si="6"/>
        <v>38017.70151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9651215.7</v>
      </c>
      <c r="N21" s="33">
        <v>514848.99612</v>
      </c>
      <c r="O21" s="34">
        <f t="shared" si="0"/>
        <v>5.334550714890769</v>
      </c>
      <c r="P21" s="33">
        <v>487950.75255000003</v>
      </c>
      <c r="Q21" s="35">
        <f t="shared" si="1"/>
        <v>105.51249146136807</v>
      </c>
      <c r="R21" s="84">
        <v>10114527.7</v>
      </c>
      <c r="S21" s="33">
        <v>283346.06558</v>
      </c>
      <c r="T21" s="34">
        <f t="shared" si="2"/>
        <v>2.8013771278712305</v>
      </c>
      <c r="U21" s="33">
        <v>230650.13201</v>
      </c>
      <c r="V21" s="35">
        <f t="shared" si="3"/>
        <v>122.84669560376203</v>
      </c>
      <c r="W21" s="36"/>
      <c r="X21" s="33"/>
      <c r="Y21" s="37">
        <f>M21-R21</f>
        <v>-463312</v>
      </c>
      <c r="Z21" s="37">
        <f t="shared" si="4"/>
        <v>231502.93054000003</v>
      </c>
      <c r="AA21" s="37">
        <f t="shared" si="5"/>
        <v>231502.93054000003</v>
      </c>
      <c r="AB21" s="38">
        <f t="shared" si="6"/>
        <v>257300.62054000003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974115.7</v>
      </c>
      <c r="N22" s="33">
        <v>53433.45211</v>
      </c>
      <c r="O22" s="34">
        <f t="shared" si="0"/>
        <v>5.485329115422326</v>
      </c>
      <c r="P22" s="33">
        <v>49301.74407</v>
      </c>
      <c r="Q22" s="35">
        <f t="shared" si="1"/>
        <v>108.38045005899524</v>
      </c>
      <c r="R22" s="84">
        <v>986536.8248</v>
      </c>
      <c r="S22" s="33">
        <v>20049.670149999998</v>
      </c>
      <c r="T22" s="34">
        <f t="shared" si="2"/>
        <v>2.0323286111559655</v>
      </c>
      <c r="U22" s="33">
        <v>37286.548590000006</v>
      </c>
      <c r="V22" s="35">
        <f t="shared" si="3"/>
        <v>53.77185850711101</v>
      </c>
      <c r="W22" s="36"/>
      <c r="X22" s="33"/>
      <c r="Y22" s="37">
        <f t="shared" si="4"/>
        <v>-12421.12479999999</v>
      </c>
      <c r="Z22" s="37">
        <f t="shared" si="4"/>
        <v>33383.78196</v>
      </c>
      <c r="AA22" s="37">
        <f t="shared" si="5"/>
        <v>33383.78196</v>
      </c>
      <c r="AB22" s="38">
        <f t="shared" si="6"/>
        <v>12015.195479999995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1629506.55</v>
      </c>
      <c r="N23" s="33">
        <v>80267.69956000001</v>
      </c>
      <c r="O23" s="34">
        <f t="shared" si="0"/>
        <v>4.92588996098236</v>
      </c>
      <c r="P23" s="33">
        <v>83162.45546</v>
      </c>
      <c r="Q23" s="35">
        <f t="shared" si="1"/>
        <v>96.51915532798051</v>
      </c>
      <c r="R23" s="84">
        <v>1676162.28712</v>
      </c>
      <c r="S23" s="33">
        <v>37920.33091</v>
      </c>
      <c r="T23" s="34">
        <f t="shared" si="2"/>
        <v>2.262330515451169</v>
      </c>
      <c r="U23" s="33">
        <v>61589.97442</v>
      </c>
      <c r="V23" s="35">
        <f t="shared" si="3"/>
        <v>61.56899928454297</v>
      </c>
      <c r="W23" s="36"/>
      <c r="X23" s="33"/>
      <c r="Y23" s="37">
        <f t="shared" si="4"/>
        <v>-46655.73711999995</v>
      </c>
      <c r="Z23" s="37">
        <f t="shared" si="4"/>
        <v>42347.36865000001</v>
      </c>
      <c r="AA23" s="37">
        <f t="shared" si="5"/>
        <v>42347.36865000001</v>
      </c>
      <c r="AB23" s="38">
        <f t="shared" si="6"/>
        <v>21572.48104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672581.35819</v>
      </c>
      <c r="N24" s="33">
        <v>33674.04558</v>
      </c>
      <c r="O24" s="34">
        <f aca="true" t="shared" si="7" ref="O24:O31">N24/M24*100</f>
        <v>5.006687320418906</v>
      </c>
      <c r="P24" s="33">
        <v>30131.76176</v>
      </c>
      <c r="Q24" s="35">
        <f aca="true" t="shared" si="8" ref="Q24:Q31">N24/P24*100</f>
        <v>111.75597978045342</v>
      </c>
      <c r="R24" s="84">
        <v>692158.7581900001</v>
      </c>
      <c r="S24" s="33">
        <v>13741.12142</v>
      </c>
      <c r="T24" s="34">
        <f aca="true" t="shared" si="9" ref="T24:T31">S24/R24*100</f>
        <v>1.9852557317822757</v>
      </c>
      <c r="U24" s="33">
        <v>11324.80317</v>
      </c>
      <c r="V24" s="35">
        <f aca="true" t="shared" si="10" ref="V24:V31">S24/U24*100</f>
        <v>121.33651431930362</v>
      </c>
      <c r="W24" s="36"/>
      <c r="X24" s="33"/>
      <c r="Y24" s="37">
        <f aca="true" t="shared" si="11" ref="Y24:Z31">M24-R24</f>
        <v>-19577.400000000023</v>
      </c>
      <c r="Z24" s="37">
        <f t="shared" si="11"/>
        <v>19932.92416</v>
      </c>
      <c r="AA24" s="37">
        <f aca="true" t="shared" si="12" ref="AA24:AA31">N24-S24</f>
        <v>19932.92416</v>
      </c>
      <c r="AB24" s="38">
        <f aca="true" t="shared" si="13" ref="AB24:AB31">P24-U24</f>
        <v>18806.958590000002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1042859.4</v>
      </c>
      <c r="N25" s="33">
        <v>34082.81162</v>
      </c>
      <c r="O25" s="34">
        <f t="shared" si="7"/>
        <v>3.2682077392216056</v>
      </c>
      <c r="P25" s="33">
        <v>30710.41059</v>
      </c>
      <c r="Q25" s="35">
        <f t="shared" si="8"/>
        <v>110.98129580559282</v>
      </c>
      <c r="R25" s="84">
        <v>744893.31136</v>
      </c>
      <c r="S25" s="33">
        <v>18379.13424</v>
      </c>
      <c r="T25" s="34">
        <f t="shared" si="9"/>
        <v>2.4673512246262517</v>
      </c>
      <c r="U25" s="33">
        <v>39398.07758</v>
      </c>
      <c r="V25" s="35">
        <f t="shared" si="10"/>
        <v>46.649824988745046</v>
      </c>
      <c r="W25" s="36"/>
      <c r="X25" s="33"/>
      <c r="Y25" s="37">
        <f t="shared" si="11"/>
        <v>297966.08864</v>
      </c>
      <c r="Z25" s="37"/>
      <c r="AA25" s="37">
        <f t="shared" si="12"/>
        <v>15703.677380000001</v>
      </c>
      <c r="AB25" s="38">
        <f t="shared" si="13"/>
        <v>-8687.666989999998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647824.15633</v>
      </c>
      <c r="N26" s="33">
        <v>36944.32921</v>
      </c>
      <c r="O26" s="34">
        <f t="shared" si="7"/>
        <v>5.702832913686636</v>
      </c>
      <c r="P26" s="33">
        <v>33147.78244</v>
      </c>
      <c r="Q26" s="35">
        <f t="shared" si="8"/>
        <v>111.45339594548153</v>
      </c>
      <c r="R26" s="84">
        <v>648353.5491299999</v>
      </c>
      <c r="S26" s="33">
        <v>16055.104449999999</v>
      </c>
      <c r="T26" s="34">
        <f t="shared" si="9"/>
        <v>2.4762885113444217</v>
      </c>
      <c r="U26" s="33">
        <v>20023.737719999997</v>
      </c>
      <c r="V26" s="35">
        <f t="shared" si="10"/>
        <v>80.180357306438</v>
      </c>
      <c r="W26" s="36"/>
      <c r="X26" s="33"/>
      <c r="Y26" s="37">
        <f t="shared" si="11"/>
        <v>-529.3927999999141</v>
      </c>
      <c r="Z26" s="37">
        <f t="shared" si="11"/>
        <v>20889.224760000005</v>
      </c>
      <c r="AA26" s="37">
        <f t="shared" si="12"/>
        <v>20889.224760000005</v>
      </c>
      <c r="AB26" s="38">
        <f t="shared" si="13"/>
        <v>13124.044720000005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1038319.966</v>
      </c>
      <c r="N27" s="33">
        <v>56651.168399999995</v>
      </c>
      <c r="O27" s="34">
        <f t="shared" si="7"/>
        <v>5.4560415146635055</v>
      </c>
      <c r="P27" s="33">
        <v>56076.49068</v>
      </c>
      <c r="Q27" s="35">
        <f t="shared" si="8"/>
        <v>101.02481042060813</v>
      </c>
      <c r="R27" s="84">
        <v>1072188.27931</v>
      </c>
      <c r="S27" s="33">
        <v>49919.96468</v>
      </c>
      <c r="T27" s="34">
        <f t="shared" si="9"/>
        <v>4.65589539107121</v>
      </c>
      <c r="U27" s="33">
        <v>64413.629369999995</v>
      </c>
      <c r="V27" s="35">
        <f t="shared" si="10"/>
        <v>77.49907149813502</v>
      </c>
      <c r="W27" s="36"/>
      <c r="X27" s="33"/>
      <c r="Y27" s="37">
        <f t="shared" si="11"/>
        <v>-33868.31330999988</v>
      </c>
      <c r="Z27" s="37">
        <f t="shared" si="11"/>
        <v>6731.203719999998</v>
      </c>
      <c r="AA27" s="37">
        <f t="shared" si="12"/>
        <v>6731.203719999998</v>
      </c>
      <c r="AB27" s="38">
        <f t="shared" si="13"/>
        <v>-8337.138689999992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359200.87</v>
      </c>
      <c r="N28" s="33">
        <v>9168.730160000001</v>
      </c>
      <c r="O28" s="34">
        <f t="shared" si="7"/>
        <v>2.5525356216425648</v>
      </c>
      <c r="P28" s="33">
        <v>23396.47634</v>
      </c>
      <c r="Q28" s="35">
        <f t="shared" si="8"/>
        <v>39.1885086743793</v>
      </c>
      <c r="R28" s="84">
        <v>362942.912</v>
      </c>
      <c r="S28" s="33">
        <v>7960.20003</v>
      </c>
      <c r="T28" s="34">
        <f t="shared" si="9"/>
        <v>2.193237494606314</v>
      </c>
      <c r="U28" s="33">
        <v>3715.1185699999996</v>
      </c>
      <c r="V28" s="35">
        <f t="shared" si="10"/>
        <v>214.26503300001002</v>
      </c>
      <c r="W28" s="36"/>
      <c r="X28" s="33"/>
      <c r="Y28" s="37">
        <f t="shared" si="11"/>
        <v>-3742.042000000016</v>
      </c>
      <c r="Z28" s="37">
        <f t="shared" si="11"/>
        <v>1208.530130000001</v>
      </c>
      <c r="AA28" s="37">
        <f t="shared" si="12"/>
        <v>1208.530130000001</v>
      </c>
      <c r="AB28" s="38">
        <f t="shared" si="13"/>
        <v>19681.357770000002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49</v>
      </c>
      <c r="M29" s="33">
        <v>331166.39</v>
      </c>
      <c r="N29" s="33">
        <v>17454.54165</v>
      </c>
      <c r="O29" s="34">
        <f t="shared" si="7"/>
        <v>5.270625938217945</v>
      </c>
      <c r="P29" s="33">
        <v>25132.85569</v>
      </c>
      <c r="Q29" s="35">
        <f t="shared" si="8"/>
        <v>69.44909828509822</v>
      </c>
      <c r="R29" s="84">
        <v>331669.31</v>
      </c>
      <c r="S29" s="33">
        <v>17322.657870000003</v>
      </c>
      <c r="T29" s="34">
        <f t="shared" si="9"/>
        <v>5.222870295114132</v>
      </c>
      <c r="U29" s="33">
        <v>11529.97041</v>
      </c>
      <c r="V29" s="35">
        <f t="shared" si="10"/>
        <v>150.24026301902717</v>
      </c>
      <c r="W29" s="36"/>
      <c r="X29" s="33"/>
      <c r="Y29" s="37">
        <f t="shared" si="11"/>
        <v>-502.9199999999837</v>
      </c>
      <c r="Z29" s="37">
        <f t="shared" si="11"/>
        <v>131.88377999999648</v>
      </c>
      <c r="AA29" s="37">
        <f t="shared" si="12"/>
        <v>131.88377999999648</v>
      </c>
      <c r="AB29" s="38">
        <f t="shared" si="13"/>
        <v>13602.88528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50</v>
      </c>
      <c r="M30" s="33">
        <v>438363.05</v>
      </c>
      <c r="N30" s="33">
        <v>23864.88237</v>
      </c>
      <c r="O30" s="34">
        <f t="shared" si="7"/>
        <v>5.444090775899109</v>
      </c>
      <c r="P30" s="33">
        <v>22360.1205</v>
      </c>
      <c r="Q30" s="35">
        <f t="shared" si="8"/>
        <v>106.72966798188766</v>
      </c>
      <c r="R30" s="84">
        <v>442039.13</v>
      </c>
      <c r="S30" s="33">
        <v>5910.4324400000005</v>
      </c>
      <c r="T30" s="34">
        <f t="shared" si="9"/>
        <v>1.337083538283138</v>
      </c>
      <c r="U30" s="33">
        <v>3761.72952</v>
      </c>
      <c r="V30" s="35">
        <f t="shared" si="10"/>
        <v>157.12008023373252</v>
      </c>
      <c r="W30" s="36"/>
      <c r="X30" s="33"/>
      <c r="Y30" s="37">
        <f t="shared" si="11"/>
        <v>-3676.0800000000163</v>
      </c>
      <c r="Z30" s="37">
        <f t="shared" si="11"/>
        <v>17954.44993</v>
      </c>
      <c r="AA30" s="37">
        <f t="shared" si="12"/>
        <v>17954.44993</v>
      </c>
      <c r="AB30" s="38">
        <f t="shared" si="13"/>
        <v>18598.39098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51</v>
      </c>
      <c r="M31" s="33">
        <v>289057.73</v>
      </c>
      <c r="N31" s="33">
        <v>11993.00021</v>
      </c>
      <c r="O31" s="34">
        <f t="shared" si="7"/>
        <v>4.148998267577899</v>
      </c>
      <c r="P31" s="33">
        <v>14878.8958</v>
      </c>
      <c r="Q31" s="35">
        <f t="shared" si="8"/>
        <v>80.60410107852223</v>
      </c>
      <c r="R31" s="84">
        <v>362950.05</v>
      </c>
      <c r="S31" s="33">
        <v>3179.81433</v>
      </c>
      <c r="T31" s="34">
        <f t="shared" si="9"/>
        <v>0.8761024636861188</v>
      </c>
      <c r="U31" s="33">
        <v>195.67764000000003</v>
      </c>
      <c r="V31" s="35">
        <f t="shared" si="10"/>
        <v>1625.026921829188</v>
      </c>
      <c r="W31" s="36"/>
      <c r="X31" s="33"/>
      <c r="Y31" s="37">
        <f t="shared" si="11"/>
        <v>-73892.32</v>
      </c>
      <c r="Z31" s="37">
        <f t="shared" si="11"/>
        <v>8813.18588</v>
      </c>
      <c r="AA31" s="37">
        <f t="shared" si="12"/>
        <v>8813.18588</v>
      </c>
      <c r="AB31" s="38">
        <f t="shared" si="13"/>
        <v>14683.21816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186556.19</v>
      </c>
      <c r="N32" s="33">
        <v>7907.02917</v>
      </c>
      <c r="O32" s="34">
        <f t="shared" si="0"/>
        <v>4.238416945586207</v>
      </c>
      <c r="P32" s="33">
        <v>12214.91015</v>
      </c>
      <c r="Q32" s="35">
        <f t="shared" si="1"/>
        <v>64.73260198315907</v>
      </c>
      <c r="R32" s="84">
        <v>194528.546</v>
      </c>
      <c r="S32" s="33">
        <v>5367.36674</v>
      </c>
      <c r="T32" s="34">
        <f t="shared" si="2"/>
        <v>2.7591666366539336</v>
      </c>
      <c r="U32" s="33">
        <v>76.0463</v>
      </c>
      <c r="V32" s="35">
        <f t="shared" si="3"/>
        <v>7058.024834870336</v>
      </c>
      <c r="W32" s="36"/>
      <c r="X32" s="33"/>
      <c r="Y32" s="37">
        <f t="shared" si="4"/>
        <v>-7972.356</v>
      </c>
      <c r="Z32" s="37">
        <f t="shared" si="4"/>
        <v>2539.6624299999994</v>
      </c>
      <c r="AA32" s="37">
        <f t="shared" si="5"/>
        <v>2539.6624299999994</v>
      </c>
      <c r="AB32" s="38">
        <f t="shared" si="6"/>
        <v>12138.86385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58</v>
      </c>
      <c r="M33" s="33">
        <v>712641.6</v>
      </c>
      <c r="N33" s="33">
        <v>34700.54924</v>
      </c>
      <c r="O33" s="34">
        <f>N33/M33*100</f>
        <v>4.869284818624116</v>
      </c>
      <c r="P33" s="33">
        <v>34845.068759999995</v>
      </c>
      <c r="Q33" s="35">
        <f>N33/P33*100</f>
        <v>99.58525115563585</v>
      </c>
      <c r="R33" s="84">
        <v>701732.6</v>
      </c>
      <c r="S33" s="33">
        <v>22291.26637</v>
      </c>
      <c r="T33" s="34">
        <f>S33/R33*100</f>
        <v>3.176604075398521</v>
      </c>
      <c r="U33" s="33">
        <v>25425.147969999998</v>
      </c>
      <c r="V33" s="35">
        <f>S33/U33*100</f>
        <v>87.6740870743495</v>
      </c>
      <c r="W33" s="36"/>
      <c r="X33" s="33"/>
      <c r="Y33" s="37">
        <f>M33-R33</f>
        <v>10909</v>
      </c>
      <c r="Z33" s="37">
        <f>N33-S33</f>
        <v>12409.28287</v>
      </c>
      <c r="AA33" s="37">
        <f>N33-S33</f>
        <v>12409.28287</v>
      </c>
      <c r="AB33" s="38">
        <f>P33-U33</f>
        <v>9419.920789999996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59</v>
      </c>
      <c r="M34" s="33">
        <v>161319.7</v>
      </c>
      <c r="N34" s="33">
        <v>1652.26423</v>
      </c>
      <c r="O34" s="34">
        <f>N34/M34*100</f>
        <v>1.0242172716661386</v>
      </c>
      <c r="P34" s="33">
        <v>11969.408039999998</v>
      </c>
      <c r="Q34" s="35">
        <f>N34/P34*100</f>
        <v>13.804059686814723</v>
      </c>
      <c r="R34" s="84">
        <v>161279.5</v>
      </c>
      <c r="S34" s="33">
        <v>0</v>
      </c>
      <c r="T34" s="34">
        <f>S34/R34*100</f>
        <v>0</v>
      </c>
      <c r="U34" s="33">
        <v>6360.64613</v>
      </c>
      <c r="V34" s="35">
        <f>S34/U34*100</f>
        <v>0</v>
      </c>
      <c r="W34" s="36"/>
      <c r="X34" s="33"/>
      <c r="Y34" s="37">
        <f>M34-R34</f>
        <v>40.20000000001164</v>
      </c>
      <c r="Z34" s="37">
        <f>N34-S34</f>
        <v>1652.26423</v>
      </c>
      <c r="AA34" s="37">
        <f>N34-S34</f>
        <v>1652.26423</v>
      </c>
      <c r="AB34" s="38">
        <f>P34-U34</f>
        <v>5608.761909999998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492677.076</v>
      </c>
      <c r="N35" s="33">
        <v>20310.725629999997</v>
      </c>
      <c r="O35" s="34">
        <f t="shared" si="0"/>
        <v>4.122522970806947</v>
      </c>
      <c r="P35" s="33">
        <v>30944.09778</v>
      </c>
      <c r="Q35" s="35">
        <f t="shared" si="1"/>
        <v>65.63683250486419</v>
      </c>
      <c r="R35" s="84">
        <v>516932.552</v>
      </c>
      <c r="S35" s="33">
        <v>21721.274149999997</v>
      </c>
      <c r="T35" s="34">
        <f t="shared" si="2"/>
        <v>4.2019551807989055</v>
      </c>
      <c r="U35" s="33">
        <v>0</v>
      </c>
      <c r="V35" s="96" t="e">
        <f t="shared" si="3"/>
        <v>#DIV/0!</v>
      </c>
      <c r="W35" s="36"/>
      <c r="X35" s="33"/>
      <c r="Y35" s="37">
        <f>M35-R35</f>
        <v>-24255.476000000024</v>
      </c>
      <c r="Z35" s="37">
        <f t="shared" si="4"/>
        <v>-1410.5485200000003</v>
      </c>
      <c r="AA35" s="37">
        <f t="shared" si="5"/>
        <v>-1410.5485200000003</v>
      </c>
      <c r="AB35" s="38">
        <f t="shared" si="6"/>
        <v>30944.09778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52</v>
      </c>
      <c r="M36" s="33">
        <v>255851.68</v>
      </c>
      <c r="N36" s="33">
        <v>9569.78501</v>
      </c>
      <c r="O36" s="34">
        <f t="shared" si="0"/>
        <v>3.7403643431225464</v>
      </c>
      <c r="P36" s="33">
        <v>12493.594630000001</v>
      </c>
      <c r="Q36" s="35">
        <f t="shared" si="1"/>
        <v>76.59753092213141</v>
      </c>
      <c r="R36" s="84">
        <v>262421.48</v>
      </c>
      <c r="S36" s="33">
        <v>8057.43129</v>
      </c>
      <c r="T36" s="34">
        <f t="shared" si="2"/>
        <v>3.0704160688370483</v>
      </c>
      <c r="U36" s="33">
        <v>3725.43739</v>
      </c>
      <c r="V36" s="35">
        <f t="shared" si="3"/>
        <v>216.28148446751916</v>
      </c>
      <c r="W36" s="36"/>
      <c r="X36" s="33"/>
      <c r="Y36" s="37">
        <f t="shared" si="4"/>
        <v>-6569.799999999988</v>
      </c>
      <c r="Z36" s="37">
        <f t="shared" si="4"/>
        <v>1512.3537199999992</v>
      </c>
      <c r="AA36" s="37">
        <f t="shared" si="5"/>
        <v>1512.3537199999992</v>
      </c>
      <c r="AB36" s="38">
        <f t="shared" si="6"/>
        <v>8768.15724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60</v>
      </c>
      <c r="M37" s="33">
        <v>429274.1</v>
      </c>
      <c r="N37" s="33">
        <v>14863.20348</v>
      </c>
      <c r="O37" s="34">
        <f>N37/M37*100</f>
        <v>3.4624039698644764</v>
      </c>
      <c r="P37" s="33">
        <v>40076.86790999999</v>
      </c>
      <c r="Q37" s="35">
        <f>N37/P37*100</f>
        <v>37.08673919673081</v>
      </c>
      <c r="R37" s="84">
        <v>429274.1</v>
      </c>
      <c r="S37" s="33">
        <v>5649.90964</v>
      </c>
      <c r="T37" s="34">
        <f>S37/R37*100</f>
        <v>1.3161543265712978</v>
      </c>
      <c r="U37" s="33">
        <v>9566.48466</v>
      </c>
      <c r="V37" s="35">
        <f>S37/U37*100</f>
        <v>59.05941253032856</v>
      </c>
      <c r="W37" s="36"/>
      <c r="X37" s="33"/>
      <c r="Y37" s="37">
        <f>M37-R37</f>
        <v>0</v>
      </c>
      <c r="Z37" s="37">
        <f>N37-S37</f>
        <v>9213.29384</v>
      </c>
      <c r="AA37" s="37">
        <f>N37-S37</f>
        <v>9213.29384</v>
      </c>
      <c r="AB37" s="38">
        <f>P37-U37</f>
        <v>30510.38324999999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53</v>
      </c>
      <c r="M38" s="33">
        <v>217689.41</v>
      </c>
      <c r="N38" s="33">
        <v>7990.15154</v>
      </c>
      <c r="O38" s="34">
        <f t="shared" si="0"/>
        <v>3.670436490227062</v>
      </c>
      <c r="P38" s="33">
        <v>13876.113710000001</v>
      </c>
      <c r="Q38" s="35">
        <f t="shared" si="1"/>
        <v>57.58205580458593</v>
      </c>
      <c r="R38" s="84">
        <v>220335.382</v>
      </c>
      <c r="S38" s="33">
        <v>8720.992699999999</v>
      </c>
      <c r="T38" s="34">
        <f t="shared" si="2"/>
        <v>3.9580536820001058</v>
      </c>
      <c r="U38" s="33">
        <v>94.83673</v>
      </c>
      <c r="V38" s="35">
        <f t="shared" si="3"/>
        <v>9195.796502051471</v>
      </c>
      <c r="W38" s="36"/>
      <c r="X38" s="33"/>
      <c r="Y38" s="37">
        <f t="shared" si="4"/>
        <v>-2645.972000000009</v>
      </c>
      <c r="Z38" s="37">
        <f t="shared" si="4"/>
        <v>-730.841159999999</v>
      </c>
      <c r="AA38" s="37">
        <f t="shared" si="5"/>
        <v>-730.841159999999</v>
      </c>
      <c r="AB38" s="38">
        <f t="shared" si="6"/>
        <v>13781.27698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54</v>
      </c>
      <c r="M39" s="33">
        <v>406118.83035</v>
      </c>
      <c r="N39" s="33">
        <v>24616.62839</v>
      </c>
      <c r="O39" s="34">
        <f t="shared" si="0"/>
        <v>6.0614348684066135</v>
      </c>
      <c r="P39" s="33">
        <v>15836.46217</v>
      </c>
      <c r="Q39" s="35">
        <f t="shared" si="1"/>
        <v>155.44272531167232</v>
      </c>
      <c r="R39" s="84">
        <v>406083.73035</v>
      </c>
      <c r="S39" s="33">
        <v>8661.2276</v>
      </c>
      <c r="T39" s="34">
        <f t="shared" si="2"/>
        <v>2.1328674242957146</v>
      </c>
      <c r="U39" s="33">
        <v>6031.29159</v>
      </c>
      <c r="V39" s="35">
        <f t="shared" si="3"/>
        <v>143.60485595424512</v>
      </c>
      <c r="W39" s="36"/>
      <c r="X39" s="33"/>
      <c r="Y39" s="37">
        <f t="shared" si="4"/>
        <v>35.09999999997672</v>
      </c>
      <c r="Z39" s="37">
        <f t="shared" si="4"/>
        <v>15955.400790000002</v>
      </c>
      <c r="AA39" s="37">
        <f t="shared" si="5"/>
        <v>15955.400790000002</v>
      </c>
      <c r="AB39" s="38">
        <f t="shared" si="6"/>
        <v>9805.170580000002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61</v>
      </c>
      <c r="M40" s="33">
        <v>329588.849</v>
      </c>
      <c r="N40" s="33">
        <v>13256.1281</v>
      </c>
      <c r="O40" s="34">
        <f>N40/M40*100</f>
        <v>4.022019598120567</v>
      </c>
      <c r="P40" s="33">
        <v>30406.45694</v>
      </c>
      <c r="Q40" s="35">
        <f>N40/P40*100</f>
        <v>43.5964246875519</v>
      </c>
      <c r="R40" s="84">
        <v>326254.249</v>
      </c>
      <c r="S40" s="33">
        <v>8287.30276</v>
      </c>
      <c r="T40" s="34">
        <f>S40/R40*100</f>
        <v>2.540136346239586</v>
      </c>
      <c r="U40" s="33">
        <v>10740.840769999999</v>
      </c>
      <c r="V40" s="35">
        <f>S40/U40*100</f>
        <v>77.15692781841696</v>
      </c>
      <c r="W40" s="36"/>
      <c r="X40" s="33"/>
      <c r="Y40" s="37">
        <f>M40-R40</f>
        <v>3334.5999999999767</v>
      </c>
      <c r="Z40" s="37">
        <f>N40-S40</f>
        <v>4968.825339999999</v>
      </c>
      <c r="AA40" s="37">
        <f>N40-S40</f>
        <v>4968.825339999999</v>
      </c>
      <c r="AB40" s="38">
        <f>P40-U40</f>
        <v>19665.61617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744745.45</v>
      </c>
      <c r="N41" s="33">
        <v>34544.40513</v>
      </c>
      <c r="O41" s="34">
        <f t="shared" si="0"/>
        <v>4.638417747970128</v>
      </c>
      <c r="P41" s="33">
        <v>37317.499859999996</v>
      </c>
      <c r="Q41" s="35">
        <f t="shared" si="1"/>
        <v>92.56891608386543</v>
      </c>
      <c r="R41" s="84">
        <v>750014.45</v>
      </c>
      <c r="S41" s="33">
        <v>23715.32762</v>
      </c>
      <c r="T41" s="34">
        <f t="shared" si="2"/>
        <v>3.1619827617987895</v>
      </c>
      <c r="U41" s="33">
        <v>21616.32158</v>
      </c>
      <c r="V41" s="35">
        <f t="shared" si="3"/>
        <v>109.71028318685848</v>
      </c>
      <c r="W41" s="36"/>
      <c r="X41" s="33"/>
      <c r="Y41" s="37">
        <f t="shared" si="4"/>
        <v>-5269</v>
      </c>
      <c r="Z41" s="37">
        <f t="shared" si="4"/>
        <v>10829.07751</v>
      </c>
      <c r="AA41" s="37">
        <f t="shared" si="5"/>
        <v>10829.07751</v>
      </c>
      <c r="AB41" s="38">
        <f t="shared" si="6"/>
        <v>15701.178279999996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201719.75</v>
      </c>
      <c r="N42" s="33">
        <v>5951.82999</v>
      </c>
      <c r="O42" s="34">
        <f t="shared" si="0"/>
        <v>2.9505440047392484</v>
      </c>
      <c r="P42" s="33">
        <v>16885.84225</v>
      </c>
      <c r="Q42" s="35">
        <f t="shared" si="1"/>
        <v>35.24745702276118</v>
      </c>
      <c r="R42" s="84">
        <v>261115.39</v>
      </c>
      <c r="S42" s="33">
        <v>2656.46384</v>
      </c>
      <c r="T42" s="34">
        <f t="shared" si="2"/>
        <v>1.0173524586199225</v>
      </c>
      <c r="U42" s="33">
        <v>337.71391</v>
      </c>
      <c r="V42" s="35">
        <f t="shared" si="3"/>
        <v>786.6018429622872</v>
      </c>
      <c r="W42" s="36"/>
      <c r="X42" s="33"/>
      <c r="Y42" s="37">
        <f t="shared" si="4"/>
        <v>-59395.640000000014</v>
      </c>
      <c r="Z42" s="37">
        <f t="shared" si="4"/>
        <v>3295.3661500000003</v>
      </c>
      <c r="AA42" s="37">
        <f t="shared" si="5"/>
        <v>3295.3661500000003</v>
      </c>
      <c r="AB42" s="38">
        <f t="shared" si="6"/>
        <v>16548.128340000003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872046.94845</v>
      </c>
      <c r="N43" s="33">
        <v>44847.25455</v>
      </c>
      <c r="O43" s="34">
        <f t="shared" si="0"/>
        <v>5.1427568928155445</v>
      </c>
      <c r="P43" s="33">
        <v>45644.83492</v>
      </c>
      <c r="Q43" s="35">
        <f t="shared" si="1"/>
        <v>98.25263828558502</v>
      </c>
      <c r="R43" s="84">
        <v>908682.33037</v>
      </c>
      <c r="S43" s="33">
        <v>26785.30861</v>
      </c>
      <c r="T43" s="34">
        <f t="shared" si="2"/>
        <v>2.9477087552801295</v>
      </c>
      <c r="U43" s="33">
        <v>18509.25714</v>
      </c>
      <c r="V43" s="35">
        <f t="shared" si="3"/>
        <v>144.71303957474763</v>
      </c>
      <c r="W43" s="36"/>
      <c r="X43" s="33"/>
      <c r="Y43" s="37">
        <f t="shared" si="4"/>
        <v>-36635.381919999956</v>
      </c>
      <c r="Z43" s="37">
        <f t="shared" si="4"/>
        <v>18061.945939999998</v>
      </c>
      <c r="AA43" s="37">
        <f t="shared" si="5"/>
        <v>18061.945939999998</v>
      </c>
      <c r="AB43" s="38">
        <f t="shared" si="6"/>
        <v>27135.57778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190025.715</v>
      </c>
      <c r="N44" s="33">
        <v>6297.32367</v>
      </c>
      <c r="O44" s="34">
        <f t="shared" si="0"/>
        <v>3.3139323643644754</v>
      </c>
      <c r="P44" s="33">
        <v>16275.48386</v>
      </c>
      <c r="Q44" s="35">
        <f t="shared" si="1"/>
        <v>38.69208266967001</v>
      </c>
      <c r="R44" s="84">
        <v>192301.915</v>
      </c>
      <c r="S44" s="33">
        <v>5087.23995</v>
      </c>
      <c r="T44" s="34">
        <f t="shared" si="2"/>
        <v>2.6454442484361116</v>
      </c>
      <c r="U44" s="33">
        <v>6090.48725</v>
      </c>
      <c r="V44" s="35">
        <f t="shared" si="3"/>
        <v>83.52763483742619</v>
      </c>
      <c r="W44" s="36"/>
      <c r="X44" s="33"/>
      <c r="Y44" s="37">
        <f t="shared" si="4"/>
        <v>-2276.2000000000116</v>
      </c>
      <c r="Z44" s="37">
        <f t="shared" si="4"/>
        <v>1210.0837199999996</v>
      </c>
      <c r="AA44" s="37">
        <f t="shared" si="5"/>
        <v>1210.0837199999996</v>
      </c>
      <c r="AB44" s="38">
        <f t="shared" si="6"/>
        <v>10184.99661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528751.88</v>
      </c>
      <c r="N45" s="33">
        <v>26154.033440000003</v>
      </c>
      <c r="O45" s="34">
        <f t="shared" si="0"/>
        <v>4.946371715973852</v>
      </c>
      <c r="P45" s="33">
        <v>37710.75989</v>
      </c>
      <c r="Q45" s="35">
        <f t="shared" si="1"/>
        <v>69.35429971787822</v>
      </c>
      <c r="R45" s="84">
        <v>558403.3239600001</v>
      </c>
      <c r="S45" s="33">
        <v>12754.285109999999</v>
      </c>
      <c r="T45" s="34">
        <f t="shared" si="2"/>
        <v>2.284063250116617</v>
      </c>
      <c r="U45" s="33">
        <v>14305.2115</v>
      </c>
      <c r="V45" s="35">
        <f t="shared" si="3"/>
        <v>89.15831205990908</v>
      </c>
      <c r="W45" s="36"/>
      <c r="X45" s="33"/>
      <c r="Y45" s="37">
        <f t="shared" si="4"/>
        <v>-29651.443960000062</v>
      </c>
      <c r="Z45" s="37">
        <f t="shared" si="4"/>
        <v>13399.748330000004</v>
      </c>
      <c r="AA45" s="37">
        <f t="shared" si="5"/>
        <v>13399.748330000004</v>
      </c>
      <c r="AB45" s="38">
        <f t="shared" si="6"/>
        <v>23405.548390000004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1625920.0098599999</v>
      </c>
      <c r="N46" s="33">
        <v>138369.99653</v>
      </c>
      <c r="O46" s="34">
        <f t="shared" si="0"/>
        <v>8.510258542295349</v>
      </c>
      <c r="P46" s="33">
        <v>79847.37475</v>
      </c>
      <c r="Q46" s="35">
        <f t="shared" si="1"/>
        <v>173.29310695966245</v>
      </c>
      <c r="R46" s="84">
        <v>1822396.8371400002</v>
      </c>
      <c r="S46" s="33">
        <v>64285.54401</v>
      </c>
      <c r="T46" s="34">
        <f t="shared" si="2"/>
        <v>3.527527193851328</v>
      </c>
      <c r="U46" s="33">
        <v>41758.26931</v>
      </c>
      <c r="V46" s="35">
        <f t="shared" si="3"/>
        <v>153.94685908260405</v>
      </c>
      <c r="W46" s="36"/>
      <c r="X46" s="33"/>
      <c r="Y46" s="37">
        <f t="shared" si="4"/>
        <v>-196476.82728000032</v>
      </c>
      <c r="Z46" s="37">
        <f t="shared" si="4"/>
        <v>74084.45252</v>
      </c>
      <c r="AA46" s="37">
        <f t="shared" si="5"/>
        <v>74084.45252</v>
      </c>
      <c r="AB46" s="38">
        <f t="shared" si="6"/>
        <v>38089.10544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551760.518</v>
      </c>
      <c r="N47" s="33">
        <v>36690.53063</v>
      </c>
      <c r="O47" s="34">
        <f t="shared" si="0"/>
        <v>6.649720201618341</v>
      </c>
      <c r="P47" s="33">
        <v>26210.38697</v>
      </c>
      <c r="Q47" s="35">
        <f t="shared" si="1"/>
        <v>139.98469641823834</v>
      </c>
      <c r="R47" s="84">
        <v>572731.002</v>
      </c>
      <c r="S47" s="33">
        <v>12720.75267</v>
      </c>
      <c r="T47" s="34">
        <f t="shared" si="2"/>
        <v>2.2210693371894683</v>
      </c>
      <c r="U47" s="33">
        <v>12311.988730000001</v>
      </c>
      <c r="V47" s="35">
        <f t="shared" si="3"/>
        <v>103.32004803581394</v>
      </c>
      <c r="W47" s="36"/>
      <c r="X47" s="33"/>
      <c r="Y47" s="37">
        <f t="shared" si="4"/>
        <v>-20970.48399999994</v>
      </c>
      <c r="Z47" s="37">
        <f t="shared" si="4"/>
        <v>23969.77796</v>
      </c>
      <c r="AA47" s="37">
        <f t="shared" si="5"/>
        <v>23969.77796</v>
      </c>
      <c r="AB47" s="38">
        <f t="shared" si="6"/>
        <v>13898.398239999999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293263.7464</v>
      </c>
      <c r="N48" s="33">
        <v>18746.17466</v>
      </c>
      <c r="O48" s="34">
        <f t="shared" si="0"/>
        <v>6.392257785055698</v>
      </c>
      <c r="P48" s="33">
        <v>17772.78687</v>
      </c>
      <c r="Q48" s="35">
        <f t="shared" si="1"/>
        <v>105.47684388002791</v>
      </c>
      <c r="R48" s="84">
        <v>333020.44639999996</v>
      </c>
      <c r="S48" s="33">
        <v>8510.94542</v>
      </c>
      <c r="T48" s="34">
        <f t="shared" si="2"/>
        <v>2.555682545022257</v>
      </c>
      <c r="U48" s="33">
        <v>8260.81782</v>
      </c>
      <c r="V48" s="35">
        <f t="shared" si="3"/>
        <v>103.02787938737039</v>
      </c>
      <c r="W48" s="36"/>
      <c r="X48" s="33"/>
      <c r="Y48" s="37">
        <f t="shared" si="4"/>
        <v>-39756.69999999995</v>
      </c>
      <c r="Z48" s="37">
        <f t="shared" si="4"/>
        <v>10235.22924</v>
      </c>
      <c r="AA48" s="37">
        <f t="shared" si="5"/>
        <v>10235.22924</v>
      </c>
      <c r="AB48" s="38">
        <f t="shared" si="6"/>
        <v>9511.96905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446522.532</v>
      </c>
      <c r="N49" s="33">
        <v>19150.51134</v>
      </c>
      <c r="O49" s="34">
        <f t="shared" si="0"/>
        <v>4.288811866721208</v>
      </c>
      <c r="P49" s="33">
        <v>26745.21604</v>
      </c>
      <c r="Q49" s="35">
        <f t="shared" si="1"/>
        <v>71.6035021416862</v>
      </c>
      <c r="R49" s="84">
        <v>459266.071</v>
      </c>
      <c r="S49" s="33">
        <v>12160.01111</v>
      </c>
      <c r="T49" s="34">
        <f t="shared" si="2"/>
        <v>2.647705083792266</v>
      </c>
      <c r="U49" s="33">
        <v>9930.93893</v>
      </c>
      <c r="V49" s="35">
        <f t="shared" si="3"/>
        <v>122.44573444376219</v>
      </c>
      <c r="W49" s="36"/>
      <c r="X49" s="33"/>
      <c r="Y49" s="37">
        <f t="shared" si="4"/>
        <v>-12743.53899999999</v>
      </c>
      <c r="Z49" s="37">
        <f t="shared" si="4"/>
        <v>6990.5002300000015</v>
      </c>
      <c r="AA49" s="37">
        <f t="shared" si="5"/>
        <v>6990.5002300000015</v>
      </c>
      <c r="AB49" s="38">
        <f t="shared" si="6"/>
        <v>16814.27711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2312715.093</v>
      </c>
      <c r="N50" s="33">
        <v>160438.816</v>
      </c>
      <c r="O50" s="34">
        <f t="shared" si="0"/>
        <v>6.937249490246657</v>
      </c>
      <c r="P50" s="33">
        <v>124026.37456</v>
      </c>
      <c r="Q50" s="35">
        <f t="shared" si="1"/>
        <v>129.35862760576367</v>
      </c>
      <c r="R50" s="84">
        <v>2509067.759</v>
      </c>
      <c r="S50" s="33">
        <v>109769.19003</v>
      </c>
      <c r="T50" s="34">
        <f t="shared" si="2"/>
        <v>4.37489938788058</v>
      </c>
      <c r="U50" s="33">
        <v>118994.30120999999</v>
      </c>
      <c r="V50" s="35">
        <f t="shared" si="3"/>
        <v>92.24743446854686</v>
      </c>
      <c r="W50" s="36"/>
      <c r="X50" s="33"/>
      <c r="Y50" s="37">
        <f t="shared" si="4"/>
        <v>-196352.6660000002</v>
      </c>
      <c r="Z50" s="37">
        <f t="shared" si="4"/>
        <v>50669.625969999994</v>
      </c>
      <c r="AA50" s="37">
        <f t="shared" si="5"/>
        <v>50669.625969999994</v>
      </c>
      <c r="AB50" s="38">
        <f t="shared" si="6"/>
        <v>5032.073350000006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386831.87312</v>
      </c>
      <c r="N51" s="33">
        <v>22731.58498</v>
      </c>
      <c r="O51" s="34">
        <f t="shared" si="0"/>
        <v>5.876347467611176</v>
      </c>
      <c r="P51" s="33">
        <v>24360.01221</v>
      </c>
      <c r="Q51" s="35">
        <f t="shared" si="1"/>
        <v>93.3151625050027</v>
      </c>
      <c r="R51" s="84">
        <v>386851.87312</v>
      </c>
      <c r="S51" s="33">
        <v>19340.68428</v>
      </c>
      <c r="T51" s="34">
        <f t="shared" si="2"/>
        <v>4.999506432272229</v>
      </c>
      <c r="U51" s="33">
        <v>15405.851560000001</v>
      </c>
      <c r="V51" s="35">
        <f t="shared" si="3"/>
        <v>125.541156908304</v>
      </c>
      <c r="W51" s="36"/>
      <c r="X51" s="33"/>
      <c r="Y51" s="37">
        <f t="shared" si="4"/>
        <v>-20</v>
      </c>
      <c r="Z51" s="37">
        <f t="shared" si="4"/>
        <v>3390.9006999999983</v>
      </c>
      <c r="AA51" s="37">
        <f t="shared" si="5"/>
        <v>3390.9006999999983</v>
      </c>
      <c r="AB51" s="38">
        <f t="shared" si="6"/>
        <v>8954.16065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445709.3</v>
      </c>
      <c r="N52" s="33">
        <v>20080.18539</v>
      </c>
      <c r="O52" s="34">
        <f t="shared" si="0"/>
        <v>4.505220193969477</v>
      </c>
      <c r="P52" s="33">
        <v>38029.90721</v>
      </c>
      <c r="Q52" s="35">
        <f t="shared" si="1"/>
        <v>52.8010370341369</v>
      </c>
      <c r="R52" s="84">
        <v>451604.6</v>
      </c>
      <c r="S52" s="33">
        <v>8690.37359</v>
      </c>
      <c r="T52" s="34">
        <f t="shared" si="2"/>
        <v>1.9243323894397886</v>
      </c>
      <c r="U52" s="33">
        <v>9345.1563</v>
      </c>
      <c r="V52" s="35">
        <f t="shared" si="3"/>
        <v>92.9933466174343</v>
      </c>
      <c r="W52" s="36"/>
      <c r="X52" s="33"/>
      <c r="Y52" s="37">
        <f t="shared" si="4"/>
        <v>-5895.299999999988</v>
      </c>
      <c r="Z52" s="37">
        <f t="shared" si="4"/>
        <v>11389.8118</v>
      </c>
      <c r="AA52" s="37">
        <f t="shared" si="5"/>
        <v>11389.8118</v>
      </c>
      <c r="AB52" s="38">
        <f t="shared" si="6"/>
        <v>28684.750909999995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389115.499</v>
      </c>
      <c r="N53" s="33">
        <v>22508.28574</v>
      </c>
      <c r="O53" s="34">
        <f t="shared" si="0"/>
        <v>5.784474223680306</v>
      </c>
      <c r="P53" s="33">
        <v>21927.36798</v>
      </c>
      <c r="Q53" s="35">
        <f t="shared" si="1"/>
        <v>102.6492817584393</v>
      </c>
      <c r="R53" s="84">
        <v>414973.707</v>
      </c>
      <c r="S53" s="33">
        <v>20777.56643</v>
      </c>
      <c r="T53" s="34">
        <f t="shared" si="2"/>
        <v>5.006959737331021</v>
      </c>
      <c r="U53" s="33">
        <v>13937.90085</v>
      </c>
      <c r="V53" s="35">
        <f t="shared" si="3"/>
        <v>149.07242240857238</v>
      </c>
      <c r="W53" s="36"/>
      <c r="X53" s="33"/>
      <c r="Y53" s="37">
        <f t="shared" si="4"/>
        <v>-25858.207999999984</v>
      </c>
      <c r="Z53" s="37">
        <f t="shared" si="4"/>
        <v>1730.7193100000004</v>
      </c>
      <c r="AA53" s="37">
        <f t="shared" si="5"/>
        <v>1730.7193100000004</v>
      </c>
      <c r="AB53" s="38">
        <f t="shared" si="6"/>
        <v>7989.467129999999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275212.922</v>
      </c>
      <c r="N54" s="33">
        <v>13071.76327</v>
      </c>
      <c r="O54" s="34">
        <f t="shared" si="0"/>
        <v>4.749690957461655</v>
      </c>
      <c r="P54" s="33">
        <v>23407.62848</v>
      </c>
      <c r="Q54" s="35">
        <f t="shared" si="1"/>
        <v>55.84403085160381</v>
      </c>
      <c r="R54" s="84">
        <v>279779.8596</v>
      </c>
      <c r="S54" s="33">
        <v>10872.42375</v>
      </c>
      <c r="T54" s="34">
        <f t="shared" si="2"/>
        <v>3.8860637665428293</v>
      </c>
      <c r="U54" s="33">
        <v>8638.35663</v>
      </c>
      <c r="V54" s="35">
        <f t="shared" si="3"/>
        <v>125.86217744520232</v>
      </c>
      <c r="W54" s="36"/>
      <c r="X54" s="33"/>
      <c r="Y54" s="37">
        <f t="shared" si="4"/>
        <v>-4566.937600000005</v>
      </c>
      <c r="Z54" s="37">
        <f t="shared" si="4"/>
        <v>2199.3395199999995</v>
      </c>
      <c r="AA54" s="37">
        <f t="shared" si="5"/>
        <v>2199.3395199999995</v>
      </c>
      <c r="AB54" s="38">
        <f t="shared" si="6"/>
        <v>14769.27185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677499.4216</v>
      </c>
      <c r="N55" s="33">
        <v>39747.03611</v>
      </c>
      <c r="O55" s="34">
        <f t="shared" si="0"/>
        <v>5.866726205630166</v>
      </c>
      <c r="P55" s="33">
        <v>43817.66487</v>
      </c>
      <c r="Q55" s="35">
        <f t="shared" si="1"/>
        <v>90.71007372922108</v>
      </c>
      <c r="R55" s="84">
        <v>777970.5124400001</v>
      </c>
      <c r="S55" s="33">
        <v>22107.901289999998</v>
      </c>
      <c r="T55" s="34">
        <f t="shared" si="2"/>
        <v>2.8417402634788216</v>
      </c>
      <c r="U55" s="33">
        <v>15426.868849999999</v>
      </c>
      <c r="V55" s="35">
        <f t="shared" si="3"/>
        <v>143.30776714939145</v>
      </c>
      <c r="W55" s="36"/>
      <c r="X55" s="33"/>
      <c r="Y55" s="37">
        <f t="shared" si="4"/>
        <v>-100471.09084000008</v>
      </c>
      <c r="Z55" s="37">
        <f t="shared" si="4"/>
        <v>17639.134820000003</v>
      </c>
      <c r="AA55" s="37">
        <f t="shared" si="5"/>
        <v>17639.134820000003</v>
      </c>
      <c r="AB55" s="38">
        <f t="shared" si="6"/>
        <v>28390.79602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536005.1</v>
      </c>
      <c r="N56" s="33">
        <v>12556.78151</v>
      </c>
      <c r="O56" s="34">
        <f t="shared" si="0"/>
        <v>2.342660827294367</v>
      </c>
      <c r="P56" s="33">
        <v>35439.89307</v>
      </c>
      <c r="Q56" s="35">
        <f t="shared" si="1"/>
        <v>35.43120597231532</v>
      </c>
      <c r="R56" s="84">
        <v>550979.1714</v>
      </c>
      <c r="S56" s="33">
        <v>8163.27166</v>
      </c>
      <c r="T56" s="34">
        <f t="shared" si="2"/>
        <v>1.4815935127380027</v>
      </c>
      <c r="U56" s="33">
        <v>12210.55461</v>
      </c>
      <c r="V56" s="35">
        <f t="shared" si="3"/>
        <v>66.85422505964289</v>
      </c>
      <c r="W56" s="36"/>
      <c r="X56" s="33"/>
      <c r="Y56" s="37">
        <f t="shared" si="4"/>
        <v>-14974.071400000015</v>
      </c>
      <c r="Z56" s="37">
        <f t="shared" si="4"/>
        <v>4393.50985</v>
      </c>
      <c r="AA56" s="37">
        <f t="shared" si="5"/>
        <v>4393.50985</v>
      </c>
      <c r="AB56" s="38">
        <f t="shared" si="6"/>
        <v>23229.33846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568555.15</v>
      </c>
      <c r="N57" s="33">
        <v>35695.54115</v>
      </c>
      <c r="O57" s="34">
        <f t="shared" si="0"/>
        <v>6.278290004056773</v>
      </c>
      <c r="P57" s="33">
        <v>29698.5633</v>
      </c>
      <c r="Q57" s="35">
        <f t="shared" si="1"/>
        <v>120.19282141503456</v>
      </c>
      <c r="R57" s="84">
        <v>588556.862</v>
      </c>
      <c r="S57" s="33">
        <v>15156.30087</v>
      </c>
      <c r="T57" s="34">
        <f t="shared" si="2"/>
        <v>2.5751633951725124</v>
      </c>
      <c r="U57" s="33">
        <v>12985.38812</v>
      </c>
      <c r="V57" s="35">
        <f t="shared" si="3"/>
        <v>116.71811985855376</v>
      </c>
      <c r="W57" s="36"/>
      <c r="X57" s="33"/>
      <c r="Y57" s="37">
        <f t="shared" si="4"/>
        <v>-20001.71199999994</v>
      </c>
      <c r="Z57" s="37">
        <f t="shared" si="4"/>
        <v>20539.240279999998</v>
      </c>
      <c r="AA57" s="37">
        <f t="shared" si="5"/>
        <v>20539.240279999998</v>
      </c>
      <c r="AB57" s="38">
        <f t="shared" si="6"/>
        <v>16713.175180000002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311703.95</v>
      </c>
      <c r="N58" s="33">
        <v>11390.80684</v>
      </c>
      <c r="O58" s="34">
        <f t="shared" si="0"/>
        <v>3.6543671775734627</v>
      </c>
      <c r="P58" s="33">
        <v>30477.138059999997</v>
      </c>
      <c r="Q58" s="35">
        <f t="shared" si="1"/>
        <v>37.37492286045706</v>
      </c>
      <c r="R58" s="84">
        <v>324384.31327999994</v>
      </c>
      <c r="S58" s="33">
        <v>6966.98466</v>
      </c>
      <c r="T58" s="34">
        <f t="shared" si="2"/>
        <v>2.147756341715046</v>
      </c>
      <c r="U58" s="33">
        <v>3898.5504100000003</v>
      </c>
      <c r="V58" s="35">
        <f t="shared" si="3"/>
        <v>178.7070558874728</v>
      </c>
      <c r="W58" s="36"/>
      <c r="X58" s="33"/>
      <c r="Y58" s="37">
        <f t="shared" si="4"/>
        <v>-12680.363279999932</v>
      </c>
      <c r="Z58" s="37">
        <f t="shared" si="4"/>
        <v>4423.822179999999</v>
      </c>
      <c r="AA58" s="37">
        <f t="shared" si="5"/>
        <v>4423.822179999999</v>
      </c>
      <c r="AB58" s="38">
        <f t="shared" si="6"/>
        <v>26578.587649999998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374363.52782</v>
      </c>
      <c r="N59" s="33">
        <v>24462.19164</v>
      </c>
      <c r="O59" s="34">
        <f t="shared" si="0"/>
        <v>6.534341575005623</v>
      </c>
      <c r="P59" s="33">
        <v>20734.85704</v>
      </c>
      <c r="Q59" s="35">
        <f t="shared" si="1"/>
        <v>117.97617698935437</v>
      </c>
      <c r="R59" s="84">
        <v>374363.52782</v>
      </c>
      <c r="S59" s="33">
        <v>21533.843719999997</v>
      </c>
      <c r="T59" s="34">
        <f t="shared" si="2"/>
        <v>5.752121165594373</v>
      </c>
      <c r="U59" s="33">
        <v>20750.436329999997</v>
      </c>
      <c r="V59" s="35">
        <f t="shared" si="3"/>
        <v>103.77537791274001</v>
      </c>
      <c r="W59" s="36"/>
      <c r="X59" s="33"/>
      <c r="Y59" s="37">
        <f t="shared" si="4"/>
        <v>0</v>
      </c>
      <c r="Z59" s="37">
        <f t="shared" si="4"/>
        <v>2928.347920000004</v>
      </c>
      <c r="AA59" s="37">
        <f t="shared" si="5"/>
        <v>2928.347920000004</v>
      </c>
      <c r="AB59" s="38">
        <f t="shared" si="6"/>
        <v>-15.579289999997854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130335.715</v>
      </c>
      <c r="N60" s="33">
        <v>8221.015892</v>
      </c>
      <c r="O60" s="34">
        <f t="shared" si="0"/>
        <v>6.307569565256921</v>
      </c>
      <c r="P60" s="33">
        <v>7973.30451</v>
      </c>
      <c r="Q60" s="35">
        <f t="shared" si="1"/>
        <v>103.10675933283777</v>
      </c>
      <c r="R60" s="84">
        <v>130335.715</v>
      </c>
      <c r="S60" s="33">
        <v>3836.16992</v>
      </c>
      <c r="T60" s="34">
        <f t="shared" si="2"/>
        <v>2.943299094956436</v>
      </c>
      <c r="U60" s="33">
        <v>4585.74323</v>
      </c>
      <c r="V60" s="35">
        <f t="shared" si="3"/>
        <v>83.6542677510533</v>
      </c>
      <c r="W60" s="36"/>
      <c r="X60" s="33"/>
      <c r="Y60" s="37">
        <f t="shared" si="4"/>
        <v>0</v>
      </c>
      <c r="Z60" s="37">
        <f t="shared" si="4"/>
        <v>4384.845971999999</v>
      </c>
      <c r="AA60" s="37">
        <f t="shared" si="5"/>
        <v>4384.845971999999</v>
      </c>
      <c r="AB60" s="38">
        <f>P60-U60</f>
        <v>3387.56128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34356413.60712001</v>
      </c>
      <c r="N61" s="49">
        <f>SUM(N19:N60)</f>
        <v>1838484.749012</v>
      </c>
      <c r="O61" s="50">
        <f t="shared" si="0"/>
        <v>5.351212644124744</v>
      </c>
      <c r="P61" s="49">
        <f>SUM(P19:P60)</f>
        <v>1875224.3375700004</v>
      </c>
      <c r="Q61" s="51">
        <f>N61/P61*100</f>
        <v>98.04078968996268</v>
      </c>
      <c r="R61" s="49">
        <f>SUM(R19:R60)</f>
        <v>35607159.62299001</v>
      </c>
      <c r="S61" s="49">
        <f>SUM(S19:S60)</f>
        <v>1047687.4617299994</v>
      </c>
      <c r="T61" s="52">
        <f t="shared" si="2"/>
        <v>2.942350563265801</v>
      </c>
      <c r="U61" s="49">
        <f>SUM(U19:U60)</f>
        <v>993860.37765</v>
      </c>
      <c r="V61" s="51">
        <f>S61/U61*100</f>
        <v>105.41596035926841</v>
      </c>
      <c r="W61" s="53">
        <f>SUM(W19:W60)</f>
        <v>0</v>
      </c>
      <c r="X61" s="54">
        <f>SUM(X19:X60)</f>
        <v>0</v>
      </c>
      <c r="Y61" s="55">
        <f t="shared" si="4"/>
        <v>-1250746.015870005</v>
      </c>
      <c r="Z61" s="55">
        <f t="shared" si="4"/>
        <v>790797.2872820005</v>
      </c>
      <c r="AA61" s="55">
        <f t="shared" si="5"/>
        <v>790797.2872820005</v>
      </c>
      <c r="AB61" s="56">
        <f>P61-U61</f>
        <v>881363.9599200004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3750448.675140001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2715327.9509720006</v>
      </c>
      <c r="AB63" s="1"/>
      <c r="AC63" s="6"/>
      <c r="AD63" s="6"/>
    </row>
    <row r="64" ht="21.75" customHeight="1">
      <c r="V64" s="61"/>
    </row>
    <row r="65" spans="12:22" ht="98.25" customHeight="1">
      <c r="L65" s="94" t="s">
        <v>55</v>
      </c>
      <c r="M65" s="95"/>
      <c r="N65" s="95"/>
      <c r="O65" s="95"/>
      <c r="P65" s="82"/>
      <c r="Q65" s="82"/>
      <c r="R65" s="93" t="s">
        <v>56</v>
      </c>
      <c r="S65" s="93"/>
      <c r="T65" s="93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2022-02-21T08:06:07Z</cp:lastPrinted>
  <dcterms:created xsi:type="dcterms:W3CDTF">2007-02-26T07:16:01Z</dcterms:created>
  <dcterms:modified xsi:type="dcterms:W3CDTF">2022-02-21T08:11:05Z</dcterms:modified>
  <cp:category/>
  <cp:version/>
  <cp:contentType/>
  <cp:contentStatus/>
</cp:coreProperties>
</file>