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25" windowWidth="11805" windowHeight="5685" activeTab="0"/>
  </bookViews>
  <sheets>
    <sheet name="01.01.2021" sheetId="1" r:id="rId1"/>
  </sheets>
  <definedNames>
    <definedName name="_xlnm._FilterDatabase" localSheetId="0" hidden="1">'01.01.2021'!$A$6:$K$949</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'01.01.2021'!$3:$6</definedName>
    <definedName name="_xlnm.Print_Area" localSheetId="0">'01.01.2021'!$A$1:$G$952</definedName>
  </definedNames>
  <calcPr fullCalcOnLoad="1"/>
</workbook>
</file>

<file path=xl/sharedStrings.xml><?xml version="1.0" encoding="utf-8"?>
<sst xmlns="http://schemas.openxmlformats.org/spreadsheetml/2006/main" count="1943" uniqueCount="1875">
  <si>
    <t>Исполнено</t>
  </si>
  <si>
    <t>х</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</si>
  <si>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</si>
  <si>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</si>
  <si>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</si>
  <si>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</si>
  <si>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</si>
  <si>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</si>
  <si>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</si>
  <si>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</si>
  <si>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</si>
  <si>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</si>
  <si>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</si>
  <si>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</si>
  <si>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</si>
  <si>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пиво, производимое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</si>
  <si>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</si>
  <si>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</si>
  <si>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</si>
  <si>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</si>
  <si>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налог на вмененный доход для отдельных видов деятельности</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</si>
  <si>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</si>
  <si>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</si>
  <si>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</si>
  <si>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</si>
  <si>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НАЛОГИ НА ИМУЩЕСТВО</t>
  </si>
  <si>
    <t>Налог на имущество физических лиц</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</si>
  <si>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</si>
  <si>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</si>
  <si>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</si>
  <si>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</si>
  <si>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</si>
  <si>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</si>
  <si>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</si>
  <si>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</si>
  <si>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</si>
  <si>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</si>
  <si>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</si>
  <si>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</si>
  <si>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</si>
  <si>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</si>
  <si>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</si>
  <si>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</si>
  <si>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</si>
  <si>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</si>
  <si>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</si>
  <si>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</si>
  <si>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</si>
  <si>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</si>
  <si>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</si>
  <si>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</si>
  <si>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</si>
  <si>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</si>
  <si>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</si>
  <si>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</si>
  <si>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</si>
  <si>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</si>
  <si>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</si>
  <si>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</si>
  <si>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</si>
  <si>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</si>
  <si>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</si>
  <si>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</si>
  <si>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</si>
  <si>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</si>
  <si>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</si>
  <si>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</si>
  <si>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</si>
  <si>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</si>
  <si>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</si>
  <si>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</si>
  <si>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</si>
  <si>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</si>
  <si>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</si>
  <si>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</si>
  <si>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</si>
  <si>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</si>
  <si>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</si>
  <si>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</si>
  <si>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</si>
  <si>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</si>
  <si>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</si>
  <si>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</si>
  <si>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</si>
  <si>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</si>
  <si>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</si>
  <si>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</si>
  <si>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</si>
  <si>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</si>
  <si>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</si>
  <si>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</si>
  <si>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</si>
  <si>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</si>
  <si>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</si>
  <si>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</si>
  <si>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</si>
  <si>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</si>
  <si>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</si>
  <si>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</si>
  <si>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</si>
  <si>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</si>
  <si>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</si>
  <si>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</si>
  <si>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</si>
  <si>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</si>
  <si>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</si>
  <si>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</si>
  <si>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</si>
  <si>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</si>
  <si>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</si>
  <si>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t>
  </si>
  <si>
    <t>Прочие доходы от оказания платных услуг (работ)</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</si>
  <si>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</si>
  <si>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</si>
  <si>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Доходы от компенсации затрат государства</t>
  </si>
  <si>
    <t>Доходы, поступающие в порядке возмещения расходов, понесенных в связи с эксплуатацией имущества</t>
  </si>
  <si>
    <t>Прочие доходы от компенсации затрат государства</t>
  </si>
  <si>
    <t>ДОХОДЫ ОТ ПРОДАЖИ МАТЕРИАЛЬНЫХ И НЕМАТЕРИАЛЬНЫХ АКТИВОВ</t>
  </si>
  <si>
    <t>Доходы от продажи квартир</t>
  </si>
  <si>
    <t>Доходы от продажи квартир, находящихся в собственности городских округов</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</si>
  <si>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</si>
  <si>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</si>
  <si>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</si>
  <si>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</si>
  <si>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</si>
  <si>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</si>
  <si>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</si>
  <si>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</si>
  <si>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</si>
  <si>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</si>
  <si>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</si>
  <si>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</si>
  <si>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</si>
  <si>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</si>
  <si>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</si>
  <si>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</si>
  <si>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</si>
  <si>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</si>
  <si>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</si>
  <si>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</si>
  <si>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</si>
  <si>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</si>
  <si>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</si>
  <si>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</si>
  <si>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</si>
  <si>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</si>
  <si>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</si>
  <si>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</si>
  <si>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</si>
  <si>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Средства самообложения граждан</t>
  </si>
  <si>
    <t>БЕЗВОЗМЕЗДНЫЕ ПОСТУПЛЕНИЯ</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</si>
  <si>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</si>
  <si>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</si>
  <si>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</si>
  <si>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Субсидии бюджетам бюджетной системы Российской Федерации (межбюджетные субсидии)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</si>
  <si>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</si>
  <si>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</si>
  <si>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</si>
  <si>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</si>
  <si>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</si>
  <si>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</si>
  <si>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</si>
  <si>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</si>
  <si>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</si>
  <si>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Иные межбюджетные трансферты</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</si>
  <si>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</si>
  <si>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</si>
  <si>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ОТ НЕГОСУДАРСТВЕННЫХ ОРГАНИЗАЦИЙ</t>
  </si>
  <si>
    <t>Прочие безвозмездные поступления от негосударственных организаций в бюджеты муниципальных районов</t>
  </si>
  <si>
    <t>ПРОЧИЕ БЕЗВОЗМЕЗДНЫЕ ПОСТУПЛЕНИЯ</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</si>
  <si>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</si>
  <si>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</si>
  <si>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</si>
  <si>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</si>
  <si>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</si>
  <si>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</si>
  <si>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</si>
  <si>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бюджетными учреждениями остатков субсидий прошлых лет</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</si>
  <si>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</si>
  <si>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</si>
  <si>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</si>
  <si>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</si>
  <si>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</si>
  <si>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</si>
  <si>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</si>
  <si>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</si>
  <si>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</si>
  <si>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</si>
  <si>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</si>
  <si>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</si>
  <si>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</si>
  <si>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</si>
  <si>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</si>
  <si>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</si>
  <si>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</si>
  <si>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</si>
  <si>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</si>
  <si>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</si>
  <si>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</si>
  <si>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</si>
  <si>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</si>
  <si>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</si>
  <si>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</si>
  <si>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</si>
  <si>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</si>
  <si>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</si>
  <si>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</si>
  <si>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</si>
  <si>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</si>
  <si>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</si>
  <si>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</si>
  <si>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</si>
  <si>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</si>
  <si>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</si>
  <si>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</si>
  <si>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</si>
  <si>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</si>
  <si>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00010602000020000110</t>
  </si>
  <si>
    <t>00010602010020000110</t>
  </si>
  <si>
    <t>00010602020020000110</t>
  </si>
  <si>
    <t>00010604000020000110</t>
  </si>
  <si>
    <t>00010604011020000110</t>
  </si>
  <si>
    <t>00010604012020000110</t>
  </si>
  <si>
    <t>00010605000020000110</t>
  </si>
  <si>
    <t>00010606000000000110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</si>
  <si>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</si>
  <si>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</si>
  <si>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</si>
  <si>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</si>
  <si>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</si>
  <si>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</si>
  <si>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</si>
  <si>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</si>
  <si>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</si>
  <si>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</si>
  <si>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</si>
  <si>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</si>
  <si>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00010807000010000110</t>
  </si>
  <si>
    <t>00010807080010000110</t>
  </si>
  <si>
    <t>00010807082010000110</t>
  </si>
  <si>
    <t>00010807110010000110</t>
  </si>
  <si>
    <t>00010807120010000110</t>
  </si>
  <si>
    <t>00010807130010000110</t>
  </si>
  <si>
    <t>00010807140010000110</t>
  </si>
  <si>
    <t>00010807142010000110</t>
  </si>
  <si>
    <t>00010807150010000110</t>
  </si>
  <si>
    <t>00010807160010000110</t>
  </si>
  <si>
    <t>00010807170010000110</t>
  </si>
  <si>
    <t>00010807172010000110</t>
  </si>
  <si>
    <t>00010807173010000110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</si>
  <si>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</si>
  <si>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</si>
  <si>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</si>
  <si>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</si>
  <si>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</si>
  <si>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</si>
  <si>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</si>
  <si>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</si>
  <si>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</si>
  <si>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</si>
  <si>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</si>
  <si>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</si>
  <si>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00010904050000000110</t>
  </si>
  <si>
    <t>00010904053100000110</t>
  </si>
  <si>
    <t>00010906000020000110</t>
  </si>
  <si>
    <t>00010906010020000110</t>
  </si>
  <si>
    <t>00010906020020000110</t>
  </si>
  <si>
    <t>00010907000000000110</t>
  </si>
  <si>
    <t>00010907030000000110</t>
  </si>
  <si>
    <t>00010907032040000110</t>
  </si>
  <si>
    <t>00010907033050000110</t>
  </si>
  <si>
    <t>00010907050000000110</t>
  </si>
  <si>
    <t>00010907053050000110</t>
  </si>
  <si>
    <t>00011100000000000000</t>
  </si>
  <si>
    <t>00011101000000000120</t>
  </si>
  <si>
    <t>00011101020020000120</t>
  </si>
  <si>
    <t>00011103000000000120</t>
  </si>
  <si>
    <t>00011103020020000120</t>
  </si>
  <si>
    <t>00011103050050000120</t>
  </si>
  <si>
    <t>00011105000000000120</t>
  </si>
  <si>
    <t>00011105010000000120</t>
  </si>
  <si>
    <t>00011105012040000120</t>
  </si>
  <si>
    <t>00011105020000000120</t>
  </si>
  <si>
    <t>00011105022020000120</t>
  </si>
  <si>
    <t>00011105024040000120</t>
  </si>
  <si>
    <t>00011105025050000120</t>
  </si>
  <si>
    <t>00011105025100000120</t>
  </si>
  <si>
    <t>00011105030000000120</t>
  </si>
  <si>
    <t>00011105032020000120</t>
  </si>
  <si>
    <t>00011105034040000120</t>
  </si>
  <si>
    <t>00011105035050000120</t>
  </si>
  <si>
    <t>00011105035100000120</t>
  </si>
  <si>
    <t>00011105070000000120</t>
  </si>
  <si>
    <t>00011105072020000120</t>
  </si>
  <si>
    <t>00011105074040000120</t>
  </si>
  <si>
    <t>00011105075050000120</t>
  </si>
  <si>
    <t>00011105075100000120</t>
  </si>
  <si>
    <t>00011107000000000120</t>
  </si>
  <si>
    <t>00011107010000000120</t>
  </si>
  <si>
    <t>00011107012020000120</t>
  </si>
  <si>
    <t>00011107014040000120</t>
  </si>
  <si>
    <t>00011107015050000120</t>
  </si>
  <si>
    <t>00011109000000000120</t>
  </si>
  <si>
    <t>00011109040000000120</t>
  </si>
  <si>
    <t>00011109044040000120</t>
  </si>
  <si>
    <t>00011109045050000120</t>
  </si>
  <si>
    <t>00011109045100000120</t>
  </si>
  <si>
    <t>00011200000000000000</t>
  </si>
  <si>
    <t>00011201000010000120</t>
  </si>
  <si>
    <t>00011201010010000120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</si>
  <si>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</si>
  <si>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</si>
  <si>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</si>
  <si>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</si>
  <si>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</si>
  <si>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</si>
  <si>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</si>
  <si>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</si>
  <si>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</si>
  <si>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</si>
  <si>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</si>
  <si>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</si>
  <si>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</si>
  <si>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</si>
  <si>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</si>
  <si>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</si>
  <si>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</si>
  <si>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00011301500000000130</t>
  </si>
  <si>
    <t>00011301520020000130</t>
  </si>
  <si>
    <t>00011301990000000130</t>
  </si>
  <si>
    <t>00011301992020000130</t>
  </si>
  <si>
    <t>00011301994040000130</t>
  </si>
  <si>
    <t>00011301995050000130</t>
  </si>
  <si>
    <t>00011301995100000130</t>
  </si>
  <si>
    <t>00011302000000000130</t>
  </si>
  <si>
    <t>00011302060000000130</t>
  </si>
  <si>
    <t>00011302062020000130</t>
  </si>
  <si>
    <t>00011302064040000130</t>
  </si>
  <si>
    <t>00011302065050000130</t>
  </si>
  <si>
    <t>00011302065100000130</t>
  </si>
  <si>
    <t>00011302990000000130</t>
  </si>
  <si>
    <t>00011302992020000130</t>
  </si>
  <si>
    <t>00011302994040000130</t>
  </si>
  <si>
    <t>00011302995050000130</t>
  </si>
  <si>
    <t>00011302995100000130</t>
  </si>
  <si>
    <t>00011400000000000000</t>
  </si>
  <si>
    <t>00011401000000000410</t>
  </si>
  <si>
    <t>00011401040040000410</t>
  </si>
  <si>
    <t>00011402000000000000</t>
  </si>
  <si>
    <t>00011402020020000410</t>
  </si>
  <si>
    <t>00011402020020000440</t>
  </si>
  <si>
    <t>00011402022020000410</t>
  </si>
  <si>
    <t>00011402022020000440</t>
  </si>
  <si>
    <t>00011402023020000410</t>
  </si>
  <si>
    <t>00011402040040000410</t>
  </si>
  <si>
    <t>00011402040040000440</t>
  </si>
  <si>
    <t>00011402042040000440</t>
  </si>
  <si>
    <t>00011402043040000410</t>
  </si>
  <si>
    <t>00011402043040000440</t>
  </si>
  <si>
    <t>00011402050050000410</t>
  </si>
  <si>
    <t>00011402050050000440</t>
  </si>
  <si>
    <t>00011402050100000410</t>
  </si>
  <si>
    <t>00011402050100000440</t>
  </si>
  <si>
    <t>00011402053050000410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</si>
  <si>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</si>
  <si>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00011402053050000440</t>
  </si>
  <si>
    <t>00011402053100000410</t>
  </si>
  <si>
    <t>00011402053100000440</t>
  </si>
  <si>
    <t>00011406000000000430</t>
  </si>
  <si>
    <t>00011406010000000430</t>
  </si>
  <si>
    <t>00011406012040000430</t>
  </si>
  <si>
    <t>00011406020000000430</t>
  </si>
  <si>
    <t>00011406022020000430</t>
  </si>
  <si>
    <t>00011406024040000430</t>
  </si>
  <si>
    <t>00011406025050000430</t>
  </si>
  <si>
    <t>00011406025100000430</t>
  </si>
  <si>
    <t>00011500000000000000</t>
  </si>
  <si>
    <t>00011502000000000140</t>
  </si>
  <si>
    <t>00011502020020000140</t>
  </si>
  <si>
    <t>00011600000000000000</t>
  </si>
  <si>
    <t>00011700000000000000</t>
  </si>
  <si>
    <t>00011701000000000180</t>
  </si>
  <si>
    <t>00011701020020000180</t>
  </si>
  <si>
    <t>00011701040040000180</t>
  </si>
  <si>
    <t>00011701050050000180</t>
  </si>
  <si>
    <t>00011701050100000180</t>
  </si>
  <si>
    <t>00011705000000000180</t>
  </si>
  <si>
    <t>00011705020020000180</t>
  </si>
  <si>
    <t>00011705040040000180</t>
  </si>
  <si>
    <t>00011705050050000180</t>
  </si>
  <si>
    <t>00011705050100000180</t>
  </si>
  <si>
    <t>00020000000000000000</t>
  </si>
  <si>
    <t>00020200000000000000</t>
  </si>
  <si>
    <t>00021800000000000000</t>
  </si>
  <si>
    <t>00021900000000000000</t>
  </si>
  <si>
    <t>НАЛОГОВЫЕ И НЕНАЛОГОВЫЕ ДОХОДЫ</t>
  </si>
  <si>
    <t>НАЛОГИ НА ПРИБЫЛЬ, ДОХОДЫ</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</si>
  <si>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</si>
  <si>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</si>
  <si>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Акцизы на сидр, пуаре, медовуху, производимые на территории Российской Федерации</t>
  </si>
  <si>
    <t>00010302120010000110</t>
  </si>
  <si>
    <t>Доходы бюджета - Всего</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</si>
  <si>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</si>
  <si>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</si>
  <si>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</si>
  <si>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</si>
  <si>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</si>
  <si>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</si>
  <si>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</si>
  <si>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</si>
  <si>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</si>
  <si>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</si>
  <si>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</si>
  <si>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</si>
  <si>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</si>
  <si>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</si>
  <si>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</si>
  <si>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Прочие доходы от оказания платных услуг (работ) получателями средств бюджетов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</si>
  <si>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</si>
  <si>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</si>
  <si>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</si>
  <si>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</si>
  <si>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</si>
  <si>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Дотации бюджетам,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</si>
  <si>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</si>
  <si>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субсидии</t>
  </si>
  <si>
    <t>Прочие субсидии бюджетам городских округов</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</si>
  <si>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</si>
  <si>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</si>
  <si>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</si>
  <si>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</si>
  <si>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</si>
  <si>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</si>
  <si>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00010302230010000110</t>
  </si>
  <si>
    <t>00010302240010000110</t>
  </si>
  <si>
    <t>00010302250010000110</t>
  </si>
  <si>
    <t>00010302260010000110</t>
  </si>
  <si>
    <t>00010807380010000110</t>
  </si>
  <si>
    <t>00010807390010000110</t>
  </si>
  <si>
    <t>00011301400010000130</t>
  </si>
  <si>
    <t>00011301410010000130</t>
  </si>
  <si>
    <t>00020300000000000000</t>
  </si>
  <si>
    <t>00020400000000000000</t>
  </si>
  <si>
    <t>00020700000000000000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</si>
  <si>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</si>
  <si>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</si>
  <si>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</si>
  <si>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</si>
  <si>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</si>
  <si>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</si>
  <si>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</si>
  <si>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</si>
  <si>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</si>
  <si>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</si>
  <si>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</si>
  <si>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</si>
  <si>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</si>
  <si>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</si>
  <si>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</si>
  <si>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выдачу и обмен паспорта гражданина Российской Федерации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</si>
  <si>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</si>
  <si>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</si>
  <si>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</si>
  <si>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</si>
  <si>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</si>
  <si>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</si>
  <si>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</si>
  <si>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</si>
  <si>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</si>
  <si>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</si>
  <si>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</si>
  <si>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</si>
  <si>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</si>
  <si>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</si>
  <si>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</si>
  <si>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</si>
  <si>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</si>
  <si>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</si>
  <si>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</si>
  <si>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</si>
  <si>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</si>
  <si>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</si>
  <si>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</si>
  <si>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</si>
  <si>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</si>
  <si>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</si>
  <si>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</si>
  <si>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</si>
  <si>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</si>
  <si>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</si>
  <si>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</si>
  <si>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Доходы от продажи квартир, находящихся в собственности городских поселений</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</si>
  <si>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</si>
  <si>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</si>
  <si>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</si>
  <si>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</si>
  <si>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</si>
  <si>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</si>
  <si>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</si>
  <si>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</si>
  <si>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</si>
  <si>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</si>
  <si>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</si>
  <si>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Прочие неналоговые доходы бюджетов сельских поселений</t>
  </si>
  <si>
    <t>Прочие неналоговые доходы бюджетов городских поселений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</si>
  <si>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</si>
  <si>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</si>
  <si>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</si>
  <si>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</si>
  <si>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Прочие межбюджетные трансферты, передаваемые бюджетам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</si>
  <si>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</si>
  <si>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 в бюджеты субъектов Российской Федерации</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</si>
  <si>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</si>
  <si>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</si>
  <si>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сельских поселений</t>
  </si>
  <si>
    <t>00010101014020000110</t>
  </si>
  <si>
    <t>00010601030130000110</t>
  </si>
  <si>
    <t>00010606030000000110</t>
  </si>
  <si>
    <t>00010606032040000110</t>
  </si>
  <si>
    <t>00010606033100000110</t>
  </si>
  <si>
    <t>00010606033130000110</t>
  </si>
  <si>
    <t>00010606040000000110</t>
  </si>
  <si>
    <t>00010606042040000110</t>
  </si>
  <si>
    <t>00010606043100000110</t>
  </si>
  <si>
    <t>00010606043130000110</t>
  </si>
  <si>
    <t>00010806000010000110</t>
  </si>
  <si>
    <t>00010807010010000110</t>
  </si>
  <si>
    <t>00010807020010000110</t>
  </si>
  <si>
    <t>00010807100010000110</t>
  </si>
  <si>
    <t>00010807400010000110</t>
  </si>
  <si>
    <t>00010904053130000110</t>
  </si>
  <si>
    <t>00011105013130000120</t>
  </si>
  <si>
    <t>00011105025130000120</t>
  </si>
  <si>
    <t>00011105035130000120</t>
  </si>
  <si>
    <t>00011105075130000120</t>
  </si>
  <si>
    <t>00011105090000000120</t>
  </si>
  <si>
    <t>00011105092040000120</t>
  </si>
  <si>
    <t>00011105300000000120</t>
  </si>
  <si>
    <t>00011105310000000120</t>
  </si>
  <si>
    <t>00011105312040000120</t>
  </si>
  <si>
    <t>00011107015130000120</t>
  </si>
  <si>
    <t>00011109045130000120</t>
  </si>
  <si>
    <t>00011301995130000130</t>
  </si>
  <si>
    <t>00011302065130000130</t>
  </si>
  <si>
    <t>00011302995130000130</t>
  </si>
  <si>
    <t>00011401050130000410</t>
  </si>
  <si>
    <t>00011402050130000410</t>
  </si>
  <si>
    <t>00011402053130000410</t>
  </si>
  <si>
    <t>00011406013130000430</t>
  </si>
  <si>
    <t>00011406025130000430</t>
  </si>
  <si>
    <t>00011406300000000430</t>
  </si>
  <si>
    <t>00011406310000000430</t>
  </si>
  <si>
    <t>00011406312040000430</t>
  </si>
  <si>
    <t>00011406313130000430</t>
  </si>
  <si>
    <t>00011705050130000180</t>
  </si>
  <si>
    <t>Акцизы на средние дистилляты, производимые на территории Российской Федерации</t>
  </si>
  <si>
    <t>Плата по соглашениям об установлении сервитута в отношении земельных участков после разграничения государственной собственности на землю</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</si>
  <si>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</si>
  <si>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</si>
  <si>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</si>
  <si>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</si>
  <si>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Дотации бюджетам бюджетной системы Российской Федерации</t>
  </si>
  <si>
    <t>Субвенции бюджетам бюджетной системы Российской Федерации</t>
  </si>
  <si>
    <t>Прочие безвозмездные поступления от негосударственных организаций в бюджеты городских округов</t>
  </si>
  <si>
    <t>00010302330010000110</t>
  </si>
  <si>
    <t>00011105313130000120</t>
  </si>
  <si>
    <t>00011105314100000120</t>
  </si>
  <si>
    <t>00011105320000000120</t>
  </si>
  <si>
    <t>00011105322020000120</t>
  </si>
  <si>
    <t>00011105324040000120</t>
  </si>
  <si>
    <t>00011107015100000120</t>
  </si>
  <si>
    <t>00011402050130000440</t>
  </si>
  <si>
    <t>00011402053130000440</t>
  </si>
  <si>
    <t>00011406320000000430</t>
  </si>
  <si>
    <t>00011406325100000430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</si>
  <si>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</si>
  <si>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</si>
  <si>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</si>
  <si>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</si>
  <si>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</si>
  <si>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</si>
  <si>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</si>
  <si>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поселений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</si>
  <si>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</si>
  <si>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</si>
  <si>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</si>
  <si>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</si>
  <si>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</si>
  <si>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</si>
  <si>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</si>
  <si>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</si>
  <si>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</si>
  <si>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</si>
  <si>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</si>
  <si>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</si>
  <si>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</si>
  <si>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</si>
  <si>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</si>
  <si>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бюджетов городских поселений</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</si>
  <si>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</si>
  <si>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</si>
  <si>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</si>
  <si>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</si>
  <si>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Денежные взыскания, налагаемые в возмещение ущерба, причиненного в результате незаконного или нецелевого использования бюджетных средств</t>
  </si>
  <si>
    <t>Невыясненные поступления, зачисляемые в бюджеты сельских поселений</t>
  </si>
  <si>
    <t>Средства самообложения граждан, зачисляемые в бюджеты сельских поселений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</si>
  <si>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</si>
  <si>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</si>
  <si>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</si>
  <si>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</si>
  <si>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</si>
  <si>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Прочие субсидии бюджетам сельских поселений</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</si>
  <si>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</si>
  <si>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</si>
  <si>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</si>
  <si>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</si>
  <si>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</si>
  <si>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</si>
  <si>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</si>
  <si>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</si>
  <si>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</si>
  <si>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Безвозмездные поступления от негосударственных организаций в бюджеты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</si>
  <si>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</si>
  <si>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</si>
  <si>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</si>
  <si>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</si>
  <si>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сельских поселений</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</si>
  <si>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</si>
  <si>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</si>
  <si>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</si>
  <si>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</si>
  <si>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</si>
  <si>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00010302140010000110</t>
  </si>
  <si>
    <t>00010807141010000110</t>
  </si>
  <si>
    <t>00010904052040000110</t>
  </si>
  <si>
    <t>00011105013050000120</t>
  </si>
  <si>
    <t>00011105100020000120</t>
  </si>
  <si>
    <t>00011105314130000120</t>
  </si>
  <si>
    <t>00011301020010000130</t>
  </si>
  <si>
    <t>00011301031010000130</t>
  </si>
  <si>
    <t>00011301190010000130</t>
  </si>
  <si>
    <t>00011402052100000440</t>
  </si>
  <si>
    <t>00011406013050000430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</si>
  <si>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</si>
  <si>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</si>
  <si>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Единый налог на вмененный доход для отдельных видов деятельности (за налоговые периоды, истекшие до 1 января 2011 года)</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</si>
  <si>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</si>
  <si>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Налог на прибыль организаций, зачислявшийся до 1 января 2005 года в местные бюджеты</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</si>
  <si>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</si>
  <si>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</si>
  <si>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</si>
  <si>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</si>
  <si>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Плата за размещение отходов производства</t>
  </si>
  <si>
    <t>Плата за размещение твердых коммунальных отходов</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</si>
  <si>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</si>
  <si>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</si>
  <si>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</si>
  <si>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Дотации бюджетам на частичную компенсацию дополнительных расходов на повышение оплаты труда работников бюджетной сферы и иные цели</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</si>
  <si>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</si>
  <si>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</si>
  <si>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</si>
  <si>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</si>
  <si>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</si>
  <si>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</si>
  <si>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</si>
  <si>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</si>
  <si>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</si>
  <si>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</si>
  <si>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</si>
  <si>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</si>
  <si>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</si>
  <si>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 городских поселений</t>
  </si>
  <si>
    <t>Безвозмездные поступления от государственных (муниципальных) организаций в бюджеты сельских поселений</t>
  </si>
  <si>
    <t>Прочие безвозмездные поступления от государственных (муниципальных) организаций в бюджеты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</si>
  <si>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</si>
  <si>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00010102050010000110</t>
  </si>
  <si>
    <t>00010302142010000110</t>
  </si>
  <si>
    <t>00011201041010000120</t>
  </si>
  <si>
    <t>00011201042010000120</t>
  </si>
  <si>
    <t>00011402052050000410</t>
  </si>
  <si>
    <t>00011406313050000430</t>
  </si>
  <si>
    <t>00011406325050000430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</si>
  <si>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</si>
  <si>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</si>
  <si>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</si>
  <si>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</si>
  <si>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</si>
  <si>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Государственная пошлина за повторную выдачу свидетельства о постановке на учет в налоговом органе</t>
  </si>
  <si>
    <t>Налог с имущества, переходящего в порядке наследования или дарения</t>
  </si>
  <si>
    <t>Прочие местные налоги и сборы, мобилизуемые на территориях городских округов</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</si>
  <si>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</si>
  <si>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ОТ ОКАЗАНИЯ ПЛАТНЫХ УСЛУГ И КОМПЕНСАЦИИ ЗАТРАТ ГОСУДАРСТВА</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</si>
  <si>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</si>
  <si>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</si>
  <si>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</si>
  <si>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</si>
  <si>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</si>
  <si>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</si>
  <si>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</si>
  <si>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</si>
  <si>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</si>
  <si>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</si>
  <si>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</si>
  <si>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</si>
  <si>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</si>
  <si>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</si>
  <si>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</si>
  <si>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</si>
  <si>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</si>
  <si>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</si>
  <si>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</si>
  <si>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</si>
  <si>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</si>
  <si>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</si>
  <si>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</si>
  <si>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</si>
  <si>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</si>
  <si>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</si>
  <si>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</si>
  <si>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</si>
  <si>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</si>
  <si>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</si>
  <si>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</si>
  <si>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</si>
  <si>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</si>
  <si>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Прочие субсидии бюджетам муниципальных районов</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</si>
  <si>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</si>
  <si>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</si>
  <si>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</si>
  <si>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</si>
  <si>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</si>
  <si>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</si>
  <si>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</si>
  <si>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</si>
  <si>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</si>
  <si>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</si>
  <si>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</si>
  <si>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</si>
  <si>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</si>
  <si>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</si>
  <si>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</si>
  <si>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</si>
  <si>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</si>
  <si>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</si>
  <si>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</si>
  <si>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</si>
  <si>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</si>
  <si>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</si>
  <si>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</si>
  <si>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 городских округов</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</si>
  <si>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</si>
  <si>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Предоставление негосударственными организациями грантов для получателей средств бюджетов городских округов</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</si>
  <si>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</si>
  <si>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</si>
  <si>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</si>
  <si>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</si>
  <si>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</si>
  <si>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</si>
  <si>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</si>
  <si>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</si>
  <si>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</si>
  <si>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</si>
  <si>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</si>
  <si>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</si>
  <si>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</si>
  <si>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</si>
  <si>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</si>
  <si>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</si>
  <si>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</si>
  <si>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</si>
  <si>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</si>
  <si>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</si>
  <si>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</si>
  <si>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</si>
  <si>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</si>
  <si>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</si>
  <si>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</si>
  <si>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финансовое обеспечение дорожной деятельности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</si>
  <si>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</si>
  <si>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</si>
  <si>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</si>
  <si>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</si>
  <si>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00010302143010000110</t>
  </si>
  <si>
    <t>00010302231010000110</t>
  </si>
  <si>
    <t>00010302241010000110</t>
  </si>
  <si>
    <t>00010302251010000110</t>
  </si>
  <si>
    <t>00010302261010000110</t>
  </si>
  <si>
    <t>00010807310010000110</t>
  </si>
  <si>
    <t>00010904040010000110</t>
  </si>
  <si>
    <t>00010907052040000110</t>
  </si>
  <si>
    <t>00011109042020000120</t>
  </si>
  <si>
    <t>00011413000000000000</t>
  </si>
  <si>
    <t>00011413040040000410</t>
  </si>
  <si>
    <t>00011413050050000410</t>
  </si>
  <si>
    <t>00011413060100000410</t>
  </si>
  <si>
    <t>00011413090130000410</t>
  </si>
  <si>
    <t>00011714000000000150</t>
  </si>
  <si>
    <t>00011714030100000150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</si>
  <si>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</si>
  <si>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</si>
  <si>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</si>
  <si>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</si>
  <si>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</si>
  <si>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</si>
  <si>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</si>
  <si>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</si>
  <si>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</si>
  <si>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</si>
  <si>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00020225027000000150</t>
  </si>
  <si>
    <t>00020225027020000150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</si>
  <si>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</si>
  <si>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</si>
  <si>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</si>
  <si>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</si>
  <si>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</si>
  <si>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</si>
  <si>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</si>
  <si>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</si>
  <si>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</si>
  <si>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</si>
  <si>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</si>
  <si>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</si>
  <si>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</si>
  <si>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00020225170000000150</t>
  </si>
  <si>
    <t>00020225170020000150</t>
  </si>
  <si>
    <t>00020225187000000150</t>
  </si>
  <si>
    <t>00020225187020000150</t>
  </si>
  <si>
    <t>00020225201000000150</t>
  </si>
  <si>
    <t>00020225201020000150</t>
  </si>
  <si>
    <t>00020225202000000150</t>
  </si>
  <si>
    <t>00020225202020000150</t>
  </si>
  <si>
    <t>00020225219000000150</t>
  </si>
  <si>
    <t>00020225219020000150</t>
  </si>
  <si>
    <t>00020225228000000150</t>
  </si>
  <si>
    <t>00020225228020000150</t>
  </si>
  <si>
    <t>00020225229000000150</t>
  </si>
  <si>
    <t>00020225229020000150</t>
  </si>
  <si>
    <t>00020225232000000150</t>
  </si>
  <si>
    <t>00020225232020000150</t>
  </si>
  <si>
    <t>00020225243000000150</t>
  </si>
  <si>
    <t>00020225243020000150</t>
  </si>
  <si>
    <t>00020225299000000150</t>
  </si>
  <si>
    <t>00020225299020000150</t>
  </si>
  <si>
    <t>00020225402020000150</t>
  </si>
  <si>
    <t>00020225462020000150</t>
  </si>
  <si>
    <t>00020225466000000150</t>
  </si>
  <si>
    <t>00020225466020000150</t>
  </si>
  <si>
    <t>00020225467000000150</t>
  </si>
  <si>
    <t>00020225467020000150</t>
  </si>
  <si>
    <t>00020225497000000150</t>
  </si>
  <si>
    <t>00020225497020000150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</si>
  <si>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</si>
  <si>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</si>
  <si>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</si>
  <si>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</si>
  <si>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</si>
  <si>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</si>
  <si>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</si>
  <si>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</si>
  <si>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</si>
  <si>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</si>
  <si>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</si>
  <si>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</si>
  <si>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00020227384000000150</t>
  </si>
  <si>
    <t>00020227384020000150</t>
  </si>
  <si>
    <t>00020229999000000150</t>
  </si>
  <si>
    <t>00020229999040000150</t>
  </si>
  <si>
    <t>00020229999050000150</t>
  </si>
  <si>
    <t>00020229999100000150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</si>
  <si>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</si>
  <si>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</si>
  <si>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</si>
  <si>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</si>
  <si>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</si>
  <si>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</si>
  <si>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</si>
  <si>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</si>
  <si>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</si>
  <si>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</si>
  <si>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</si>
  <si>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</si>
  <si>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</si>
  <si>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</si>
  <si>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</si>
  <si>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</si>
  <si>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</si>
  <si>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</si>
  <si>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</si>
  <si>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</si>
  <si>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</si>
  <si>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</si>
  <si>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</si>
  <si>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</si>
  <si>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</si>
  <si>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</si>
  <si>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</si>
  <si>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</si>
  <si>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</si>
  <si>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</si>
  <si>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</si>
  <si>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</si>
  <si>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</si>
  <si>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</si>
  <si>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</si>
  <si>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</si>
  <si>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</si>
  <si>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</si>
  <si>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</si>
  <si>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</si>
  <si>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</si>
  <si>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</si>
  <si>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</si>
  <si>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</si>
  <si>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</si>
  <si>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</si>
  <si>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00020245159000000150</t>
  </si>
  <si>
    <t>00020245159020000150</t>
  </si>
  <si>
    <t>00020245161000000150</t>
  </si>
  <si>
    <t>00020245161020000150</t>
  </si>
  <si>
    <t>00020245190020000150</t>
  </si>
  <si>
    <t>00020245192000000150</t>
  </si>
  <si>
    <t>00020245192020000150</t>
  </si>
  <si>
    <t>00020245197020000150</t>
  </si>
  <si>
    <t>00020245198020000150</t>
  </si>
  <si>
    <t>00020245216000000150</t>
  </si>
  <si>
    <t>00020245216020000150</t>
  </si>
  <si>
    <t>00020245393000000150</t>
  </si>
  <si>
    <t>00020245393020000150</t>
  </si>
  <si>
    <t>00020245422020000150</t>
  </si>
  <si>
    <t>00020245424000000150</t>
  </si>
  <si>
    <t>00020245424020000150</t>
  </si>
  <si>
    <t>00020245433000000150</t>
  </si>
  <si>
    <t>00020245433020000150</t>
  </si>
  <si>
    <t>00020245468000000150</t>
  </si>
  <si>
    <t>00020245468020000150</t>
  </si>
  <si>
    <t>00020249001000000150</t>
  </si>
  <si>
    <t>00020249001020000150</t>
  </si>
  <si>
    <t>00020249999000000150</t>
  </si>
  <si>
    <t>00020249999020000150</t>
  </si>
  <si>
    <t>00020249999040000150</t>
  </si>
  <si>
    <t>00020249999100000150</t>
  </si>
  <si>
    <t>00020249999130000150</t>
  </si>
  <si>
    <t>00020302000020000150</t>
  </si>
  <si>
    <t>00020302040020000150</t>
  </si>
  <si>
    <t>00020305000100000150</t>
  </si>
  <si>
    <t>00020305099100000150</t>
  </si>
  <si>
    <t>00020404000040000150</t>
  </si>
  <si>
    <t>00020404010040000150</t>
  </si>
  <si>
    <t>00020404020040000150</t>
  </si>
  <si>
    <t>00020404099040000150</t>
  </si>
  <si>
    <t>00020405000050000150</t>
  </si>
  <si>
    <t>00020405000100000150</t>
  </si>
  <si>
    <t>00020405000130000150</t>
  </si>
  <si>
    <t>00020405099050000150</t>
  </si>
  <si>
    <t>00020405099100000150</t>
  </si>
  <si>
    <t>00020405099130000150</t>
  </si>
  <si>
    <t>00020702000020000150</t>
  </si>
  <si>
    <t>00020702030020000150</t>
  </si>
  <si>
    <t>00020704000040000150</t>
  </si>
  <si>
    <t>00020704020040000150</t>
  </si>
  <si>
    <t>00020704050040000150</t>
  </si>
  <si>
    <t>00020705000050000150</t>
  </si>
  <si>
    <t>00020705000100000150</t>
  </si>
  <si>
    <t>00020705000130000150</t>
  </si>
  <si>
    <t>00020705020050000150</t>
  </si>
  <si>
    <t>00020705020100000150</t>
  </si>
  <si>
    <t>00020705030050000150</t>
  </si>
  <si>
    <t>00020705030100000150</t>
  </si>
  <si>
    <t>00020705030130000150</t>
  </si>
  <si>
    <t>00021800000000000150</t>
  </si>
  <si>
    <t>00021800000020000150</t>
  </si>
  <si>
    <t>00021800000040000150</t>
  </si>
  <si>
    <t>00021800000050000150</t>
  </si>
  <si>
    <t>00021800000100000150</t>
  </si>
  <si>
    <t>00021802000020000150</t>
  </si>
  <si>
    <t>00021802010020000150</t>
  </si>
  <si>
    <t>00021802020020000150</t>
  </si>
  <si>
    <t>00021802030020000150</t>
  </si>
  <si>
    <t>00021804000040000150</t>
  </si>
  <si>
    <t>00021804010040000150</t>
  </si>
  <si>
    <t>00021805000050000150</t>
  </si>
  <si>
    <t>00021805010050000150</t>
  </si>
  <si>
    <t>00021860010050000150</t>
  </si>
  <si>
    <t>00021860010100000150</t>
  </si>
  <si>
    <t>00021900000020000150</t>
  </si>
  <si>
    <t>00021900000040000150</t>
  </si>
  <si>
    <t>00021900000050000150</t>
  </si>
  <si>
    <t>00021925018020000150</t>
  </si>
  <si>
    <t>00021925020020000150</t>
  </si>
  <si>
    <t>00021925041020000150</t>
  </si>
  <si>
    <t>00021925042020000150</t>
  </si>
  <si>
    <t>00021925054020000150</t>
  </si>
  <si>
    <t>00021925064020000150</t>
  </si>
  <si>
    <t>00021925081020000150</t>
  </si>
  <si>
    <t>00021925084020000150</t>
  </si>
  <si>
    <t>00021925462020000150</t>
  </si>
  <si>
    <t>00021925495020000150</t>
  </si>
  <si>
    <t>00021925527020000150</t>
  </si>
  <si>
    <t>00021925543020000150</t>
  </si>
  <si>
    <t>00021925555020000150</t>
  </si>
  <si>
    <t>00021935134020000150</t>
  </si>
  <si>
    <t>00021935137020000150</t>
  </si>
  <si>
    <t>00021935220020000150</t>
  </si>
  <si>
    <t>00021935250020000150</t>
  </si>
  <si>
    <t>00021935290020000150</t>
  </si>
  <si>
    <t>00021935380020000150</t>
  </si>
  <si>
    <t>00021935900020000150</t>
  </si>
  <si>
    <t>00021945390020000150</t>
  </si>
  <si>
    <t>00021945422020000150</t>
  </si>
  <si>
    <t>00021951360020000150</t>
  </si>
  <si>
    <t>00021960010040000150</t>
  </si>
  <si>
    <t>00021960010050000150</t>
  </si>
  <si>
    <t>00021990000020000150</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</si>
  <si>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</si>
  <si>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</si>
  <si>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</si>
  <si>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</si>
  <si>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</si>
  <si>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</si>
  <si>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</si>
  <si>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</si>
  <si>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</si>
  <si>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</si>
  <si>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</si>
  <si>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</si>
  <si>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</si>
  <si>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</si>
  <si>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</si>
  <si>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</si>
  <si>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</si>
  <si>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</si>
  <si>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</si>
  <si>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</si>
  <si>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</si>
  <si>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</si>
  <si>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</si>
  <si>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</si>
  <si>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</si>
  <si>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</si>
  <si>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</si>
  <si>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</si>
  <si>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</si>
  <si>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</si>
  <si>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</si>
  <si>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</si>
  <si>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</si>
  <si>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</si>
  <si>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</si>
  <si>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</si>
  <si>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</si>
  <si>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</si>
  <si>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</si>
  <si>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</si>
  <si>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</si>
  <si>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</si>
  <si>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</si>
  <si>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</si>
  <si>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</si>
  <si>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</si>
  <si>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</si>
  <si>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</si>
  <si>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</si>
  <si>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</si>
  <si>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</si>
  <si>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</si>
  <si>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</si>
  <si>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</si>
  <si>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</si>
  <si>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</si>
  <si>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</si>
  <si>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</si>
  <si>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</si>
  <si>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</si>
  <si>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</si>
  <si>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</si>
  <si>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</si>
  <si>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</si>
  <si>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</si>
  <si>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</si>
  <si>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</si>
  <si>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</si>
  <si>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</si>
  <si>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</si>
  <si>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</si>
  <si>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</si>
  <si>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</si>
  <si>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</si>
  <si>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</si>
  <si>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</si>
  <si>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</si>
  <si>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</si>
  <si>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</si>
  <si>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</si>
  <si>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</si>
  <si>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</si>
  <si>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</si>
  <si>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</si>
  <si>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</si>
  <si>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</si>
  <si>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</si>
  <si>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</si>
  <si>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</si>
  <si>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</si>
  <si>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</si>
  <si>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</si>
  <si>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</si>
  <si>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</si>
  <si>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</si>
  <si>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</si>
  <si>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</si>
  <si>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</si>
  <si>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</si>
  <si>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</si>
  <si>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</si>
  <si>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</si>
  <si>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</si>
  <si>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</si>
  <si>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</si>
  <si>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</si>
  <si>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</si>
  <si>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</si>
  <si>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</si>
  <si>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</si>
  <si>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</si>
  <si>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</si>
  <si>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</si>
  <si>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</si>
  <si>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</si>
  <si>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</si>
  <si>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</si>
  <si>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</si>
  <si>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</si>
  <si>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</si>
  <si>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</si>
  <si>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</si>
  <si>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</si>
  <si>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</si>
  <si>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</si>
  <si>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</si>
  <si>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</si>
  <si>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</si>
  <si>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</si>
  <si>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</si>
  <si>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</si>
  <si>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</si>
  <si>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</si>
  <si>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</si>
  <si>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</si>
  <si>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</si>
  <si>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</si>
  <si>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</si>
  <si>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</si>
  <si>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</si>
  <si>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</si>
  <si>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</si>
  <si>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</si>
  <si>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</si>
  <si>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</si>
  <si>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</si>
  <si>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</si>
  <si>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</si>
  <si>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</si>
  <si>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</si>
  <si>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</si>
  <si>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</si>
  <si>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</si>
  <si>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</si>
  <si>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</si>
  <si>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</si>
  <si>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</si>
  <si>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</si>
  <si>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</si>
  <si>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</si>
  <si>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</si>
  <si>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</si>
  <si>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</si>
  <si>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</si>
  <si>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Получение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</si>
  <si>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</si>
  <si>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</si>
  <si>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</si>
  <si>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</si>
  <si>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</si>
  <si>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</si>
  <si>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</si>
  <si>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</si>
  <si>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Возврат бюджетных кредитов, предоставленных юридическим лицам из бюджетов муниципальных районов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</si>
  <si>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</si>
  <si>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</si>
  <si>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</si>
  <si>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</si>
  <si>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</si>
  <si>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</si>
  <si>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</si>
  <si>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</si>
  <si>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</si>
  <si>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</si>
  <si>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</si>
  <si>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</si>
  <si>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</si>
  <si>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</si>
  <si>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</si>
  <si>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</si>
  <si>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</si>
  <si>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</si>
  <si>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</si>
  <si>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</si>
  <si>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</si>
  <si>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</si>
  <si>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</si>
  <si>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</si>
  <si>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00001000000000000000</t>
  </si>
  <si>
    <t>00001020000000000000</t>
  </si>
  <si>
    <t>00001020000000000700</t>
  </si>
  <si>
    <t>00001020000000000800</t>
  </si>
  <si>
    <t>00001020000020000710</t>
  </si>
  <si>
    <t>00001020000020000810</t>
  </si>
  <si>
    <t>00001020000040000710</t>
  </si>
  <si>
    <t>00001020000040000810</t>
  </si>
  <si>
    <t>00001020000050000710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</si>
  <si>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</si>
  <si>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</si>
  <si>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</si>
  <si>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</si>
  <si>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</si>
  <si>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</si>
  <si>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</si>
  <si>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</si>
  <si>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</si>
  <si>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</si>
  <si>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</si>
  <si>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</si>
  <si>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</si>
  <si>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</si>
  <si>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00001030100130000810</t>
  </si>
  <si>
    <t>00001060000000000000</t>
  </si>
  <si>
    <t>00001060500000000000</t>
  </si>
  <si>
    <t>00001060500000000500</t>
  </si>
  <si>
    <t>00001060500000000600</t>
  </si>
  <si>
    <t>00001060501000000600</t>
  </si>
  <si>
    <t>00001060501020000640</t>
  </si>
  <si>
    <t>00001060501050000640</t>
  </si>
  <si>
    <t>00001060502000000500</t>
  </si>
  <si>
    <t>00001060502000000600</t>
  </si>
  <si>
    <t>00001060502020000540</t>
  </si>
  <si>
    <t>00001060502020000640</t>
  </si>
  <si>
    <t>00001060502050000540</t>
  </si>
  <si>
    <t>00001060502050000640</t>
  </si>
  <si>
    <t>00001050000000000000</t>
  </si>
  <si>
    <t>00001050000000000500</t>
  </si>
  <si>
    <t>00001050200000000500</t>
  </si>
  <si>
    <t>00001050201000000510</t>
  </si>
  <si>
    <t>00001050201020000510</t>
  </si>
  <si>
    <t>00001050201040000510</t>
  </si>
  <si>
    <t>00001050201050000510</t>
  </si>
  <si>
    <t>00001050201100000510</t>
  </si>
  <si>
    <t>00001050201130000510</t>
  </si>
  <si>
    <t>00001050000000000600</t>
  </si>
  <si>
    <t>00001050200000000600</t>
  </si>
  <si>
    <t>00001050201000000610</t>
  </si>
  <si>
    <t>00001050201020000610</t>
  </si>
  <si>
    <t>00001050201040000610</t>
  </si>
  <si>
    <t>00001050201050000610</t>
  </si>
  <si>
    <t>00001050201100000610</t>
  </si>
  <si>
    <t>00001050201130000610</t>
  </si>
  <si>
    <t>Факт за аналогичный период прошлого года</t>
  </si>
  <si>
    <t>Темп роста поступлений к аналогичному периоду прошлого года, %</t>
  </si>
  <si>
    <t>справочно</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</si>
  <si>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</si>
  <si>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</si>
  <si>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</si>
  <si>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</si>
  <si>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Доходы бюджетов сельских поселений от возврата организациями остатков субсидий прошлых лет</t>
  </si>
  <si>
    <t>Доходы бюджетов сельских поселений от возврата бюджетными учреждениями остатков субсидий прошлых лет</t>
  </si>
  <si>
    <t>Д.Е. Цветков</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</si>
  <si>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</si>
  <si>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</si>
  <si>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</si>
  <si>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</si>
  <si>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</si>
  <si>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</si>
  <si>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</si>
  <si>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</si>
  <si>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</si>
  <si>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</si>
  <si>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средние дистилляты, производимые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t>
  </si>
  <si>
    <t>Налог, взимаемый в связи с применением патентной системы налогообложения, зачисляемый в бюджеты муниципальных районов 5</t>
  </si>
  <si>
    <t>Налог на профессиональный доход</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</si>
  <si>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</si>
  <si>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</si>
  <si>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</si>
  <si>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Отчисления на воспроизводство минерально- сырьевой базы</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</si>
  <si>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</si>
  <si>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Плата за выбросы загрязняющих веществ в атмосферный воздух стационарными объектами 7</t>
  </si>
  <si>
    <t>Плата за выбросы загрязняющих веществ, образующихся при сжигании на факельных установках и (или) рассеивании попутного нефтяного газа</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</si>
  <si>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</si>
  <si>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</si>
  <si>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Плата за использование лесов, расположенных на землях лесного фонда, в части, превышающей минимальный размер платы по договору купли- продажи лесных насаждений</t>
  </si>
  <si>
    <t>Доходы от продажи квартир, находящихся в собственности субъектов Российской Федерации</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</si>
  <si>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</si>
  <si>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</si>
  <si>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</si>
  <si>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</si>
  <si>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</si>
  <si>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</si>
  <si>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</si>
  <si>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</si>
  <si>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</si>
  <si>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</si>
  <si>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</si>
  <si>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</si>
  <si>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</si>
  <si>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</si>
  <si>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</si>
  <si>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</si>
  <si>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</si>
  <si>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</si>
  <si>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</si>
  <si>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</si>
  <si>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</si>
  <si>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</si>
  <si>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</si>
  <si>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</si>
  <si>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</si>
  <si>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</si>
  <si>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</si>
  <si>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</si>
  <si>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</si>
  <si>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</si>
  <si>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</si>
  <si>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</si>
  <si>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</si>
  <si>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</si>
  <si>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</si>
  <si>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</si>
  <si>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</si>
  <si>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</si>
  <si>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</si>
  <si>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</si>
  <si>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</si>
  <si>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</si>
  <si>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</si>
  <si>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</si>
  <si>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</si>
  <si>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</si>
  <si>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</si>
  <si>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</si>
  <si>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</si>
  <si>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</si>
  <si>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</si>
  <si>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</si>
  <si>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</si>
  <si>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</si>
  <si>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</si>
  <si>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</si>
  <si>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</si>
  <si>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</si>
  <si>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</si>
  <si>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</si>
  <si>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</si>
  <si>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</si>
  <si>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</si>
  <si>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</si>
  <si>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</si>
  <si>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</si>
  <si>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</si>
  <si>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</si>
  <si>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</si>
  <si>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</si>
  <si>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</si>
  <si>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</si>
  <si>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</si>
  <si>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</si>
  <si>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</si>
  <si>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</si>
  <si>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</si>
  <si>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городского округа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</si>
  <si>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</si>
  <si>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Денежные средства, изымаемые в собственность городского поселения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</si>
  <si>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</si>
  <si>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</si>
  <si>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</si>
  <si>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</si>
  <si>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</si>
  <si>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</si>
  <si>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</si>
  <si>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</si>
  <si>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</si>
  <si>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</si>
  <si>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</si>
  <si>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</si>
  <si>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</si>
  <si>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</si>
  <si>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</si>
  <si>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</si>
  <si>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</si>
  <si>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</si>
  <si>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</si>
  <si>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</si>
  <si>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</si>
  <si>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Платежи в целях возмещения ущерба при расторжении муниципального контракта в связи с односторонним отказом исполнителя (подрядчика) от его исполнения</t>
  </si>
  <si>
    <t>Платежи в целях возмещения ущерба при расторжении муниципального контракта, заключенного с муниципальным органом городского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</si>
  <si>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территориальных фондов обязательного медицинского страхования)</t>
  </si>
  <si>
    <t>Возмещение ущерба при возникновении страховых случаев, когда выгодоприобретателями выступают получатели средств бюджетов государственных внебюджетных фондов и прочее возмещение ущерба, причиненного федеральному имуществу, находящемуся в их владении и пользовании</t>
  </si>
  <si>
    <t>Платежи по искам, предъявленным территориальным фондом обязательного медицинского страхования, к лицам, ответственным за причинение вреда здоровью застрахованного лица, в целях возмещения расходов на оказание медицинской помощи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</si>
  <si>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</si>
  <si>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</si>
  <si>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</si>
  <si>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территориального фонда обязательного медицинского страхования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</si>
  <si>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</si>
  <si>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</si>
  <si>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</si>
  <si>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</si>
  <si>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</si>
  <si>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</si>
  <si>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</si>
  <si>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</si>
  <si>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</si>
  <si>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</si>
  <si>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</si>
  <si>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</si>
  <si>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Дотации бюджетам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</si>
  <si>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Дотации бюджетам субъектов Российской Федерации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коронавирусной инфекции, контактирующим с пациентами с установленным диагнозом новой коронавирусной инфекции</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</si>
  <si>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</si>
  <si>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</si>
  <si>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Дотации бюджетам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</si>
  <si>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выплатам членам избирательных комиссий за условия работы, связанные с обеспечением санитарно-эпидемиологической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t>
  </si>
  <si>
    <t>Прочие дотации</t>
  </si>
  <si>
    <t>Прочие дотации бюджетам городских округов</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</si>
  <si>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</si>
  <si>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</si>
  <si>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</si>
  <si>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</si>
  <si>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</si>
  <si>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</si>
  <si>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</si>
  <si>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городских округов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</si>
  <si>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</si>
  <si>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</si>
  <si>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</si>
  <si>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</si>
  <si>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</si>
  <si>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</si>
  <si>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</si>
  <si>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</si>
  <si>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</si>
  <si>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</si>
  <si>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</si>
  <si>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</si>
  <si>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</si>
  <si>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</si>
  <si>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</si>
  <si>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</si>
  <si>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</si>
  <si>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</si>
  <si>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</si>
  <si>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</si>
  <si>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</si>
  <si>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</si>
  <si>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</si>
  <si>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</si>
  <si>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</si>
  <si>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</si>
  <si>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</si>
  <si>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сельских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</si>
  <si>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</si>
  <si>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</si>
  <si>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</si>
  <si>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</si>
  <si>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</si>
  <si>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</si>
  <si>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</si>
  <si>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городских округов на реализацию мероприятий по обеспечению жильем молодых семей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</si>
  <si>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</si>
  <si>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</si>
  <si>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</si>
  <si>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</si>
  <si>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</si>
  <si>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</si>
  <si>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</si>
  <si>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</si>
  <si>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</si>
  <si>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</si>
  <si>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</si>
  <si>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</si>
  <si>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</si>
  <si>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</si>
  <si>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</si>
  <si>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сельских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</si>
  <si>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</si>
  <si>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</si>
  <si>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</si>
  <si>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</si>
  <si>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</si>
  <si>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</si>
  <si>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</si>
  <si>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</si>
  <si>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оплату жилищно- коммунальных услуг отдельным категориям граждан</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</si>
  <si>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</si>
  <si>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</si>
  <si>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</si>
  <si>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бюджетам на государственную регистрацию актов гражданского состояния</t>
  </si>
  <si>
    <t>Субвенции бюджетам субъектов Российской Федерации на государственную регистрацию актов гражданского состояния</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</si>
  <si>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</si>
  <si>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</si>
  <si>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</si>
  <si>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</si>
  <si>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 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</si>
  <si>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</si>
  <si>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</si>
  <si>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обеспечение деятельности по оказанию коммунальной услуги населению по обращению с твердыми коммунальными отходами</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</si>
  <si>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</si>
  <si>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</si>
  <si>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</si>
  <si>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</si>
  <si>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Прочие межбюджетные трансферты, передаваемые бюджетам муниципальных районов</t>
  </si>
  <si>
    <t>Поступления от денежных пожертвований, предоставляемых физическими лицами получателям средств бюджетов субъектов Российской Федерации</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</si>
  <si>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</si>
  <si>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</si>
  <si>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автономными учреждениями остатков субсидий прошлых лет</t>
  </si>
  <si>
    <t>Доходы бюджетов муниципальных районов от возврата иными организациями остатков субсидий прошлых лет</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</si>
  <si>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</si>
  <si>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</si>
  <si>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</si>
  <si>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государственную поддержку малого и среднего предпринимательства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</si>
  <si>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</si>
  <si>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</si>
  <si>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</si>
  <si>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</si>
  <si>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иных межбюджетных трансфертов на приобретение автотранспорта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</si>
  <si>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</si>
  <si>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</si>
  <si>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</si>
  <si>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00010302190010000110</t>
  </si>
  <si>
    <t>00010302200010000110</t>
  </si>
  <si>
    <t>00010302210010000110</t>
  </si>
  <si>
    <t>00010302220010000110</t>
  </si>
  <si>
    <t>00010302232010000110</t>
  </si>
  <si>
    <t>00010302242010000110</t>
  </si>
  <si>
    <t>00010302252010000110</t>
  </si>
  <si>
    <t>00010302262010000110</t>
  </si>
  <si>
    <t>00010302410010000110</t>
  </si>
  <si>
    <t>00010506000010000110</t>
  </si>
  <si>
    <t>00010802000010000110</t>
  </si>
  <si>
    <t>00010802020010000110</t>
  </si>
  <si>
    <t>00010807510010000110</t>
  </si>
  <si>
    <t>00011201070010000120</t>
  </si>
  <si>
    <t>00011401020020000410</t>
  </si>
  <si>
    <t>00011402023020000440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</si>
  <si>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</si>
  <si>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</si>
  <si>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</si>
  <si>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</si>
  <si>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</si>
  <si>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</si>
  <si>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</si>
  <si>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</si>
  <si>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</si>
  <si>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</si>
  <si>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</si>
  <si>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</si>
  <si>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</si>
  <si>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</si>
  <si>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</si>
  <si>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</si>
  <si>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</si>
  <si>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00011601102010000140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</si>
  <si>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</si>
  <si>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</si>
  <si>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</si>
  <si>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</si>
  <si>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</si>
  <si>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</si>
  <si>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</si>
  <si>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</si>
  <si>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</si>
  <si>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</si>
  <si>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</si>
  <si>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</si>
  <si>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</si>
  <si>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</si>
  <si>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</si>
  <si>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</si>
  <si>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</si>
  <si>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00011601154010000140</t>
  </si>
  <si>
    <t>00011601156010000140</t>
  </si>
  <si>
    <t>00011601157010000140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</si>
  <si>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</si>
  <si>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</si>
  <si>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</si>
  <si>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</si>
  <si>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</si>
  <si>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</si>
  <si>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</si>
  <si>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</si>
  <si>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</si>
  <si>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00011601194010000140</t>
  </si>
  <si>
    <t>00011601200010000140</t>
  </si>
  <si>
    <t>00011601202010000140</t>
  </si>
  <si>
    <t>00011601203010000140</t>
  </si>
  <si>
    <t>00011601205010000140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</si>
  <si>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</si>
  <si>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</si>
  <si>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</si>
  <si>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</si>
  <si>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</si>
  <si>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</si>
  <si>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</si>
  <si>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</si>
  <si>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</si>
  <si>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</si>
  <si>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00011607010100000140</t>
  </si>
  <si>
    <t>00011607010130000140</t>
  </si>
  <si>
    <t>00011607030000000140</t>
  </si>
  <si>
    <t>00011607030020000140</t>
  </si>
  <si>
    <t>00011607040000000140</t>
  </si>
  <si>
    <t>00011607040020000140</t>
  </si>
  <si>
    <t>00011607090000000140</t>
  </si>
  <si>
    <t>00011607090020000140</t>
  </si>
  <si>
    <t>00011607090040000140</t>
  </si>
  <si>
    <t>00011607090050000140</t>
  </si>
  <si>
    <t>00011607090090000140</t>
  </si>
  <si>
    <t>00011607090100000140</t>
  </si>
  <si>
    <t>00011607090130000140</t>
  </si>
  <si>
    <t>00011609000000000140</t>
  </si>
  <si>
    <t>00011609040040000140</t>
  </si>
  <si>
    <t>00011609040050000140</t>
  </si>
  <si>
    <t>00011609040130000140</t>
  </si>
  <si>
    <t>00011610000000000140</t>
  </si>
  <si>
    <t>00011610020020000140</t>
  </si>
  <si>
    <t>00011610021020000140</t>
  </si>
  <si>
    <t>00011610022020000140</t>
  </si>
  <si>
    <t>00011610030040000140</t>
  </si>
  <si>
    <t>00011610030050000140</t>
  </si>
  <si>
    <t>00011610030100000140</t>
  </si>
  <si>
    <t>00011610030130000140</t>
  </si>
  <si>
    <t>00011610031040000140</t>
  </si>
  <si>
    <t>00011610031050000140</t>
  </si>
  <si>
    <t>00011610031100000140</t>
  </si>
  <si>
    <t>00011610032040000140</t>
  </si>
  <si>
    <t>00011610032050000140</t>
  </si>
  <si>
    <t>00011610032130000140</t>
  </si>
  <si>
    <t>00011610050000000140</t>
  </si>
  <si>
    <t>00011610056020000140</t>
  </si>
  <si>
    <t>00011610060000000140</t>
  </si>
  <si>
    <t>00011610061040000140</t>
  </si>
  <si>
    <t>00011610061050000140</t>
  </si>
  <si>
    <t>00011610061130000140</t>
  </si>
  <si>
    <t>00011610062050000140</t>
  </si>
  <si>
    <t>00011610080000000140</t>
  </si>
  <si>
    <t>00011610081130000140</t>
  </si>
  <si>
    <t>00011610100000000140</t>
  </si>
  <si>
    <t>00011610100090000140</t>
  </si>
  <si>
    <t>00011610110000000140</t>
  </si>
  <si>
    <t>00011610119090000140</t>
  </si>
  <si>
    <t>00011610120000000140</t>
  </si>
  <si>
    <t>00011610122010000140</t>
  </si>
  <si>
    <t>00011610123010000140</t>
  </si>
  <si>
    <t>00011610127010000140</t>
  </si>
  <si>
    <t>00011610128010000140</t>
  </si>
  <si>
    <t>00011610129010000140</t>
  </si>
  <si>
    <t>00011611000010000140</t>
  </si>
  <si>
    <t>00011611050010000140</t>
  </si>
  <si>
    <t>00011611060010000140</t>
  </si>
  <si>
    <t>00011611063010000140</t>
  </si>
  <si>
    <t>00011611064010000140</t>
  </si>
  <si>
    <t>00020215002000000150</t>
  </si>
  <si>
    <t>00020215002020000150</t>
  </si>
  <si>
    <t>00020215832000000150</t>
  </si>
  <si>
    <t>00020215832020000150</t>
  </si>
  <si>
    <t>00020215844000000150</t>
  </si>
  <si>
    <t>00020215844020000150</t>
  </si>
  <si>
    <t>00020215848000000150</t>
  </si>
  <si>
    <t>00020215848020000150</t>
  </si>
  <si>
    <t>00020215853000000150</t>
  </si>
  <si>
    <t>00020215853020000150</t>
  </si>
  <si>
    <t>00020215857000000150</t>
  </si>
  <si>
    <t>00020215857020000150</t>
  </si>
  <si>
    <t>00020219999000000150</t>
  </si>
  <si>
    <t>00020219999040000150</t>
  </si>
  <si>
    <t>00020225008000000150</t>
  </si>
  <si>
    <t>00020225008020000150</t>
  </si>
  <si>
    <t>00020225097040000150</t>
  </si>
  <si>
    <t>00020225097050000150</t>
  </si>
  <si>
    <t>00020225169000000150</t>
  </si>
  <si>
    <t>00020225169020000150</t>
  </si>
  <si>
    <t>00020225210000000150</t>
  </si>
  <si>
    <t>00020225210020000150</t>
  </si>
  <si>
    <t>00020225247000000150</t>
  </si>
  <si>
    <t>00020225247020000150</t>
  </si>
  <si>
    <t>00020225255000000150</t>
  </si>
  <si>
    <t>00020225255020000150</t>
  </si>
  <si>
    <t>00020225256000000150</t>
  </si>
  <si>
    <t>00020225256020000150</t>
  </si>
  <si>
    <t>00020225294000000150</t>
  </si>
  <si>
    <t>00020225294020000150</t>
  </si>
  <si>
    <t>00020225302000000150</t>
  </si>
  <si>
    <t>00020225302020000150</t>
  </si>
  <si>
    <t>00020225304000000150</t>
  </si>
  <si>
    <t>00020225304020000150</t>
  </si>
  <si>
    <t>00020225461000000150</t>
  </si>
  <si>
    <t>00020225461020000150</t>
  </si>
  <si>
    <t>00020225467040000150</t>
  </si>
  <si>
    <t>00020225467050000150</t>
  </si>
  <si>
    <t>00020225467100000150</t>
  </si>
  <si>
    <t>00020225467130000150</t>
  </si>
  <si>
    <t>00020225480000000150</t>
  </si>
  <si>
    <t>00020225480020000150</t>
  </si>
  <si>
    <t>00020225491000000150</t>
  </si>
  <si>
    <t>00020225491020000150</t>
  </si>
  <si>
    <t>00020225495000000150</t>
  </si>
  <si>
    <t>00020225495020000150</t>
  </si>
  <si>
    <t>00020225497040000150</t>
  </si>
  <si>
    <t>00020225502000000150</t>
  </si>
  <si>
    <t>00020225502020000150</t>
  </si>
  <si>
    <t>00020225508000000150</t>
  </si>
  <si>
    <t>00020225508020000150</t>
  </si>
  <si>
    <t>00020225576000000150</t>
  </si>
  <si>
    <t>00020225576020000150</t>
  </si>
  <si>
    <t>00020225586020000150</t>
  </si>
  <si>
    <t>00020227111020000150</t>
  </si>
  <si>
    <t>00020227576000000150</t>
  </si>
  <si>
    <t>00020227576020000150</t>
  </si>
  <si>
    <t>00020227576100000150</t>
  </si>
  <si>
    <t>00020229001000000150</t>
  </si>
  <si>
    <t>00020229001020000150</t>
  </si>
  <si>
    <t>00020235303000000150</t>
  </si>
  <si>
    <t>00020235303040000150</t>
  </si>
  <si>
    <t>00020235303050000150</t>
  </si>
  <si>
    <t>00020235930000000150</t>
  </si>
  <si>
    <t>00020235930020000150</t>
  </si>
  <si>
    <t>00020245196000000150</t>
  </si>
  <si>
    <t>00020245196020000150</t>
  </si>
  <si>
    <t>00020245268020000150</t>
  </si>
  <si>
    <t>00020245303000000150</t>
  </si>
  <si>
    <t>00020245303020000150</t>
  </si>
  <si>
    <t>00020245453000000150</t>
  </si>
  <si>
    <t>00020245453020000150</t>
  </si>
  <si>
    <t>00020249999050000150</t>
  </si>
  <si>
    <t>00020702020020000150</t>
  </si>
  <si>
    <t>00020705010100000150</t>
  </si>
  <si>
    <t>00021800000130000150</t>
  </si>
  <si>
    <t>00021804020040000150</t>
  </si>
  <si>
    <t>00021805000100000150</t>
  </si>
  <si>
    <t>00021805010100000150</t>
  </si>
  <si>
    <t>00021805030050000150</t>
  </si>
  <si>
    <t>00021860010130000150</t>
  </si>
  <si>
    <t>00021925497020000150</t>
  </si>
  <si>
    <t>00021925520020000150</t>
  </si>
  <si>
    <t>00021925541020000150</t>
  </si>
  <si>
    <t>00021927384020000150</t>
  </si>
  <si>
    <t>00021935573020000150</t>
  </si>
  <si>
    <t>00021945293020000150</t>
  </si>
  <si>
    <t>00021945393020000150</t>
  </si>
  <si>
    <t>00021945433020000150</t>
  </si>
  <si>
    <t>ОБСЛУЖИВАНИЕ ГОСУДАРСТВЕННОГО (МУНИЦИПАЛЬНОГО) ДОЛГА</t>
  </si>
  <si>
    <t>Обслуживание государственного (муниципального) внутреннего долга</t>
  </si>
  <si>
    <t>Получение кредитов от кредитных организаций бюджетами сельских поселений в валюте Российской Федерации</t>
  </si>
  <si>
    <t>Бюджетные кредиты из других бюджетов бюджетной системы Российской Федерации в валюте Российской Федерации</t>
  </si>
  <si>
    <t>Получение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</si>
  <si>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</si>
  <si>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</si>
  <si>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</si>
  <si>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</si>
  <si>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</si>
  <si>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</si>
  <si>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</si>
  <si>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Получение кредитов из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</si>
  <si>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</si>
  <si>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</si>
  <si>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00001020000100000710</t>
  </si>
  <si>
    <t>Заместитель начальника управления сводного бюджетного планирования и анализа исполнения бюджета</t>
  </si>
  <si>
    <t>СВОДКА ОБ ИСПОЛНЕНИИ КОНСОЛИДИРОВАННОГО БЮДЖЕТА ТВЕРСКОЙ ОБЛАСТИ
ЗА 2020 ГОД</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</si>
  <si>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</si>
  <si>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00010807174010000110</t>
  </si>
  <si>
    <t>Государственная пошлина за выдачу разрешения на выброс вредных (загрязняющих) веществ в атмосферный воздух</t>
  </si>
  <si>
    <t>00010807260010000110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</si>
  <si>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</si>
  <si>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00010807262010000110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</si>
  <si>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</si>
  <si>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00010807280010000110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</si>
  <si>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</si>
  <si>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00010807282010000110</t>
  </si>
  <si>
    <t>Налог, взимаемый в виде стоимости патента в связи с применением упрощенной системы налогообложения</t>
  </si>
  <si>
    <t>00010911000020000110</t>
  </si>
  <si>
    <t>00010911010020000110</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</si>
  <si>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</si>
  <si>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00011105325050000120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</si>
  <si>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</si>
  <si>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00011105325100000120</t>
  </si>
  <si>
    <t>Плата за предоставление сведений, содержащихся в государственном адресном реестре</t>
  </si>
  <si>
    <t>00011301060010000130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</si>
  <si>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</si>
  <si>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00011402042040000410</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</si>
  <si>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</si>
  <si>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00011402052100000410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</si>
  <si>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</si>
  <si>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00011406324040000430</t>
  </si>
  <si>
    <t>Прочие штрафы</t>
  </si>
  <si>
    <t>Невыясненные поступления, зачисляемые в бюджеты городских поселений</t>
  </si>
  <si>
    <t>00011701050130000180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</si>
  <si>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</si>
  <si>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00020215549020000150</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</si>
  <si>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</si>
  <si>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00020225177000000150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</si>
  <si>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</si>
  <si>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00020225177020000150</t>
  </si>
  <si>
    <t>Субсидии бюджетам на создание сети ресурсных центров по поддержке добровольчества</t>
  </si>
  <si>
    <t>00020225411000000150</t>
  </si>
  <si>
    <t>Субсидии бюджетам субъектов Российской Федерации на создание сети ресурсных центров по поддержке добровольчества</t>
  </si>
  <si>
    <t>00020225411020000150</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</si>
  <si>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</si>
  <si>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00020225534020000150</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</si>
  <si>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</si>
  <si>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00020225674000000150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</si>
  <si>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</si>
  <si>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00020225674020000150</t>
  </si>
  <si>
    <t>Межбюджетные трансферты, передаваемые бюджетам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</si>
  <si>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00020245191000000150</t>
  </si>
  <si>
    <t>Межбюджетные трансферты,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</si>
  <si>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00020245191020000150</t>
  </si>
  <si>
    <t>Межбюджетные трансферты, передаваемые бюджетам на приобретение автотранспорта</t>
  </si>
  <si>
    <t>00020245293000000150</t>
  </si>
  <si>
    <t>Межбюджетные трансферты, передаваемые бюджетам субъектов Российской Федерации на приобретение автотранспорта</t>
  </si>
  <si>
    <t>00020245293020000150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</si>
  <si>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</si>
  <si>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00020245294000000150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</si>
  <si>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</si>
  <si>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00020245294020000150</t>
  </si>
  <si>
    <t>Межбюджетные трансферты, передаваемые бюджетам на осуществление спортивной подготовки в организациях, получивших статус "Детский футбольный центр"</t>
  </si>
  <si>
    <t>00020245383000000150</t>
  </si>
  <si>
    <t>Межбюджетные трансферты, передаваемые бюджетам субъектов Российской Федерации на осуществление спортивной подготовки в организациях, получивших статус "Детский футбольный центр"</t>
  </si>
  <si>
    <t>00020245383020000150</t>
  </si>
  <si>
    <t>Межбюджетные трансферты, передаваемые бюджетам на премирование победителей Всероссийского конкурса "Лучшая муниципальная практика"</t>
  </si>
  <si>
    <t>00020245399000000150</t>
  </si>
  <si>
    <t>Межбюджетные трансферты, передаваемые бюджетам субъектов Российской Федерации на премирование победителей Всероссийского конкурса "Лучшая муниципальная практика"</t>
  </si>
  <si>
    <t>00020245399020000150</t>
  </si>
  <si>
    <t>Межбюджетные трансферты, передаваемые бюджетам на создание системы поддержки фермеров и развитие сельской кооперации</t>
  </si>
  <si>
    <t>00020245480000000150</t>
  </si>
  <si>
    <t>Межбюджетные трансферты, передаваемые бюджетам субъектов Российской Федерации на создание системы поддержки фермеров и развитие сельской кооперации</t>
  </si>
  <si>
    <t>00020245480020000150</t>
  </si>
  <si>
    <t>Межбюджетные трансферты, передаваемые бюджетам за достижение показателей деятельности органов исполнительной власти субъектов Российской Федерации</t>
  </si>
  <si>
    <t>00020245550000000150</t>
  </si>
  <si>
    <t>Межбюджетные трансферты, передаваемые бюджетам субъектов Российской Федерации за достижение показателей деятельности органов исполнительной власти субъектов Российской Федерации</t>
  </si>
  <si>
    <t>00020245550020000150</t>
  </si>
  <si>
    <t>Безвозмездные поступления от негосударственных организаций в бюджеты субъектов Российской Федерации</t>
  </si>
  <si>
    <t>00020402000020000150</t>
  </si>
  <si>
    <t>Предоставление негосударственными организациями грантов для получателей средств бюджетов субъектов Российской Федерации</t>
  </si>
  <si>
    <t>00020402010020000150</t>
  </si>
  <si>
    <t>Предоставление негосударственными организациями грантов для получателей средств бюджетов муниципальных районов</t>
  </si>
  <si>
    <t>00020405010050000150</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</si>
  <si>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</si>
  <si>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00020405020050000150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</si>
  <si>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поселений</t>
  </si>
  <si>
    <t>00020705010130000150</t>
  </si>
  <si>
    <t>Доходы бюджетов городских округов от возврата иными организациями остатков субсидий прошлых лет</t>
  </si>
  <si>
    <t>00021804030040000150</t>
  </si>
  <si>
    <t>Фундаментальные исследования</t>
  </si>
  <si>
    <t>0110</t>
  </si>
  <si>
    <t>-</t>
  </si>
  <si>
    <t>Исполнение государственных и муниципальных гарантий</t>
  </si>
  <si>
    <t>00001060400000000000</t>
  </si>
  <si>
    <t>Исполнение государственных и муниципальных гарантий в валюте Российской Федерации</t>
  </si>
  <si>
    <t>00001060401000000000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</si>
  <si>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</si>
  <si>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00001060401000000800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</si>
  <si>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</si>
  <si>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00001060401050000810</t>
  </si>
  <si>
    <t>Операции по управлению остатками средств на единых счетах бюджетов</t>
  </si>
  <si>
    <t>00001061000000000000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</si>
  <si>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</si>
  <si>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00001061002000000500</t>
  </si>
  <si>
    <t>Увеличение финансовых активов в собственности городских округов за счет средств организаций,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</si>
  <si>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00001061002040000550</t>
  </si>
  <si>
    <t>св.200</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</si>
</sst>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FC19]d\ mmmm\ yyyy\ &quot;г.&quot;"/>
    <numFmt numFmtId="183" formatCode="_-* #,##0.0_р_._-;\-* #,##0.0_р_._-;_-* &quot;-&quot;?_р_._-;_-@_-"/>
    <numFmt numFmtId="184" formatCode="#,##0.0"/>
    <numFmt numFmtId="185" formatCode="_-* #,##0_р_._-;\-* #,##0_р_._-;_-* &quot;-&quot;?_р_._-;_-@_-"/>
    <numFmt numFmtId="186" formatCode="#,##0.0_р_."/>
    <numFmt numFmtId="187" formatCode="_-* #,##0.00_р_._-;\-* #,##0.00_р_._-;_-* &quot;-&quot;?_р_._-;_-@_-"/>
    <numFmt numFmtId="188" formatCode="_-* #,##0.000_р_._-;\-* #,##0.000_р_._-;_-* &quot;-&quot;?_р_._-;_-@_-"/>
    <numFmt numFmtId="189" formatCode="_-* #,##0.0000_р_._-;\-* #,##0.0000_р_._-;_-* &quot;-&quot;?_р_._-;_-@_-"/>
    <numFmt numFmtId="190" formatCode="_-* #,##0.00000_р_._-;\-* #,##0.00000_р_._-;_-* &quot;-&quot;?_р_._-;_-@_-"/>
    <numFmt numFmtId="191" formatCode="_-* #,##0.000000_р_._-;\-* #,##0.000000_р_._-;_-* &quot;-&quot;?_р_._-;_-@_-"/>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_-* #,##0.000_р_._-;\-* #,##0.000_р_._-;_-* &quot;-&quot;??_р_._-;_-@_-"/>
    <numFmt numFmtId="197" formatCode="_-* #,##0.0000_р_._-;\-* #,##0.0000_р_._-;_-* &quot;-&quot;??_р_._-;_-@_-"/>
    <numFmt numFmtId="198" formatCode="_-* #,##0.00000_р_._-;\-* #,##0.00000_р_._-;_-* &quot;-&quot;??_р_._-;_-@_-"/>
    <numFmt numFmtId="199" formatCode="_-* #,##0.000000_р_._-;\-* #,##0.000000_р_._-;_-* &quot;-&quot;??_р_._-;_-@_-"/>
    <numFmt numFmtId="200" formatCode="_-* #,##0.0000000_р_._-;\-* #,##0.0000000_р_._-;_-* &quot;-&quot;??_р_._-;_-@_-"/>
    <numFmt numFmtId="201" formatCode="#,##0.000"/>
    <numFmt numFmtId="202" formatCode="#,##0.0000"/>
    <numFmt numFmtId="203" formatCode="#,##0.00000"/>
    <numFmt numFmtId="204" formatCode="#,##0.000000"/>
    <numFmt numFmtId="205" formatCode="#,##0.0000000"/>
    <numFmt numFmtId="206" formatCode="_-* #,##0.0\ _₽_-;\-* #,##0.0\ _₽_-;_-* &quot;-&quot;?\ _₽_-;_-@_-"/>
  </numFmts>
  <fonts count="48">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0"/>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hair"/>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5"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0" fillId="0" borderId="0">
      <alignment/>
      <protection/>
    </xf>
    <xf numFmtId="0" fontId="6"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46">
    <xf numFmtId="0" fontId="0" fillId="0" borderId="0" xfId="0" applyAlignment="1">
      <alignment/>
    </xf>
    <xf numFmtId="49" fontId="7"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horizontal="left"/>
    </xf>
    <xf numFmtId="49" fontId="8" fillId="0" borderId="0" xfId="0" applyNumberFormat="1" applyFont="1" applyFill="1" applyAlignment="1">
      <alignment/>
    </xf>
    <xf numFmtId="0" fontId="7" fillId="0" borderId="0" xfId="0" applyFont="1" applyFill="1" applyAlignment="1">
      <alignment horizontal="center" wrapText="1"/>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xf>
    <xf numFmtId="49" fontId="9" fillId="0" borderId="10" xfId="0" applyNumberFormat="1" applyFont="1" applyFill="1" applyBorder="1" applyAlignment="1">
      <alignment horizontal="center" shrinkToFit="1"/>
    </xf>
    <xf numFmtId="49" fontId="11" fillId="0" borderId="10" xfId="0" applyNumberFormat="1" applyFont="1" applyFill="1" applyBorder="1" applyAlignment="1">
      <alignment horizontal="center"/>
    </xf>
    <xf numFmtId="0" fontId="9" fillId="0" borderId="10" xfId="0" applyFont="1" applyFill="1" applyBorder="1" applyAlignment="1">
      <alignment horizontal="left" wrapText="1" indent="2"/>
    </xf>
    <xf numFmtId="0" fontId="11" fillId="0" borderId="10" xfId="0" applyFont="1" applyFill="1" applyBorder="1" applyAlignment="1">
      <alignment horizontal="left" wrapText="1" indent="1"/>
    </xf>
    <xf numFmtId="49" fontId="11" fillId="0" borderId="10" xfId="0" applyNumberFormat="1" applyFont="1" applyFill="1" applyBorder="1" applyAlignment="1">
      <alignment horizontal="center" shrinkToFit="1"/>
    </xf>
    <xf numFmtId="0" fontId="11" fillId="0" borderId="0" xfId="0" applyFont="1" applyFill="1" applyAlignment="1">
      <alignment/>
    </xf>
    <xf numFmtId="0" fontId="9" fillId="0" borderId="11" xfId="0" applyFont="1" applyFill="1" applyBorder="1" applyAlignment="1">
      <alignment horizontal="left" wrapText="1" indent="2"/>
    </xf>
    <xf numFmtId="0" fontId="7" fillId="0" borderId="0" xfId="0" applyFont="1" applyFill="1" applyAlignment="1">
      <alignment horizontal="center"/>
    </xf>
    <xf numFmtId="183" fontId="9" fillId="0" borderId="10" xfId="0" applyNumberFormat="1" applyFont="1" applyFill="1" applyBorder="1" applyAlignment="1">
      <alignment horizontal="right" shrinkToFit="1"/>
    </xf>
    <xf numFmtId="183" fontId="11" fillId="0" borderId="10" xfId="0" applyNumberFormat="1" applyFont="1" applyFill="1" applyBorder="1" applyAlignment="1">
      <alignment horizontal="right"/>
    </xf>
    <xf numFmtId="183" fontId="11" fillId="0" borderId="10" xfId="0" applyNumberFormat="1" applyFont="1" applyFill="1" applyBorder="1" applyAlignment="1">
      <alignment horizontal="right" shrinkToFit="1"/>
    </xf>
    <xf numFmtId="0" fontId="11" fillId="0" borderId="11" xfId="0" applyFont="1" applyFill="1" applyBorder="1" applyAlignment="1">
      <alignment horizontal="left" wrapText="1" indent="2"/>
    </xf>
    <xf numFmtId="183" fontId="11" fillId="0" borderId="0" xfId="0" applyNumberFormat="1" applyFont="1" applyFill="1" applyAlignment="1">
      <alignment/>
    </xf>
    <xf numFmtId="183" fontId="9" fillId="33" borderId="10" xfId="0" applyNumberFormat="1" applyFont="1" applyFill="1" applyBorder="1" applyAlignment="1">
      <alignment horizontal="right" shrinkToFit="1"/>
    </xf>
    <xf numFmtId="206" fontId="8" fillId="0" borderId="0" xfId="0" applyNumberFormat="1" applyFont="1" applyFill="1" applyAlignment="1">
      <alignment/>
    </xf>
    <xf numFmtId="183" fontId="9" fillId="0" borderId="0" xfId="0" applyNumberFormat="1" applyFont="1" applyFill="1" applyBorder="1" applyAlignment="1">
      <alignment horizontal="right" shrinkToFit="1"/>
    </xf>
    <xf numFmtId="0" fontId="11" fillId="0" borderId="10" xfId="0" applyFont="1" applyFill="1" applyBorder="1" applyAlignment="1">
      <alignment horizontal="left" wrapText="1" indent="2"/>
    </xf>
    <xf numFmtId="183" fontId="9" fillId="0" borderId="12" xfId="0" applyNumberFormat="1" applyFont="1" applyFill="1" applyBorder="1" applyAlignment="1">
      <alignment horizontal="right" shrinkToFit="1"/>
    </xf>
    <xf numFmtId="0" fontId="47" fillId="0" borderId="10" xfId="0" applyFont="1" applyFill="1" applyBorder="1" applyAlignment="1">
      <alignment horizontal="center" vertical="center" wrapText="1"/>
    </xf>
    <xf numFmtId="183" fontId="11" fillId="0" borderId="10" xfId="0" applyNumberFormat="1" applyFont="1" applyFill="1" applyBorder="1" applyAlignment="1">
      <alignment/>
    </xf>
    <xf numFmtId="183" fontId="9" fillId="0" borderId="10" xfId="0" applyNumberFormat="1" applyFont="1" applyFill="1" applyBorder="1" applyAlignment="1">
      <alignment/>
    </xf>
    <xf numFmtId="0" fontId="8" fillId="0" borderId="10" xfId="0" applyFont="1" applyFill="1" applyBorder="1" applyAlignment="1">
      <alignment horizontal="center"/>
    </xf>
    <xf numFmtId="0" fontId="7" fillId="0" borderId="0" xfId="0" applyFont="1" applyFill="1" applyAlignment="1">
      <alignment horizontal="left" wrapText="1"/>
    </xf>
    <xf numFmtId="0" fontId="7" fillId="0" borderId="0" xfId="0" applyFont="1" applyFill="1" applyAlignment="1">
      <alignment horizontal="left"/>
    </xf>
    <xf numFmtId="49" fontId="7" fillId="0" borderId="0" xfId="0" applyNumberFormat="1" applyFont="1" applyFill="1" applyAlignment="1">
      <alignment/>
    </xf>
    <xf numFmtId="0" fontId="7" fillId="0" borderId="0" xfId="0" applyFont="1" applyFill="1" applyAlignment="1">
      <alignment/>
    </xf>
    <xf numFmtId="206" fontId="11" fillId="0" borderId="0" xfId="0" applyNumberFormat="1" applyFont="1" applyFill="1" applyAlignment="1">
      <alignment/>
    </xf>
    <xf numFmtId="49" fontId="9" fillId="0" borderId="10" xfId="0" applyNumberFormat="1" applyFont="1" applyFill="1" applyBorder="1" applyAlignment="1">
      <alignment horizontal="center"/>
    </xf>
    <xf numFmtId="183" fontId="9" fillId="0" borderId="10" xfId="0" applyNumberFormat="1" applyFont="1" applyFill="1" applyBorder="1" applyAlignment="1">
      <alignment horizontal="right"/>
    </xf>
    <xf numFmtId="0" fontId="7" fillId="0" borderId="10" xfId="0" applyFont="1" applyFill="1" applyBorder="1" applyAlignment="1">
      <alignment horizontal="center"/>
    </xf>
    <xf numFmtId="0" fontId="8" fillId="0" borderId="0" xfId="0" applyFont="1" applyFill="1" applyBorder="1" applyAlignment="1">
      <alignment/>
    </xf>
    <xf numFmtId="0" fontId="7" fillId="0" borderId="0" xfId="0" applyFont="1" applyFill="1" applyAlignment="1">
      <alignment horizontal="center" wrapText="1"/>
    </xf>
    <xf numFmtId="0" fontId="7"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1:K961"/>
  <sheetViews>
    <sheetView showGridLines="0" showZeros="0" tabSelected="1" view="pageBreakPreview" zoomScaleSheetLayoutView="100" zoomScalePageLayoutView="0" workbookViewId="0" topLeftCell="A1">
      <pane ySplit="6" topLeftCell="A754" activePane="bottomLeft" state="frozen"/>
      <selection pane="topLeft" activeCell="A1" sqref="A1"/>
      <selection pane="bottomLeft" activeCell="A807" sqref="A807"/>
    </sheetView>
  </sheetViews>
  <sheetFormatPr defaultColWidth="9.00390625" defaultRowHeight="12.75"/>
  <cols>
    <col min="1" max="1" width="55.25390625" style="3" customWidth="1"/>
    <col min="2" max="2" width="20.875" style="3" customWidth="1"/>
    <col min="3" max="3" width="18.25390625" style="4" customWidth="1"/>
    <col min="4" max="4" width="15.375" style="4" customWidth="1"/>
    <col min="5" max="5" width="13.00390625" style="2" customWidth="1"/>
    <col min="6" max="6" width="14.375" style="2" customWidth="1"/>
    <col min="7" max="7" width="16.375" style="2" customWidth="1"/>
    <col min="8" max="8" width="13.00390625" style="2" customWidth="1"/>
    <col min="9" max="9" width="21.00390625" style="2" customWidth="1"/>
    <col min="10" max="16384" width="9.125" style="2" customWidth="1"/>
  </cols>
  <sheetData>
    <row r="1" spans="1:5" ht="46.5" customHeight="1">
      <c r="A1" s="41" t="s">
        <v>1772</v>
      </c>
      <c r="B1" s="42"/>
      <c r="C1" s="42"/>
      <c r="D1" s="42"/>
      <c r="E1" s="42"/>
    </row>
    <row r="2" spans="1:5" ht="16.5" customHeight="1">
      <c r="A2" s="5"/>
      <c r="B2" s="17"/>
      <c r="C2" s="17"/>
      <c r="D2" s="17"/>
      <c r="E2" s="17"/>
    </row>
    <row r="3" spans="1:7" ht="13.5" customHeight="1">
      <c r="A3" s="5"/>
      <c r="B3" s="17"/>
      <c r="C3" s="17"/>
      <c r="D3" s="17"/>
      <c r="E3" s="17"/>
      <c r="G3" s="17" t="s">
        <v>8</v>
      </c>
    </row>
    <row r="4" spans="1:7" ht="15.75" customHeight="1">
      <c r="A4" s="43" t="s">
        <v>2</v>
      </c>
      <c r="B4" s="43" t="s">
        <v>4</v>
      </c>
      <c r="C4" s="44" t="s">
        <v>3</v>
      </c>
      <c r="D4" s="44"/>
      <c r="E4" s="44"/>
      <c r="F4" s="45" t="s">
        <v>1267</v>
      </c>
      <c r="G4" s="45"/>
    </row>
    <row r="5" spans="1:11" ht="85.5" customHeight="1">
      <c r="A5" s="43"/>
      <c r="B5" s="43"/>
      <c r="C5" s="1" t="s">
        <v>5</v>
      </c>
      <c r="D5" s="1" t="s">
        <v>0</v>
      </c>
      <c r="E5" s="1" t="s">
        <v>6</v>
      </c>
      <c r="F5" s="1" t="s">
        <v>1265</v>
      </c>
      <c r="G5" s="28" t="s">
        <v>1266</v>
      </c>
      <c r="K5" s="2">
        <v>0</v>
      </c>
    </row>
    <row r="6" spans="1:7" ht="14.25" customHeight="1">
      <c r="A6" s="6">
        <v>1</v>
      </c>
      <c r="B6" s="7" t="s">
        <v>7</v>
      </c>
      <c r="C6" s="8">
        <v>3</v>
      </c>
      <c r="D6" s="8">
        <v>4</v>
      </c>
      <c r="E6" s="8">
        <v>5</v>
      </c>
      <c r="F6" s="8">
        <v>6</v>
      </c>
      <c r="G6" s="8">
        <v>7</v>
      </c>
    </row>
    <row r="7" spans="1:8" s="15" customFormat="1" ht="10.5">
      <c r="A7" s="13" t="s">
        <v>401</v>
      </c>
      <c r="B7" s="11" t="s">
        <v>1</v>
      </c>
      <c r="C7" s="19">
        <f>C8+C462</f>
        <v>95208051.17542</v>
      </c>
      <c r="D7" s="19">
        <v>93811489.95129</v>
      </c>
      <c r="E7" s="19">
        <f>D7/C7*100</f>
        <v>98.53314797762549</v>
      </c>
      <c r="F7" s="19">
        <v>80161789.84722</v>
      </c>
      <c r="G7" s="29">
        <f>D7/F7*100</f>
        <v>117.02768879048845</v>
      </c>
      <c r="H7" s="22"/>
    </row>
    <row r="8" spans="1:7" s="9" customFormat="1" ht="11.25">
      <c r="A8" s="21" t="s">
        <v>395</v>
      </c>
      <c r="B8" s="14" t="s">
        <v>180</v>
      </c>
      <c r="C8" s="20">
        <v>65950029.46732</v>
      </c>
      <c r="D8" s="20">
        <v>68442328.08259</v>
      </c>
      <c r="E8" s="19">
        <f>D8/C8*100</f>
        <v>103.77907126865651</v>
      </c>
      <c r="F8" s="19">
        <v>62659405.93283</v>
      </c>
      <c r="G8" s="29">
        <f aca="true" t="shared" si="0" ref="G8:G71">D8/F8*100</f>
        <v>109.22913657362025</v>
      </c>
    </row>
    <row r="9" spans="1:7" s="15" customFormat="1" ht="10.5">
      <c r="A9" s="21" t="s">
        <v>396</v>
      </c>
      <c r="B9" s="14" t="s">
        <v>181</v>
      </c>
      <c r="C9" s="20">
        <v>35937797.71797</v>
      </c>
      <c r="D9" s="20">
        <v>39327353.62421</v>
      </c>
      <c r="E9" s="20">
        <f aca="true" t="shared" si="1" ref="E9:E118">D9/C9*100</f>
        <v>109.43172960357867</v>
      </c>
      <c r="F9" s="19">
        <v>36222812.059989996</v>
      </c>
      <c r="G9" s="29">
        <f t="shared" si="0"/>
        <v>108.57068070551357</v>
      </c>
    </row>
    <row r="10" spans="1:7" s="15" customFormat="1" ht="11.25">
      <c r="A10" s="16" t="s">
        <v>9</v>
      </c>
      <c r="B10" s="10" t="s">
        <v>182</v>
      </c>
      <c r="C10" s="18">
        <v>13229157</v>
      </c>
      <c r="D10" s="18">
        <v>15942348.889729999</v>
      </c>
      <c r="E10" s="18">
        <f t="shared" si="1"/>
        <v>120.50918202671568</v>
      </c>
      <c r="F10" s="18">
        <v>14369886.40001</v>
      </c>
      <c r="G10" s="30">
        <f t="shared" si="0"/>
        <v>110.94276214820253</v>
      </c>
    </row>
    <row r="11" spans="1:7" s="9" customFormat="1" ht="22.5">
      <c r="A11" s="16" t="s">
        <v>10</v>
      </c>
      <c r="B11" s="10" t="s">
        <v>183</v>
      </c>
      <c r="C11" s="18">
        <v>13229157</v>
      </c>
      <c r="D11" s="18">
        <v>15942348.889729999</v>
      </c>
      <c r="E11" s="18">
        <f t="shared" si="1"/>
        <v>120.50918202671568</v>
      </c>
      <c r="F11" s="18">
        <v>14369886.40001</v>
      </c>
      <c r="G11" s="30">
        <f t="shared" si="0"/>
        <v>110.94276214820253</v>
      </c>
    </row>
    <row r="12" spans="1:7" s="9" customFormat="1" ht="33.75">
      <c r="A12" s="16" t="s">
        <v>444</v>
      </c>
      <c r="B12" s="10" t="s">
        <v>184</v>
      </c>
      <c r="C12" s="18">
        <v>9647071</v>
      </c>
      <c r="D12" s="18">
        <v>10335996.54645</v>
      </c>
      <c r="E12" s="18">
        <f t="shared" si="1"/>
        <v>107.14129238242364</v>
      </c>
      <c r="F12" s="18">
        <v>10477985.34109</v>
      </c>
      <c r="G12" s="30">
        <f t="shared" si="0"/>
        <v>98.6448845840318</v>
      </c>
    </row>
    <row r="13" spans="1:7" s="9" customFormat="1" ht="33.75">
      <c r="A13" s="16" t="s">
        <v>445</v>
      </c>
      <c r="B13" s="10" t="s">
        <v>515</v>
      </c>
      <c r="C13" s="18">
        <v>3582086</v>
      </c>
      <c r="D13" s="18">
        <v>5606352.34328</v>
      </c>
      <c r="E13" s="18">
        <f t="shared" si="1"/>
        <v>156.51082478980126</v>
      </c>
      <c r="F13" s="18">
        <v>3891901.05892</v>
      </c>
      <c r="G13" s="30">
        <f t="shared" si="0"/>
        <v>144.05176951841008</v>
      </c>
    </row>
    <row r="14" spans="1:7" s="9" customFormat="1" ht="11.25">
      <c r="A14" s="16" t="s">
        <v>11</v>
      </c>
      <c r="B14" s="10" t="s">
        <v>185</v>
      </c>
      <c r="C14" s="18">
        <v>22708640.717970002</v>
      </c>
      <c r="D14" s="18">
        <v>23385004.73448</v>
      </c>
      <c r="E14" s="18">
        <f t="shared" si="1"/>
        <v>102.978443425611</v>
      </c>
      <c r="F14" s="18">
        <v>21852925.65998</v>
      </c>
      <c r="G14" s="30">
        <f t="shared" si="0"/>
        <v>107.01086480747861</v>
      </c>
    </row>
    <row r="15" spans="1:7" s="9" customFormat="1" ht="56.25">
      <c r="A15" s="16" t="s">
        <v>12</v>
      </c>
      <c r="B15" s="10" t="s">
        <v>186</v>
      </c>
      <c r="C15" s="18">
        <v>21768744.983740002</v>
      </c>
      <c r="D15" s="18">
        <v>22410074.24846</v>
      </c>
      <c r="E15" s="18">
        <f t="shared" si="1"/>
        <v>102.94610123458672</v>
      </c>
      <c r="F15" s="18">
        <v>20793830.87258</v>
      </c>
      <c r="G15" s="30">
        <f t="shared" si="0"/>
        <v>107.77270617321062</v>
      </c>
    </row>
    <row r="16" spans="1:7" s="9" customFormat="1" ht="78.75">
      <c r="A16" s="16" t="s">
        <v>575</v>
      </c>
      <c r="B16" s="10" t="s">
        <v>187</v>
      </c>
      <c r="C16" s="18">
        <v>134519.98618</v>
      </c>
      <c r="D16" s="18">
        <v>238781.41482</v>
      </c>
      <c r="E16" s="18">
        <f t="shared" si="1"/>
        <v>177.5062736777929</v>
      </c>
      <c r="F16" s="18">
        <v>188732.68945</v>
      </c>
      <c r="G16" s="30">
        <f t="shared" si="0"/>
        <v>126.5183130256082</v>
      </c>
    </row>
    <row r="17" spans="1:7" s="9" customFormat="1" ht="33.75">
      <c r="A17" s="16" t="s">
        <v>446</v>
      </c>
      <c r="B17" s="10" t="s">
        <v>188</v>
      </c>
      <c r="C17" s="18">
        <v>328855.85805000004</v>
      </c>
      <c r="D17" s="18">
        <v>301779.63849</v>
      </c>
      <c r="E17" s="18">
        <f t="shared" si="1"/>
        <v>91.76653877460096</v>
      </c>
      <c r="F17" s="18">
        <v>308336.14063</v>
      </c>
      <c r="G17" s="30">
        <f t="shared" si="0"/>
        <v>97.87358623397063</v>
      </c>
    </row>
    <row r="18" spans="1:7" s="9" customFormat="1" ht="56.25">
      <c r="A18" s="16" t="s">
        <v>447</v>
      </c>
      <c r="B18" s="10" t="s">
        <v>189</v>
      </c>
      <c r="C18" s="18">
        <v>476519.49</v>
      </c>
      <c r="D18" s="18">
        <v>434370.5462</v>
      </c>
      <c r="E18" s="18">
        <f t="shared" si="1"/>
        <v>91.15483318426283</v>
      </c>
      <c r="F18" s="18">
        <v>562076.57698</v>
      </c>
      <c r="G18" s="30">
        <f t="shared" si="0"/>
        <v>77.27960281388062</v>
      </c>
    </row>
    <row r="19" spans="1:7" s="15" customFormat="1" ht="33.75">
      <c r="A19" s="16" t="s">
        <v>643</v>
      </c>
      <c r="B19" s="10" t="s">
        <v>675</v>
      </c>
      <c r="C19" s="18">
        <v>0.4</v>
      </c>
      <c r="D19" s="18">
        <v>-1.11349</v>
      </c>
      <c r="E19" s="18">
        <v>0</v>
      </c>
      <c r="F19" s="18">
        <v>-50.61966</v>
      </c>
      <c r="G19" s="30">
        <f t="shared" si="0"/>
        <v>2.1997184493139623</v>
      </c>
    </row>
    <row r="20" spans="1:7" s="9" customFormat="1" ht="21.75">
      <c r="A20" s="21" t="s">
        <v>13</v>
      </c>
      <c r="B20" s="14" t="s">
        <v>190</v>
      </c>
      <c r="C20" s="20">
        <v>10078181.01323</v>
      </c>
      <c r="D20" s="20">
        <v>9416074.78926</v>
      </c>
      <c r="E20" s="20">
        <f t="shared" si="1"/>
        <v>93.43030033791983</v>
      </c>
      <c r="F20" s="20">
        <v>7824356.55537</v>
      </c>
      <c r="G20" s="29">
        <f t="shared" si="0"/>
        <v>120.3431198799034</v>
      </c>
    </row>
    <row r="21" spans="1:7" s="9" customFormat="1" ht="22.5">
      <c r="A21" s="16" t="s">
        <v>14</v>
      </c>
      <c r="B21" s="10" t="s">
        <v>191</v>
      </c>
      <c r="C21" s="18">
        <v>10078181.01323</v>
      </c>
      <c r="D21" s="18">
        <v>9416074.78926</v>
      </c>
      <c r="E21" s="18">
        <f t="shared" si="1"/>
        <v>93.43030033791983</v>
      </c>
      <c r="F21" s="18">
        <v>7824356.55537</v>
      </c>
      <c r="G21" s="30">
        <f t="shared" si="0"/>
        <v>120.3431198799034</v>
      </c>
    </row>
    <row r="22" spans="1:7" s="9" customFormat="1" ht="78.75">
      <c r="A22" s="16" t="s">
        <v>1275</v>
      </c>
      <c r="B22" s="10" t="s">
        <v>192</v>
      </c>
      <c r="C22" s="18">
        <v>125493</v>
      </c>
      <c r="D22" s="18">
        <v>85875.03867000001</v>
      </c>
      <c r="E22" s="18">
        <f t="shared" si="1"/>
        <v>68.43014245416079</v>
      </c>
      <c r="F22" s="18">
        <v>149588.0317</v>
      </c>
      <c r="G22" s="30">
        <f t="shared" si="0"/>
        <v>57.40769344583869</v>
      </c>
    </row>
    <row r="23" spans="1:7" s="9" customFormat="1" ht="11.25">
      <c r="A23" s="16" t="s">
        <v>15</v>
      </c>
      <c r="B23" s="10" t="s">
        <v>193</v>
      </c>
      <c r="C23" s="18">
        <v>1239254</v>
      </c>
      <c r="D23" s="18">
        <v>1425417.9605699999</v>
      </c>
      <c r="E23" s="18">
        <f t="shared" si="1"/>
        <v>115.02226021219218</v>
      </c>
      <c r="F23" s="18">
        <v>1419802.79945</v>
      </c>
      <c r="G23" s="30">
        <f t="shared" si="0"/>
        <v>100.39548880465476</v>
      </c>
    </row>
    <row r="24" spans="1:7" s="9" customFormat="1" ht="22.5">
      <c r="A24" s="16" t="s">
        <v>399</v>
      </c>
      <c r="B24" s="10" t="s">
        <v>400</v>
      </c>
      <c r="C24" s="18">
        <v>219</v>
      </c>
      <c r="D24" s="18">
        <v>1064.84283</v>
      </c>
      <c r="E24" s="18" t="s">
        <v>1874</v>
      </c>
      <c r="F24" s="18">
        <v>196.257</v>
      </c>
      <c r="G24" s="30">
        <f t="shared" si="0"/>
        <v>542.5757195921674</v>
      </c>
    </row>
    <row r="25" spans="1:7" s="9" customFormat="1" ht="90">
      <c r="A25" s="16" t="s">
        <v>1276</v>
      </c>
      <c r="B25" s="10" t="s">
        <v>194</v>
      </c>
      <c r="C25" s="18">
        <v>3806</v>
      </c>
      <c r="D25" s="18">
        <v>4933.6975999999995</v>
      </c>
      <c r="E25" s="18">
        <f t="shared" si="1"/>
        <v>129.62946925906462</v>
      </c>
      <c r="F25" s="18">
        <v>3258.475</v>
      </c>
      <c r="G25" s="30">
        <f t="shared" si="0"/>
        <v>151.4112460583555</v>
      </c>
    </row>
    <row r="26" spans="1:7" s="9" customFormat="1" ht="90">
      <c r="A26" s="16" t="s">
        <v>576</v>
      </c>
      <c r="B26" s="10" t="s">
        <v>632</v>
      </c>
      <c r="C26" s="18">
        <v>1233523.3</v>
      </c>
      <c r="D26" s="18">
        <v>1180057.11401</v>
      </c>
      <c r="E26" s="18">
        <f t="shared" si="1"/>
        <v>95.66557145779086</v>
      </c>
      <c r="F26" s="18">
        <v>1211552.56372</v>
      </c>
      <c r="G26" s="30">
        <f t="shared" si="0"/>
        <v>97.4004058384974</v>
      </c>
    </row>
    <row r="27" spans="1:7" s="9" customFormat="1" ht="112.5">
      <c r="A27" s="16" t="s">
        <v>644</v>
      </c>
      <c r="B27" s="10" t="s">
        <v>676</v>
      </c>
      <c r="C27" s="18">
        <v>871232.1</v>
      </c>
      <c r="D27" s="18">
        <v>833267.27706</v>
      </c>
      <c r="E27" s="18">
        <f t="shared" si="1"/>
        <v>95.64239851355339</v>
      </c>
      <c r="F27" s="18">
        <v>795235.33495</v>
      </c>
      <c r="G27" s="30">
        <f t="shared" si="0"/>
        <v>104.78247638636317</v>
      </c>
    </row>
    <row r="28" spans="1:7" s="9" customFormat="1" ht="135">
      <c r="A28" s="16" t="s">
        <v>682</v>
      </c>
      <c r="B28" s="10" t="s">
        <v>782</v>
      </c>
      <c r="C28" s="18">
        <v>362291.2</v>
      </c>
      <c r="D28" s="18">
        <v>346789.83694999997</v>
      </c>
      <c r="E28" s="18">
        <f t="shared" si="1"/>
        <v>95.72129738453486</v>
      </c>
      <c r="F28" s="18">
        <v>416317.22877</v>
      </c>
      <c r="G28" s="30">
        <f t="shared" si="0"/>
        <v>83.29942000588898</v>
      </c>
    </row>
    <row r="29" spans="1:7" s="9" customFormat="1" ht="78.75">
      <c r="A29" s="16" t="s">
        <v>1277</v>
      </c>
      <c r="B29" s="10" t="s">
        <v>1533</v>
      </c>
      <c r="C29" s="18">
        <v>5400</v>
      </c>
      <c r="D29" s="18">
        <v>7260.93634</v>
      </c>
      <c r="E29" s="18">
        <f t="shared" si="1"/>
        <v>134.46178407407407</v>
      </c>
      <c r="F29" s="18">
        <v>0</v>
      </c>
      <c r="G29" s="30">
        <v>0</v>
      </c>
    </row>
    <row r="30" spans="1:7" s="9" customFormat="1" ht="78.75">
      <c r="A30" s="16" t="s">
        <v>1278</v>
      </c>
      <c r="B30" s="10" t="s">
        <v>1534</v>
      </c>
      <c r="C30" s="18">
        <v>21.3</v>
      </c>
      <c r="D30" s="18">
        <v>21.31673</v>
      </c>
      <c r="E30" s="18">
        <f t="shared" si="1"/>
        <v>100.07854460093897</v>
      </c>
      <c r="F30" s="18">
        <v>0</v>
      </c>
      <c r="G30" s="30">
        <v>0</v>
      </c>
    </row>
    <row r="31" spans="1:7" s="9" customFormat="1" ht="67.5">
      <c r="A31" s="16" t="s">
        <v>1279</v>
      </c>
      <c r="B31" s="10" t="s">
        <v>1535</v>
      </c>
      <c r="C31" s="18">
        <v>400</v>
      </c>
      <c r="D31" s="18">
        <v>595.97097</v>
      </c>
      <c r="E31" s="18">
        <f t="shared" si="1"/>
        <v>148.9927425</v>
      </c>
      <c r="F31" s="18">
        <v>0</v>
      </c>
      <c r="G31" s="30">
        <v>0</v>
      </c>
    </row>
    <row r="32" spans="1:7" s="15" customFormat="1" ht="67.5">
      <c r="A32" s="16" t="s">
        <v>1280</v>
      </c>
      <c r="B32" s="10" t="s">
        <v>1536</v>
      </c>
      <c r="C32" s="18">
        <v>4900</v>
      </c>
      <c r="D32" s="18">
        <v>1970.76086</v>
      </c>
      <c r="E32" s="18">
        <f t="shared" si="1"/>
        <v>40.219609387755106</v>
      </c>
      <c r="F32" s="18">
        <v>0</v>
      </c>
      <c r="G32" s="30">
        <v>0</v>
      </c>
    </row>
    <row r="33" spans="1:7" s="15" customFormat="1" ht="45">
      <c r="A33" s="16" t="s">
        <v>402</v>
      </c>
      <c r="B33" s="10" t="s">
        <v>433</v>
      </c>
      <c r="C33" s="18">
        <v>3408292.93516</v>
      </c>
      <c r="D33" s="18">
        <v>3099100.898</v>
      </c>
      <c r="E33" s="18">
        <f t="shared" si="1"/>
        <v>90.92824346257417</v>
      </c>
      <c r="F33" s="18">
        <v>2296354.22633</v>
      </c>
      <c r="G33" s="30">
        <f t="shared" si="0"/>
        <v>134.95744090635958</v>
      </c>
    </row>
    <row r="34" spans="1:7" s="15" customFormat="1" ht="67.5">
      <c r="A34" s="16" t="s">
        <v>683</v>
      </c>
      <c r="B34" s="10" t="s">
        <v>783</v>
      </c>
      <c r="C34" s="18">
        <v>2509072.93516</v>
      </c>
      <c r="D34" s="18">
        <v>2290836.70898</v>
      </c>
      <c r="E34" s="18">
        <f t="shared" si="1"/>
        <v>91.30211708389086</v>
      </c>
      <c r="F34" s="18">
        <v>2296354.22633</v>
      </c>
      <c r="G34" s="30">
        <f t="shared" si="0"/>
        <v>99.75972708013703</v>
      </c>
    </row>
    <row r="35" spans="1:7" s="9" customFormat="1" ht="78.75">
      <c r="A35" s="16" t="s">
        <v>1281</v>
      </c>
      <c r="B35" s="10" t="s">
        <v>1537</v>
      </c>
      <c r="C35" s="18">
        <v>899220</v>
      </c>
      <c r="D35" s="18">
        <v>808264.1890199999</v>
      </c>
      <c r="E35" s="18">
        <f t="shared" si="1"/>
        <v>89.8850324748115</v>
      </c>
      <c r="F35" s="18">
        <v>0</v>
      </c>
      <c r="G35" s="30">
        <v>0</v>
      </c>
    </row>
    <row r="36" spans="1:7" s="9" customFormat="1" ht="56.25">
      <c r="A36" s="16" t="s">
        <v>403</v>
      </c>
      <c r="B36" s="10" t="s">
        <v>434</v>
      </c>
      <c r="C36" s="18">
        <v>17861.52624</v>
      </c>
      <c r="D36" s="18">
        <v>22167.00516</v>
      </c>
      <c r="E36" s="18">
        <f t="shared" si="1"/>
        <v>124.10476496884178</v>
      </c>
      <c r="F36" s="18">
        <v>16878.80863</v>
      </c>
      <c r="G36" s="30">
        <f t="shared" si="0"/>
        <v>131.33038975630592</v>
      </c>
    </row>
    <row r="37" spans="1:7" s="9" customFormat="1" ht="78.75">
      <c r="A37" s="16" t="s">
        <v>684</v>
      </c>
      <c r="B37" s="10" t="s">
        <v>784</v>
      </c>
      <c r="C37" s="18">
        <v>13229.72624</v>
      </c>
      <c r="D37" s="18">
        <v>16385.71669</v>
      </c>
      <c r="E37" s="18">
        <f t="shared" si="1"/>
        <v>123.85529672154428</v>
      </c>
      <c r="F37" s="18">
        <v>16878.80863</v>
      </c>
      <c r="G37" s="30">
        <f t="shared" si="0"/>
        <v>97.0786330314594</v>
      </c>
    </row>
    <row r="38" spans="1:7" s="9" customFormat="1" ht="90">
      <c r="A38" s="16" t="s">
        <v>1282</v>
      </c>
      <c r="B38" s="10" t="s">
        <v>1538</v>
      </c>
      <c r="C38" s="18">
        <v>4631.8</v>
      </c>
      <c r="D38" s="18">
        <v>5781.2884699999995</v>
      </c>
      <c r="E38" s="18">
        <f t="shared" si="1"/>
        <v>124.81731659398072</v>
      </c>
      <c r="F38" s="18">
        <v>0</v>
      </c>
      <c r="G38" s="30">
        <v>0</v>
      </c>
    </row>
    <row r="39" spans="1:7" s="9" customFormat="1" ht="45">
      <c r="A39" s="16" t="s">
        <v>404</v>
      </c>
      <c r="B39" s="10" t="s">
        <v>435</v>
      </c>
      <c r="C39" s="18">
        <v>4492501.98106</v>
      </c>
      <c r="D39" s="18">
        <v>4169161.4326</v>
      </c>
      <c r="E39" s="18">
        <f t="shared" si="1"/>
        <v>92.80266208399738</v>
      </c>
      <c r="F39" s="18">
        <v>3067937.0545900003</v>
      </c>
      <c r="G39" s="30">
        <f t="shared" si="0"/>
        <v>135.8946209917324</v>
      </c>
    </row>
    <row r="40" spans="1:7" s="9" customFormat="1" ht="67.5">
      <c r="A40" s="16" t="s">
        <v>685</v>
      </c>
      <c r="B40" s="10" t="s">
        <v>785</v>
      </c>
      <c r="C40" s="18">
        <v>3317951.78106</v>
      </c>
      <c r="D40" s="18">
        <v>3081819.00818</v>
      </c>
      <c r="E40" s="18">
        <f t="shared" si="1"/>
        <v>92.88317647568218</v>
      </c>
      <c r="F40" s="18">
        <v>3067937.0545900003</v>
      </c>
      <c r="G40" s="30">
        <f t="shared" si="0"/>
        <v>100.45248495464503</v>
      </c>
    </row>
    <row r="41" spans="1:7" s="9" customFormat="1" ht="78.75">
      <c r="A41" s="16" t="s">
        <v>1283</v>
      </c>
      <c r="B41" s="10" t="s">
        <v>1539</v>
      </c>
      <c r="C41" s="18">
        <v>1174550.2</v>
      </c>
      <c r="D41" s="18">
        <v>1087342.42442</v>
      </c>
      <c r="E41" s="18">
        <f t="shared" si="1"/>
        <v>92.57521938355637</v>
      </c>
      <c r="F41" s="18">
        <v>0</v>
      </c>
      <c r="G41" s="30">
        <v>0</v>
      </c>
    </row>
    <row r="42" spans="1:7" s="9" customFormat="1" ht="45">
      <c r="A42" s="16" t="s">
        <v>405</v>
      </c>
      <c r="B42" s="10" t="s">
        <v>436</v>
      </c>
      <c r="C42" s="18">
        <v>-446283.02923000004</v>
      </c>
      <c r="D42" s="18">
        <v>-571333.00287</v>
      </c>
      <c r="E42" s="18">
        <f t="shared" si="1"/>
        <v>128.02032912964592</v>
      </c>
      <c r="F42" s="18">
        <v>-336268.51005000004</v>
      </c>
      <c r="G42" s="30">
        <f t="shared" si="0"/>
        <v>169.90380775917671</v>
      </c>
    </row>
    <row r="43" spans="1:7" s="9" customFormat="1" ht="67.5">
      <c r="A43" s="16" t="s">
        <v>686</v>
      </c>
      <c r="B43" s="10" t="s">
        <v>786</v>
      </c>
      <c r="C43" s="18">
        <v>-330236.82923000003</v>
      </c>
      <c r="D43" s="18">
        <v>-422325.91299</v>
      </c>
      <c r="E43" s="18">
        <f t="shared" si="1"/>
        <v>127.88577033479893</v>
      </c>
      <c r="F43" s="18">
        <v>-336268.51005000004</v>
      </c>
      <c r="G43" s="30">
        <f t="shared" si="0"/>
        <v>125.59187089127197</v>
      </c>
    </row>
    <row r="44" spans="1:7" s="9" customFormat="1" ht="78.75">
      <c r="A44" s="16" t="s">
        <v>1284</v>
      </c>
      <c r="B44" s="10" t="s">
        <v>1540</v>
      </c>
      <c r="C44" s="18">
        <v>-116046.2</v>
      </c>
      <c r="D44" s="18">
        <v>-149007.08987999998</v>
      </c>
      <c r="E44" s="18">
        <f t="shared" si="1"/>
        <v>128.40324791333106</v>
      </c>
      <c r="F44" s="18">
        <v>0</v>
      </c>
      <c r="G44" s="30">
        <v>0</v>
      </c>
    </row>
    <row r="45" spans="1:7" s="9" customFormat="1" ht="22.5">
      <c r="A45" s="16" t="s">
        <v>555</v>
      </c>
      <c r="B45" s="10" t="s">
        <v>564</v>
      </c>
      <c r="C45" s="18">
        <v>-7209</v>
      </c>
      <c r="D45" s="18">
        <v>-9095.893</v>
      </c>
      <c r="E45" s="18">
        <f t="shared" si="1"/>
        <v>126.17412956027188</v>
      </c>
      <c r="F45" s="18">
        <v>-4943.151</v>
      </c>
      <c r="G45" s="30">
        <f t="shared" si="0"/>
        <v>184.01001709233645</v>
      </c>
    </row>
    <row r="46" spans="1:7" s="9" customFormat="1" ht="45">
      <c r="A46" s="16" t="s">
        <v>1285</v>
      </c>
      <c r="B46" s="10" t="s">
        <v>1541</v>
      </c>
      <c r="C46" s="18">
        <v>0</v>
      </c>
      <c r="D46" s="18">
        <v>-1123.28921</v>
      </c>
      <c r="E46" s="18">
        <v>0</v>
      </c>
      <c r="F46" s="18">
        <v>0</v>
      </c>
      <c r="G46" s="30">
        <v>0</v>
      </c>
    </row>
    <row r="47" spans="1:7" s="9" customFormat="1" ht="11.25">
      <c r="A47" s="21" t="s">
        <v>16</v>
      </c>
      <c r="B47" s="14" t="s">
        <v>195</v>
      </c>
      <c r="C47" s="20">
        <v>3743806.08563</v>
      </c>
      <c r="D47" s="20">
        <v>4135550.89536</v>
      </c>
      <c r="E47" s="20">
        <f t="shared" si="1"/>
        <v>110.46381144668922</v>
      </c>
      <c r="F47" s="20">
        <v>3992514.69954</v>
      </c>
      <c r="G47" s="29">
        <f t="shared" si="0"/>
        <v>103.58260912192709</v>
      </c>
    </row>
    <row r="48" spans="1:7" s="15" customFormat="1" ht="22.5">
      <c r="A48" s="16" t="s">
        <v>17</v>
      </c>
      <c r="B48" s="10" t="s">
        <v>196</v>
      </c>
      <c r="C48" s="18">
        <v>2958786</v>
      </c>
      <c r="D48" s="18">
        <v>3456905.2945100004</v>
      </c>
      <c r="E48" s="18">
        <f t="shared" si="1"/>
        <v>116.8352592755948</v>
      </c>
      <c r="F48" s="18">
        <v>3195730.94754</v>
      </c>
      <c r="G48" s="30">
        <f t="shared" si="0"/>
        <v>108.17260123763066</v>
      </c>
    </row>
    <row r="49" spans="1:7" s="9" customFormat="1" ht="22.5">
      <c r="A49" s="16" t="s">
        <v>448</v>
      </c>
      <c r="B49" s="10" t="s">
        <v>197</v>
      </c>
      <c r="C49" s="18">
        <v>2157293</v>
      </c>
      <c r="D49" s="18">
        <v>2495173.93917</v>
      </c>
      <c r="E49" s="18">
        <f t="shared" si="1"/>
        <v>115.66226466085044</v>
      </c>
      <c r="F49" s="18">
        <v>2301927.9597300002</v>
      </c>
      <c r="G49" s="30">
        <f t="shared" si="0"/>
        <v>108.39496208485457</v>
      </c>
    </row>
    <row r="50" spans="1:7" s="9" customFormat="1" ht="22.5">
      <c r="A50" s="16" t="s">
        <v>448</v>
      </c>
      <c r="B50" s="10" t="s">
        <v>198</v>
      </c>
      <c r="C50" s="18">
        <v>2157061</v>
      </c>
      <c r="D50" s="18">
        <v>2495077.47653</v>
      </c>
      <c r="E50" s="18">
        <f t="shared" si="1"/>
        <v>115.67023262346314</v>
      </c>
      <c r="F50" s="18">
        <v>2301749.17683</v>
      </c>
      <c r="G50" s="30">
        <f t="shared" si="0"/>
        <v>108.39919056542271</v>
      </c>
    </row>
    <row r="51" spans="1:7" s="9" customFormat="1" ht="33.75">
      <c r="A51" s="16" t="s">
        <v>449</v>
      </c>
      <c r="B51" s="10" t="s">
        <v>199</v>
      </c>
      <c r="C51" s="18">
        <v>232</v>
      </c>
      <c r="D51" s="18">
        <v>96.46264</v>
      </c>
      <c r="E51" s="18">
        <f t="shared" si="1"/>
        <v>41.57872413793103</v>
      </c>
      <c r="F51" s="18">
        <v>178.78289999999998</v>
      </c>
      <c r="G51" s="30">
        <f t="shared" si="0"/>
        <v>53.95518251465884</v>
      </c>
    </row>
    <row r="52" spans="1:7" s="9" customFormat="1" ht="22.5">
      <c r="A52" s="16" t="s">
        <v>18</v>
      </c>
      <c r="B52" s="10" t="s">
        <v>200</v>
      </c>
      <c r="C52" s="18">
        <v>801129</v>
      </c>
      <c r="D52" s="18">
        <v>961846.48454</v>
      </c>
      <c r="E52" s="18">
        <f t="shared" si="1"/>
        <v>120.06137395350811</v>
      </c>
      <c r="F52" s="18">
        <v>893796.9827</v>
      </c>
      <c r="G52" s="30">
        <f t="shared" si="0"/>
        <v>107.61353004733071</v>
      </c>
    </row>
    <row r="53" spans="1:7" s="9" customFormat="1" ht="45">
      <c r="A53" s="16" t="s">
        <v>577</v>
      </c>
      <c r="B53" s="10" t="s">
        <v>201</v>
      </c>
      <c r="C53" s="18">
        <v>801063</v>
      </c>
      <c r="D53" s="18">
        <v>961828.59458</v>
      </c>
      <c r="E53" s="18">
        <f t="shared" si="1"/>
        <v>120.06903259543881</v>
      </c>
      <c r="F53" s="18">
        <v>893757.41336</v>
      </c>
      <c r="G53" s="30">
        <f t="shared" si="0"/>
        <v>107.61629276607536</v>
      </c>
    </row>
    <row r="54" spans="1:7" s="9" customFormat="1" ht="33.75">
      <c r="A54" s="16" t="s">
        <v>19</v>
      </c>
      <c r="B54" s="10" t="s">
        <v>202</v>
      </c>
      <c r="C54" s="18">
        <v>66</v>
      </c>
      <c r="D54" s="18">
        <v>17.88996</v>
      </c>
      <c r="E54" s="18">
        <f t="shared" si="1"/>
        <v>27.105999999999998</v>
      </c>
      <c r="F54" s="18">
        <v>39.56934</v>
      </c>
      <c r="G54" s="30">
        <f t="shared" si="0"/>
        <v>45.21167146078252</v>
      </c>
    </row>
    <row r="55" spans="1:7" s="9" customFormat="1" ht="22.5">
      <c r="A55" s="16" t="s">
        <v>578</v>
      </c>
      <c r="B55" s="10" t="s">
        <v>203</v>
      </c>
      <c r="C55" s="18">
        <v>364</v>
      </c>
      <c r="D55" s="18">
        <v>-115.1292</v>
      </c>
      <c r="E55" s="18">
        <v>0</v>
      </c>
      <c r="F55" s="18">
        <v>6.005109999999999</v>
      </c>
      <c r="G55" s="30">
        <v>0</v>
      </c>
    </row>
    <row r="56" spans="1:7" s="9" customFormat="1" ht="11.25">
      <c r="A56" s="16" t="s">
        <v>20</v>
      </c>
      <c r="B56" s="10" t="s">
        <v>204</v>
      </c>
      <c r="C56" s="18">
        <v>656158.05566</v>
      </c>
      <c r="D56" s="18">
        <v>559359.00933</v>
      </c>
      <c r="E56" s="18">
        <f t="shared" si="1"/>
        <v>85.24760223622735</v>
      </c>
      <c r="F56" s="18">
        <v>673685.04021</v>
      </c>
      <c r="G56" s="30">
        <f t="shared" si="0"/>
        <v>83.0297506911594</v>
      </c>
    </row>
    <row r="57" spans="1:7" s="9" customFormat="1" ht="11.25">
      <c r="A57" s="16" t="s">
        <v>20</v>
      </c>
      <c r="B57" s="10" t="s">
        <v>205</v>
      </c>
      <c r="C57" s="18">
        <v>656152.41955</v>
      </c>
      <c r="D57" s="18">
        <v>559341.24451</v>
      </c>
      <c r="E57" s="18">
        <f t="shared" si="1"/>
        <v>85.24562705927463</v>
      </c>
      <c r="F57" s="18">
        <v>673535.6494</v>
      </c>
      <c r="G57" s="30">
        <f t="shared" si="0"/>
        <v>83.0455292170909</v>
      </c>
    </row>
    <row r="58" spans="1:7" s="9" customFormat="1" ht="22.5">
      <c r="A58" s="16" t="s">
        <v>645</v>
      </c>
      <c r="B58" s="10" t="s">
        <v>206</v>
      </c>
      <c r="C58" s="18">
        <v>5.6361099999999995</v>
      </c>
      <c r="D58" s="18">
        <v>17.76482</v>
      </c>
      <c r="E58" s="18" t="s">
        <v>1874</v>
      </c>
      <c r="F58" s="18">
        <v>149.39081</v>
      </c>
      <c r="G58" s="30">
        <f t="shared" si="0"/>
        <v>11.891507918057345</v>
      </c>
    </row>
    <row r="59" spans="1:7" s="9" customFormat="1" ht="11.25">
      <c r="A59" s="16" t="s">
        <v>21</v>
      </c>
      <c r="B59" s="10" t="s">
        <v>207</v>
      </c>
      <c r="C59" s="18">
        <v>19610.56397</v>
      </c>
      <c r="D59" s="18">
        <v>16600.28487</v>
      </c>
      <c r="E59" s="18">
        <f t="shared" si="1"/>
        <v>84.6497066346226</v>
      </c>
      <c r="F59" s="18">
        <v>18643.44271</v>
      </c>
      <c r="G59" s="30">
        <f t="shared" si="0"/>
        <v>89.04087688212174</v>
      </c>
    </row>
    <row r="60" spans="1:7" s="9" customFormat="1" ht="11.25">
      <c r="A60" s="16" t="s">
        <v>21</v>
      </c>
      <c r="B60" s="10" t="s">
        <v>208</v>
      </c>
      <c r="C60" s="18">
        <v>19610.163969999998</v>
      </c>
      <c r="D60" s="18">
        <v>16598.44044</v>
      </c>
      <c r="E60" s="18">
        <f t="shared" si="1"/>
        <v>84.64202780452325</v>
      </c>
      <c r="F60" s="18">
        <v>18636.848739999998</v>
      </c>
      <c r="G60" s="30">
        <f t="shared" si="0"/>
        <v>89.06248406885982</v>
      </c>
    </row>
    <row r="61" spans="1:7" s="15" customFormat="1" ht="22.5">
      <c r="A61" s="16" t="s">
        <v>22</v>
      </c>
      <c r="B61" s="10" t="s">
        <v>209</v>
      </c>
      <c r="C61" s="18">
        <v>0.4</v>
      </c>
      <c r="D61" s="18">
        <v>1.84443</v>
      </c>
      <c r="E61" s="18" t="s">
        <v>1874</v>
      </c>
      <c r="F61" s="18">
        <v>6.5939700000000006</v>
      </c>
      <c r="G61" s="30">
        <f t="shared" si="0"/>
        <v>27.971464838329563</v>
      </c>
    </row>
    <row r="62" spans="1:7" s="15" customFormat="1" ht="22.5">
      <c r="A62" s="16" t="s">
        <v>23</v>
      </c>
      <c r="B62" s="10" t="s">
        <v>210</v>
      </c>
      <c r="C62" s="18">
        <v>109246.966</v>
      </c>
      <c r="D62" s="18">
        <v>101591.96562999999</v>
      </c>
      <c r="E62" s="18">
        <f t="shared" si="1"/>
        <v>92.99294007853727</v>
      </c>
      <c r="F62" s="18">
        <v>104455.26908</v>
      </c>
      <c r="G62" s="30">
        <f t="shared" si="0"/>
        <v>97.25882334589836</v>
      </c>
    </row>
    <row r="63" spans="1:7" s="15" customFormat="1" ht="22.5">
      <c r="A63" s="16" t="s">
        <v>24</v>
      </c>
      <c r="B63" s="10" t="s">
        <v>211</v>
      </c>
      <c r="C63" s="18">
        <v>84234.196</v>
      </c>
      <c r="D63" s="18">
        <v>78571.84455</v>
      </c>
      <c r="E63" s="18">
        <f t="shared" si="1"/>
        <v>93.27784709905701</v>
      </c>
      <c r="F63" s="18">
        <v>80640.6692</v>
      </c>
      <c r="G63" s="30">
        <f t="shared" si="0"/>
        <v>97.43451453153367</v>
      </c>
    </row>
    <row r="64" spans="1:7" s="9" customFormat="1" ht="22.5">
      <c r="A64" s="16" t="s">
        <v>1286</v>
      </c>
      <c r="B64" s="10" t="s">
        <v>212</v>
      </c>
      <c r="C64" s="18">
        <v>25012.77</v>
      </c>
      <c r="D64" s="18">
        <v>23020.121079999997</v>
      </c>
      <c r="E64" s="18">
        <f t="shared" si="1"/>
        <v>92.03347362167403</v>
      </c>
      <c r="F64" s="18">
        <v>23814.599879999998</v>
      </c>
      <c r="G64" s="30">
        <f t="shared" si="0"/>
        <v>96.66390027964643</v>
      </c>
    </row>
    <row r="65" spans="1:7" s="9" customFormat="1" ht="11.25">
      <c r="A65" s="16" t="s">
        <v>1287</v>
      </c>
      <c r="B65" s="10" t="s">
        <v>1542</v>
      </c>
      <c r="C65" s="18">
        <v>4.5</v>
      </c>
      <c r="D65" s="18">
        <v>1094.34102</v>
      </c>
      <c r="E65" s="18" t="s">
        <v>1874</v>
      </c>
      <c r="F65" s="18">
        <v>0</v>
      </c>
      <c r="G65" s="30">
        <v>0</v>
      </c>
    </row>
    <row r="66" spans="1:7" s="9" customFormat="1" ht="11.25">
      <c r="A66" s="21" t="s">
        <v>25</v>
      </c>
      <c r="B66" s="14" t="s">
        <v>213</v>
      </c>
      <c r="C66" s="20">
        <v>10623916.06502</v>
      </c>
      <c r="D66" s="20">
        <v>10625785.63704</v>
      </c>
      <c r="E66" s="20">
        <f t="shared" si="1"/>
        <v>100.01759776723158</v>
      </c>
      <c r="F66" s="20">
        <v>10070473.55292</v>
      </c>
      <c r="G66" s="29">
        <f t="shared" si="0"/>
        <v>105.51425989256467</v>
      </c>
    </row>
    <row r="67" spans="1:7" s="9" customFormat="1" ht="11.25">
      <c r="A67" s="16" t="s">
        <v>26</v>
      </c>
      <c r="B67" s="10" t="s">
        <v>214</v>
      </c>
      <c r="C67" s="18">
        <v>416430.0015</v>
      </c>
      <c r="D67" s="18">
        <v>449622.76623</v>
      </c>
      <c r="E67" s="18">
        <f t="shared" si="1"/>
        <v>107.97079091574528</v>
      </c>
      <c r="F67" s="18">
        <v>387846.10464</v>
      </c>
      <c r="G67" s="30">
        <f t="shared" si="0"/>
        <v>115.92813769454804</v>
      </c>
    </row>
    <row r="68" spans="1:7" s="9" customFormat="1" ht="33.75">
      <c r="A68" s="16" t="s">
        <v>406</v>
      </c>
      <c r="B68" s="10" t="s">
        <v>215</v>
      </c>
      <c r="C68" s="18">
        <v>266370.82769</v>
      </c>
      <c r="D68" s="18">
        <v>285629.34224</v>
      </c>
      <c r="E68" s="18">
        <f t="shared" si="1"/>
        <v>107.22996385040067</v>
      </c>
      <c r="F68" s="18">
        <v>236425.60244999998</v>
      </c>
      <c r="G68" s="30">
        <f t="shared" si="0"/>
        <v>120.81151080091075</v>
      </c>
    </row>
    <row r="69" spans="1:7" s="9" customFormat="1" ht="33.75">
      <c r="A69" s="16" t="s">
        <v>450</v>
      </c>
      <c r="B69" s="10" t="s">
        <v>216</v>
      </c>
      <c r="C69" s="18">
        <v>73711.93035</v>
      </c>
      <c r="D69" s="18">
        <v>82433.21845</v>
      </c>
      <c r="E69" s="18">
        <f t="shared" si="1"/>
        <v>111.83158283684807</v>
      </c>
      <c r="F69" s="18">
        <v>75655.32047</v>
      </c>
      <c r="G69" s="30">
        <f t="shared" si="0"/>
        <v>108.95891781026515</v>
      </c>
    </row>
    <row r="70" spans="1:7" s="9" customFormat="1" ht="33.75">
      <c r="A70" s="16" t="s">
        <v>451</v>
      </c>
      <c r="B70" s="10" t="s">
        <v>516</v>
      </c>
      <c r="C70" s="18">
        <v>76347.24346</v>
      </c>
      <c r="D70" s="18">
        <v>81560.20554000001</v>
      </c>
      <c r="E70" s="18">
        <f t="shared" si="1"/>
        <v>106.8279637138847</v>
      </c>
      <c r="F70" s="18">
        <v>75765.18172</v>
      </c>
      <c r="G70" s="30">
        <f t="shared" si="0"/>
        <v>107.64866352649463</v>
      </c>
    </row>
    <row r="71" spans="1:7" s="9" customFormat="1" ht="11.25">
      <c r="A71" s="16" t="s">
        <v>27</v>
      </c>
      <c r="B71" s="10" t="s">
        <v>217</v>
      </c>
      <c r="C71" s="18">
        <v>6879285</v>
      </c>
      <c r="D71" s="18">
        <v>6824261.701739999</v>
      </c>
      <c r="E71" s="18">
        <f t="shared" si="1"/>
        <v>99.20015963490391</v>
      </c>
      <c r="F71" s="18">
        <v>6544458.85285</v>
      </c>
      <c r="G71" s="30">
        <f t="shared" si="0"/>
        <v>104.27541612196323</v>
      </c>
    </row>
    <row r="72" spans="1:7" s="9" customFormat="1" ht="22.5">
      <c r="A72" s="16" t="s">
        <v>28</v>
      </c>
      <c r="B72" s="10" t="s">
        <v>218</v>
      </c>
      <c r="C72" s="18">
        <v>6115684</v>
      </c>
      <c r="D72" s="18">
        <v>6100733.513189999</v>
      </c>
      <c r="E72" s="18">
        <f t="shared" si="1"/>
        <v>99.75553859862607</v>
      </c>
      <c r="F72" s="18">
        <v>5763906.40728</v>
      </c>
      <c r="G72" s="30">
        <f aca="true" t="shared" si="2" ref="G72:G140">D72/F72*100</f>
        <v>105.84372961858949</v>
      </c>
    </row>
    <row r="73" spans="1:7" s="9" customFormat="1" ht="22.5">
      <c r="A73" s="16" t="s">
        <v>29</v>
      </c>
      <c r="B73" s="10" t="s">
        <v>219</v>
      </c>
      <c r="C73" s="18">
        <v>763601</v>
      </c>
      <c r="D73" s="18">
        <v>723528.18855</v>
      </c>
      <c r="E73" s="18">
        <f t="shared" si="1"/>
        <v>94.75212690266251</v>
      </c>
      <c r="F73" s="18">
        <v>780552.4455700001</v>
      </c>
      <c r="G73" s="30">
        <f t="shared" si="2"/>
        <v>92.69437212788975</v>
      </c>
    </row>
    <row r="74" spans="1:7" s="9" customFormat="1" ht="11.25">
      <c r="A74" s="16" t="s">
        <v>30</v>
      </c>
      <c r="B74" s="10" t="s">
        <v>220</v>
      </c>
      <c r="C74" s="18">
        <v>1518907</v>
      </c>
      <c r="D74" s="18">
        <v>1547712.84214</v>
      </c>
      <c r="E74" s="18">
        <f t="shared" si="1"/>
        <v>101.89648491579801</v>
      </c>
      <c r="F74" s="18">
        <v>1326600.76024</v>
      </c>
      <c r="G74" s="30">
        <f t="shared" si="2"/>
        <v>116.6675678566623</v>
      </c>
    </row>
    <row r="75" spans="1:7" s="9" customFormat="1" ht="11.25">
      <c r="A75" s="16" t="s">
        <v>31</v>
      </c>
      <c r="B75" s="10" t="s">
        <v>221</v>
      </c>
      <c r="C75" s="18">
        <v>204720</v>
      </c>
      <c r="D75" s="18">
        <v>243585.57859</v>
      </c>
      <c r="E75" s="18">
        <f t="shared" si="1"/>
        <v>118.98474921355997</v>
      </c>
      <c r="F75" s="18">
        <v>212097.38559</v>
      </c>
      <c r="G75" s="30">
        <f t="shared" si="2"/>
        <v>114.84610143232459</v>
      </c>
    </row>
    <row r="76" spans="1:7" s="15" customFormat="1" ht="11.25">
      <c r="A76" s="16" t="s">
        <v>32</v>
      </c>
      <c r="B76" s="10" t="s">
        <v>222</v>
      </c>
      <c r="C76" s="18">
        <v>1314187</v>
      </c>
      <c r="D76" s="18">
        <v>1304127.26355</v>
      </c>
      <c r="E76" s="18">
        <f t="shared" si="1"/>
        <v>99.23452777648843</v>
      </c>
      <c r="F76" s="18">
        <v>1114503.3746500001</v>
      </c>
      <c r="G76" s="30">
        <f t="shared" si="2"/>
        <v>117.01420500046038</v>
      </c>
    </row>
    <row r="77" spans="1:7" s="15" customFormat="1" ht="11.25">
      <c r="A77" s="16" t="s">
        <v>33</v>
      </c>
      <c r="B77" s="10" t="s">
        <v>223</v>
      </c>
      <c r="C77" s="18">
        <v>3528</v>
      </c>
      <c r="D77" s="18">
        <v>2234.1748900000002</v>
      </c>
      <c r="E77" s="18">
        <f t="shared" si="1"/>
        <v>63.326952664399094</v>
      </c>
      <c r="F77" s="18">
        <v>3178</v>
      </c>
      <c r="G77" s="30">
        <f t="shared" si="2"/>
        <v>70.30128665827566</v>
      </c>
    </row>
    <row r="78" spans="1:7" s="15" customFormat="1" ht="11.25">
      <c r="A78" s="16" t="s">
        <v>34</v>
      </c>
      <c r="B78" s="10" t="s">
        <v>224</v>
      </c>
      <c r="C78" s="18">
        <v>1805766.06352</v>
      </c>
      <c r="D78" s="18">
        <v>1801954.15204</v>
      </c>
      <c r="E78" s="18">
        <f t="shared" si="1"/>
        <v>99.78890336035171</v>
      </c>
      <c r="F78" s="18">
        <v>1808389.83519</v>
      </c>
      <c r="G78" s="30">
        <f t="shared" si="2"/>
        <v>99.64412080709778</v>
      </c>
    </row>
    <row r="79" spans="1:7" s="15" customFormat="1" ht="11.25">
      <c r="A79" s="16" t="s">
        <v>452</v>
      </c>
      <c r="B79" s="10" t="s">
        <v>517</v>
      </c>
      <c r="C79" s="18">
        <v>1151513.38874</v>
      </c>
      <c r="D79" s="18">
        <v>1125837.36261</v>
      </c>
      <c r="E79" s="18">
        <f t="shared" si="1"/>
        <v>97.77023642268762</v>
      </c>
      <c r="F79" s="18">
        <v>1144577.74972</v>
      </c>
      <c r="G79" s="30">
        <f t="shared" si="2"/>
        <v>98.36268116215045</v>
      </c>
    </row>
    <row r="80" spans="1:7" s="9" customFormat="1" ht="22.5">
      <c r="A80" s="16" t="s">
        <v>453</v>
      </c>
      <c r="B80" s="10" t="s">
        <v>518</v>
      </c>
      <c r="C80" s="18">
        <v>607504.98476</v>
      </c>
      <c r="D80" s="18">
        <v>612984.8490800001</v>
      </c>
      <c r="E80" s="18">
        <f t="shared" si="1"/>
        <v>100.90202787754325</v>
      </c>
      <c r="F80" s="18">
        <v>590121.0100700001</v>
      </c>
      <c r="G80" s="30">
        <f t="shared" si="2"/>
        <v>103.87443229775668</v>
      </c>
    </row>
    <row r="81" spans="1:7" s="9" customFormat="1" ht="22.5">
      <c r="A81" s="16" t="s">
        <v>579</v>
      </c>
      <c r="B81" s="10" t="s">
        <v>519</v>
      </c>
      <c r="C81" s="18">
        <v>324631.47535</v>
      </c>
      <c r="D81" s="18">
        <v>308162.69686</v>
      </c>
      <c r="E81" s="18">
        <f t="shared" si="1"/>
        <v>94.92693107707925</v>
      </c>
      <c r="F81" s="18">
        <v>318819.13312</v>
      </c>
      <c r="G81" s="30">
        <f t="shared" si="2"/>
        <v>96.65752925311763</v>
      </c>
    </row>
    <row r="82" spans="1:7" s="9" customFormat="1" ht="22.5">
      <c r="A82" s="16" t="s">
        <v>580</v>
      </c>
      <c r="B82" s="10" t="s">
        <v>520</v>
      </c>
      <c r="C82" s="18">
        <v>219376.92863</v>
      </c>
      <c r="D82" s="18">
        <v>204689.81667</v>
      </c>
      <c r="E82" s="18">
        <f t="shared" si="1"/>
        <v>93.30507904740921</v>
      </c>
      <c r="F82" s="18">
        <v>235637.60653</v>
      </c>
      <c r="G82" s="30">
        <f t="shared" si="2"/>
        <v>86.86636215851229</v>
      </c>
    </row>
    <row r="83" spans="1:7" s="9" customFormat="1" ht="11.25">
      <c r="A83" s="16" t="s">
        <v>454</v>
      </c>
      <c r="B83" s="10" t="s">
        <v>521</v>
      </c>
      <c r="C83" s="18">
        <v>654252.67478</v>
      </c>
      <c r="D83" s="18">
        <v>676116.78943</v>
      </c>
      <c r="E83" s="18">
        <f t="shared" si="1"/>
        <v>103.3418456649569</v>
      </c>
      <c r="F83" s="18">
        <v>663812.08547</v>
      </c>
      <c r="G83" s="30">
        <f t="shared" si="2"/>
        <v>101.853642654199</v>
      </c>
    </row>
    <row r="84" spans="1:8" s="15" customFormat="1" ht="22.5">
      <c r="A84" s="16" t="s">
        <v>581</v>
      </c>
      <c r="B84" s="37" t="s">
        <v>522</v>
      </c>
      <c r="C84" s="38">
        <v>214070.72480000003</v>
      </c>
      <c r="D84" s="38">
        <v>220159.92434</v>
      </c>
      <c r="E84" s="18">
        <f t="shared" si="1"/>
        <v>102.84448027430604</v>
      </c>
      <c r="F84" s="18">
        <v>197301.3884</v>
      </c>
      <c r="G84" s="30">
        <f t="shared" si="2"/>
        <v>111.5855930489742</v>
      </c>
      <c r="H84" s="22"/>
    </row>
    <row r="85" spans="1:7" s="9" customFormat="1" ht="22.5">
      <c r="A85" s="16" t="s">
        <v>455</v>
      </c>
      <c r="B85" s="10" t="s">
        <v>523</v>
      </c>
      <c r="C85" s="18">
        <v>356669.70126999996</v>
      </c>
      <c r="D85" s="18">
        <v>372431.25406999997</v>
      </c>
      <c r="E85" s="18">
        <f t="shared" si="1"/>
        <v>104.4190893546263</v>
      </c>
      <c r="F85" s="18">
        <v>373937.13741</v>
      </c>
      <c r="G85" s="30">
        <f t="shared" si="2"/>
        <v>99.59728970745451</v>
      </c>
    </row>
    <row r="86" spans="1:7" s="15" customFormat="1" ht="22.5">
      <c r="A86" s="16" t="s">
        <v>582</v>
      </c>
      <c r="B86" s="10" t="s">
        <v>524</v>
      </c>
      <c r="C86" s="18">
        <v>83512.24871</v>
      </c>
      <c r="D86" s="18">
        <v>83525.61102</v>
      </c>
      <c r="E86" s="18">
        <f t="shared" si="1"/>
        <v>100.01600041934735</v>
      </c>
      <c r="F86" s="18">
        <v>92573.55966</v>
      </c>
      <c r="G86" s="30">
        <f t="shared" si="2"/>
        <v>90.22620641009064</v>
      </c>
    </row>
    <row r="87" spans="1:7" s="15" customFormat="1" ht="21">
      <c r="A87" s="21" t="s">
        <v>35</v>
      </c>
      <c r="B87" s="14" t="s">
        <v>225</v>
      </c>
      <c r="C87" s="20">
        <v>58400</v>
      </c>
      <c r="D87" s="20">
        <v>41382.3664</v>
      </c>
      <c r="E87" s="20">
        <f t="shared" si="1"/>
        <v>70.86021643835616</v>
      </c>
      <c r="F87" s="20">
        <v>42931.78554</v>
      </c>
      <c r="G87" s="29">
        <f t="shared" si="2"/>
        <v>96.39097437828113</v>
      </c>
    </row>
    <row r="88" spans="1:7" s="9" customFormat="1" ht="11.25">
      <c r="A88" s="16" t="s">
        <v>36</v>
      </c>
      <c r="B88" s="10" t="s">
        <v>226</v>
      </c>
      <c r="C88" s="18">
        <v>53603</v>
      </c>
      <c r="D88" s="18">
        <v>35371.32866</v>
      </c>
      <c r="E88" s="18">
        <f t="shared" si="1"/>
        <v>65.98759147808892</v>
      </c>
      <c r="F88" s="18">
        <v>36687.75239</v>
      </c>
      <c r="G88" s="30">
        <f t="shared" si="2"/>
        <v>96.41181690280155</v>
      </c>
    </row>
    <row r="89" spans="1:7" s="9" customFormat="1" ht="11.25">
      <c r="A89" s="16" t="s">
        <v>37</v>
      </c>
      <c r="B89" s="10" t="s">
        <v>227</v>
      </c>
      <c r="C89" s="18">
        <v>53207</v>
      </c>
      <c r="D89" s="18">
        <v>35037.769810000005</v>
      </c>
      <c r="E89" s="18">
        <f t="shared" si="1"/>
        <v>65.85180485650385</v>
      </c>
      <c r="F89" s="18">
        <v>36217.43327</v>
      </c>
      <c r="G89" s="30">
        <f t="shared" si="2"/>
        <v>96.74282975492594</v>
      </c>
    </row>
    <row r="90" spans="1:7" s="9" customFormat="1" ht="22.5">
      <c r="A90" s="16" t="s">
        <v>38</v>
      </c>
      <c r="B90" s="10" t="s">
        <v>228</v>
      </c>
      <c r="C90" s="18">
        <v>396</v>
      </c>
      <c r="D90" s="18">
        <v>333.55884999999995</v>
      </c>
      <c r="E90" s="18">
        <f t="shared" si="1"/>
        <v>84.23203282828281</v>
      </c>
      <c r="F90" s="18">
        <v>470.31912</v>
      </c>
      <c r="G90" s="30">
        <f t="shared" si="2"/>
        <v>70.92181368259065</v>
      </c>
    </row>
    <row r="91" spans="1:7" s="9" customFormat="1" ht="22.5">
      <c r="A91" s="16" t="s">
        <v>39</v>
      </c>
      <c r="B91" s="10" t="s">
        <v>229</v>
      </c>
      <c r="C91" s="18">
        <v>4797</v>
      </c>
      <c r="D91" s="18">
        <v>6011.037740000001</v>
      </c>
      <c r="E91" s="18">
        <f t="shared" si="1"/>
        <v>125.3082705857828</v>
      </c>
      <c r="F91" s="18">
        <v>6244.03315</v>
      </c>
      <c r="G91" s="30">
        <f t="shared" si="2"/>
        <v>96.26851100237992</v>
      </c>
    </row>
    <row r="92" spans="1:7" s="9" customFormat="1" ht="11.25">
      <c r="A92" s="16" t="s">
        <v>40</v>
      </c>
      <c r="B92" s="10" t="s">
        <v>230</v>
      </c>
      <c r="C92" s="18">
        <v>4794</v>
      </c>
      <c r="D92" s="18">
        <v>6006.75212</v>
      </c>
      <c r="E92" s="18">
        <f t="shared" si="1"/>
        <v>125.29729078014185</v>
      </c>
      <c r="F92" s="18">
        <v>6241.42824</v>
      </c>
      <c r="G92" s="30">
        <f t="shared" si="2"/>
        <v>96.24002534394275</v>
      </c>
    </row>
    <row r="93" spans="1:7" s="9" customFormat="1" ht="22.5">
      <c r="A93" s="16" t="s">
        <v>41</v>
      </c>
      <c r="B93" s="10" t="s">
        <v>231</v>
      </c>
      <c r="C93" s="18">
        <v>3</v>
      </c>
      <c r="D93" s="18">
        <v>4.28562</v>
      </c>
      <c r="E93" s="18">
        <f t="shared" si="1"/>
        <v>142.85399999999998</v>
      </c>
      <c r="F93" s="18">
        <v>2.60491</v>
      </c>
      <c r="G93" s="30">
        <f t="shared" si="2"/>
        <v>164.52084716938398</v>
      </c>
    </row>
    <row r="94" spans="1:7" s="9" customFormat="1" ht="11.25">
      <c r="A94" s="21" t="s">
        <v>42</v>
      </c>
      <c r="B94" s="14" t="s">
        <v>232</v>
      </c>
      <c r="C94" s="20">
        <v>379633.22379</v>
      </c>
      <c r="D94" s="20">
        <v>342929.05778</v>
      </c>
      <c r="E94" s="20">
        <f t="shared" si="1"/>
        <v>90.33167707410573</v>
      </c>
      <c r="F94" s="20">
        <v>401566.75255000003</v>
      </c>
      <c r="G94" s="29">
        <f t="shared" si="2"/>
        <v>85.39777150432818</v>
      </c>
    </row>
    <row r="95" spans="1:7" s="9" customFormat="1" ht="33.75">
      <c r="A95" s="16" t="s">
        <v>1288</v>
      </c>
      <c r="B95" s="10" t="s">
        <v>1543</v>
      </c>
      <c r="C95" s="18">
        <v>1.6</v>
      </c>
      <c r="D95" s="18">
        <v>2.1</v>
      </c>
      <c r="E95" s="18">
        <f t="shared" si="1"/>
        <v>131.25</v>
      </c>
      <c r="F95" s="18">
        <v>0</v>
      </c>
      <c r="G95" s="30">
        <v>0</v>
      </c>
    </row>
    <row r="96" spans="1:7" s="15" customFormat="1" ht="33.75">
      <c r="A96" s="16" t="s">
        <v>1289</v>
      </c>
      <c r="B96" s="10" t="s">
        <v>1544</v>
      </c>
      <c r="C96" s="18">
        <v>1.6</v>
      </c>
      <c r="D96" s="18">
        <v>2.1</v>
      </c>
      <c r="E96" s="18">
        <f t="shared" si="1"/>
        <v>131.25</v>
      </c>
      <c r="F96" s="18">
        <v>0</v>
      </c>
      <c r="G96" s="30">
        <v>0</v>
      </c>
    </row>
    <row r="97" spans="1:7" s="9" customFormat="1" ht="22.5">
      <c r="A97" s="16" t="s">
        <v>43</v>
      </c>
      <c r="B97" s="10" t="s">
        <v>233</v>
      </c>
      <c r="C97" s="18">
        <v>149045.07379</v>
      </c>
      <c r="D97" s="18">
        <v>161498.20651</v>
      </c>
      <c r="E97" s="18">
        <f t="shared" si="1"/>
        <v>108.35527965019902</v>
      </c>
      <c r="F97" s="18">
        <v>142098.62349</v>
      </c>
      <c r="G97" s="30">
        <f t="shared" si="2"/>
        <v>113.65219630108886</v>
      </c>
    </row>
    <row r="98" spans="1:7" s="9" customFormat="1" ht="33.75">
      <c r="A98" s="16" t="s">
        <v>44</v>
      </c>
      <c r="B98" s="10" t="s">
        <v>234</v>
      </c>
      <c r="C98" s="18">
        <v>149045.07379</v>
      </c>
      <c r="D98" s="18">
        <v>161498.20651</v>
      </c>
      <c r="E98" s="18">
        <f t="shared" si="1"/>
        <v>108.35527965019902</v>
      </c>
      <c r="F98" s="18">
        <v>142098.62349</v>
      </c>
      <c r="G98" s="30">
        <f t="shared" si="2"/>
        <v>113.65219630108886</v>
      </c>
    </row>
    <row r="99" spans="1:7" s="9" customFormat="1" ht="33.75">
      <c r="A99" s="16" t="s">
        <v>45</v>
      </c>
      <c r="B99" s="10" t="s">
        <v>235</v>
      </c>
      <c r="C99" s="18">
        <v>244.05</v>
      </c>
      <c r="D99" s="18">
        <v>86.82321</v>
      </c>
      <c r="E99" s="18">
        <f t="shared" si="1"/>
        <v>35.5759926244622</v>
      </c>
      <c r="F99" s="18">
        <v>250.41</v>
      </c>
      <c r="G99" s="30">
        <f t="shared" si="2"/>
        <v>34.67242122918414</v>
      </c>
    </row>
    <row r="100" spans="1:7" s="9" customFormat="1" ht="45">
      <c r="A100" s="16" t="s">
        <v>46</v>
      </c>
      <c r="B100" s="10" t="s">
        <v>236</v>
      </c>
      <c r="C100" s="18">
        <v>244.05</v>
      </c>
      <c r="D100" s="18">
        <v>86.82321</v>
      </c>
      <c r="E100" s="18">
        <f t="shared" si="1"/>
        <v>35.5759926244622</v>
      </c>
      <c r="F100" s="18">
        <v>250.41</v>
      </c>
      <c r="G100" s="30">
        <f t="shared" si="2"/>
        <v>34.67242122918414</v>
      </c>
    </row>
    <row r="101" spans="1:7" s="9" customFormat="1" ht="45">
      <c r="A101" s="16" t="s">
        <v>456</v>
      </c>
      <c r="B101" s="10" t="s">
        <v>525</v>
      </c>
      <c r="C101" s="18">
        <v>9564</v>
      </c>
      <c r="D101" s="18">
        <v>3455.245</v>
      </c>
      <c r="E101" s="18">
        <f t="shared" si="1"/>
        <v>36.12761396905061</v>
      </c>
      <c r="F101" s="18">
        <v>9014.27509</v>
      </c>
      <c r="G101" s="30">
        <f t="shared" si="2"/>
        <v>38.330813798139815</v>
      </c>
    </row>
    <row r="102" spans="1:7" s="9" customFormat="1" ht="22.5">
      <c r="A102" s="16" t="s">
        <v>47</v>
      </c>
      <c r="B102" s="10" t="s">
        <v>237</v>
      </c>
      <c r="C102" s="18">
        <v>220778.5</v>
      </c>
      <c r="D102" s="18">
        <v>177886.68306</v>
      </c>
      <c r="E102" s="18">
        <f t="shared" si="1"/>
        <v>80.57246654905256</v>
      </c>
      <c r="F102" s="18">
        <v>250203.44397</v>
      </c>
      <c r="G102" s="30">
        <f t="shared" si="2"/>
        <v>71.09681634970983</v>
      </c>
    </row>
    <row r="103" spans="1:7" s="9" customFormat="1" ht="56.25">
      <c r="A103" s="16" t="s">
        <v>457</v>
      </c>
      <c r="B103" s="10" t="s">
        <v>526</v>
      </c>
      <c r="C103" s="18">
        <v>478</v>
      </c>
      <c r="D103" s="18">
        <v>-6.728800000000001</v>
      </c>
      <c r="E103" s="18">
        <v>0</v>
      </c>
      <c r="F103" s="18">
        <v>301.1665</v>
      </c>
      <c r="G103" s="30">
        <v>0</v>
      </c>
    </row>
    <row r="104" spans="1:7" s="9" customFormat="1" ht="33.75">
      <c r="A104" s="16" t="s">
        <v>458</v>
      </c>
      <c r="B104" s="10" t="s">
        <v>527</v>
      </c>
      <c r="C104" s="18">
        <v>145290.3</v>
      </c>
      <c r="D104" s="18">
        <v>123833.66915999999</v>
      </c>
      <c r="E104" s="18">
        <f t="shared" si="1"/>
        <v>85.23189033266502</v>
      </c>
      <c r="F104" s="18">
        <v>148231.2304</v>
      </c>
      <c r="G104" s="30">
        <f t="shared" si="2"/>
        <v>83.54087652503219</v>
      </c>
    </row>
    <row r="105" spans="1:7" s="9" customFormat="1" ht="33.75">
      <c r="A105" s="16" t="s">
        <v>48</v>
      </c>
      <c r="B105" s="10" t="s">
        <v>238</v>
      </c>
      <c r="C105" s="18">
        <v>30135.5</v>
      </c>
      <c r="D105" s="18">
        <v>14290</v>
      </c>
      <c r="E105" s="18">
        <f t="shared" si="1"/>
        <v>47.41915680841532</v>
      </c>
      <c r="F105" s="18">
        <v>51889.000009999996</v>
      </c>
      <c r="G105" s="30">
        <f t="shared" si="2"/>
        <v>27.53955558450933</v>
      </c>
    </row>
    <row r="106" spans="1:7" s="9" customFormat="1" ht="45">
      <c r="A106" s="16" t="s">
        <v>49</v>
      </c>
      <c r="B106" s="10" t="s">
        <v>239</v>
      </c>
      <c r="C106" s="18">
        <v>30135.5</v>
      </c>
      <c r="D106" s="18">
        <v>14290</v>
      </c>
      <c r="E106" s="18">
        <f t="shared" si="1"/>
        <v>47.41915680841532</v>
      </c>
      <c r="F106" s="18">
        <v>51889.000009999996</v>
      </c>
      <c r="G106" s="30">
        <f t="shared" si="2"/>
        <v>27.53955558450933</v>
      </c>
    </row>
    <row r="107" spans="1:7" s="9" customFormat="1" ht="22.5">
      <c r="A107" s="16" t="s">
        <v>459</v>
      </c>
      <c r="B107" s="10" t="s">
        <v>528</v>
      </c>
      <c r="C107" s="18">
        <v>6325</v>
      </c>
      <c r="D107" s="18">
        <v>5942.497</v>
      </c>
      <c r="E107" s="18">
        <f t="shared" si="1"/>
        <v>93.95252173913043</v>
      </c>
      <c r="F107" s="18">
        <v>6890.60006</v>
      </c>
      <c r="G107" s="30">
        <f t="shared" si="2"/>
        <v>86.24063141461733</v>
      </c>
    </row>
    <row r="108" spans="1:7" s="9" customFormat="1" ht="56.25">
      <c r="A108" s="16" t="s">
        <v>50</v>
      </c>
      <c r="B108" s="10" t="s">
        <v>240</v>
      </c>
      <c r="C108" s="18">
        <v>128.8</v>
      </c>
      <c r="D108" s="18">
        <v>78.1</v>
      </c>
      <c r="E108" s="18">
        <f t="shared" si="1"/>
        <v>60.636645962732906</v>
      </c>
      <c r="F108" s="18">
        <v>104.7</v>
      </c>
      <c r="G108" s="30">
        <f t="shared" si="2"/>
        <v>74.59407831900667</v>
      </c>
    </row>
    <row r="109" spans="1:7" s="15" customFormat="1" ht="22.5">
      <c r="A109" s="16" t="s">
        <v>407</v>
      </c>
      <c r="B109" s="10" t="s">
        <v>241</v>
      </c>
      <c r="C109" s="18">
        <v>3.5</v>
      </c>
      <c r="D109" s="18">
        <v>21</v>
      </c>
      <c r="E109" s="18" t="s">
        <v>1874</v>
      </c>
      <c r="F109" s="18">
        <v>3.5</v>
      </c>
      <c r="G109" s="30">
        <f t="shared" si="2"/>
        <v>600</v>
      </c>
    </row>
    <row r="110" spans="1:7" s="15" customFormat="1" ht="67.5">
      <c r="A110" s="16" t="s">
        <v>646</v>
      </c>
      <c r="B110" s="10" t="s">
        <v>242</v>
      </c>
      <c r="C110" s="18">
        <v>116</v>
      </c>
      <c r="D110" s="18">
        <v>48</v>
      </c>
      <c r="E110" s="18">
        <f t="shared" si="1"/>
        <v>41.37931034482759</v>
      </c>
      <c r="F110" s="18">
        <v>77.6</v>
      </c>
      <c r="G110" s="30">
        <f t="shared" si="2"/>
        <v>61.855670103092784</v>
      </c>
    </row>
    <row r="111" spans="1:7" s="15" customFormat="1" ht="45">
      <c r="A111" s="16" t="s">
        <v>460</v>
      </c>
      <c r="B111" s="10" t="s">
        <v>243</v>
      </c>
      <c r="C111" s="18">
        <v>31648.8</v>
      </c>
      <c r="D111" s="18">
        <v>29081.0807</v>
      </c>
      <c r="E111" s="18">
        <f t="shared" si="1"/>
        <v>91.88683520386238</v>
      </c>
      <c r="F111" s="18">
        <v>35523.797</v>
      </c>
      <c r="G111" s="30">
        <f t="shared" si="2"/>
        <v>81.86366085810027</v>
      </c>
    </row>
    <row r="112" spans="1:7" s="9" customFormat="1" ht="56.25">
      <c r="A112" s="16" t="s">
        <v>583</v>
      </c>
      <c r="B112" s="10" t="s">
        <v>633</v>
      </c>
      <c r="C112" s="18">
        <v>9522</v>
      </c>
      <c r="D112" s="18">
        <v>8307.3255</v>
      </c>
      <c r="E112" s="18">
        <f t="shared" si="1"/>
        <v>87.24349401386264</v>
      </c>
      <c r="F112" s="18">
        <v>13915.483</v>
      </c>
      <c r="G112" s="30">
        <f t="shared" si="2"/>
        <v>59.698434470438436</v>
      </c>
    </row>
    <row r="113" spans="1:7" s="9" customFormat="1" ht="123.75">
      <c r="A113" s="16" t="s">
        <v>461</v>
      </c>
      <c r="B113" s="10" t="s">
        <v>244</v>
      </c>
      <c r="C113" s="18">
        <v>22126.8</v>
      </c>
      <c r="D113" s="18">
        <v>20773.7552</v>
      </c>
      <c r="E113" s="18">
        <f t="shared" si="1"/>
        <v>93.8850407650451</v>
      </c>
      <c r="F113" s="18">
        <v>21608.314</v>
      </c>
      <c r="G113" s="30">
        <f t="shared" si="2"/>
        <v>96.13778844568809</v>
      </c>
    </row>
    <row r="114" spans="1:7" s="9" customFormat="1" ht="22.5">
      <c r="A114" s="16" t="s">
        <v>51</v>
      </c>
      <c r="B114" s="10" t="s">
        <v>245</v>
      </c>
      <c r="C114" s="18">
        <v>55</v>
      </c>
      <c r="D114" s="18">
        <v>65</v>
      </c>
      <c r="E114" s="18">
        <f t="shared" si="1"/>
        <v>118.18181818181819</v>
      </c>
      <c r="F114" s="18">
        <v>25</v>
      </c>
      <c r="G114" s="30">
        <f t="shared" si="2"/>
        <v>260</v>
      </c>
    </row>
    <row r="115" spans="1:7" s="9" customFormat="1" ht="78.75">
      <c r="A115" s="16" t="s">
        <v>52</v>
      </c>
      <c r="B115" s="10" t="s">
        <v>246</v>
      </c>
      <c r="C115" s="18">
        <v>4.8</v>
      </c>
      <c r="D115" s="18">
        <v>0.59</v>
      </c>
      <c r="E115" s="18">
        <f t="shared" si="1"/>
        <v>12.291666666666666</v>
      </c>
      <c r="F115" s="18">
        <v>3.2</v>
      </c>
      <c r="G115" s="30">
        <f t="shared" si="2"/>
        <v>18.4375</v>
      </c>
    </row>
    <row r="116" spans="1:7" s="9" customFormat="1" ht="45">
      <c r="A116" s="16" t="s">
        <v>53</v>
      </c>
      <c r="B116" s="10" t="s">
        <v>247</v>
      </c>
      <c r="C116" s="18">
        <v>2089.4</v>
      </c>
      <c r="D116" s="18">
        <v>2084.8</v>
      </c>
      <c r="E116" s="18">
        <f t="shared" si="1"/>
        <v>99.77984110270891</v>
      </c>
      <c r="F116" s="18">
        <v>2151.4</v>
      </c>
      <c r="G116" s="30">
        <f t="shared" si="2"/>
        <v>96.904341359115</v>
      </c>
    </row>
    <row r="117" spans="1:7" s="9" customFormat="1" ht="67.5">
      <c r="A117" s="16" t="s">
        <v>54</v>
      </c>
      <c r="B117" s="10" t="s">
        <v>248</v>
      </c>
      <c r="C117" s="18">
        <v>1632</v>
      </c>
      <c r="D117" s="18">
        <v>1537.6</v>
      </c>
      <c r="E117" s="18">
        <f t="shared" si="1"/>
        <v>94.2156862745098</v>
      </c>
      <c r="F117" s="18">
        <v>1593.6</v>
      </c>
      <c r="G117" s="30">
        <f t="shared" si="2"/>
        <v>96.4859437751004</v>
      </c>
    </row>
    <row r="118" spans="1:7" s="9" customFormat="1" ht="56.25">
      <c r="A118" s="16" t="s">
        <v>462</v>
      </c>
      <c r="B118" s="10" t="s">
        <v>249</v>
      </c>
      <c r="C118" s="18">
        <v>457.4</v>
      </c>
      <c r="D118" s="18">
        <v>547.2</v>
      </c>
      <c r="E118" s="18">
        <f t="shared" si="1"/>
        <v>119.63270660253609</v>
      </c>
      <c r="F118" s="18">
        <v>556.8</v>
      </c>
      <c r="G118" s="30">
        <f t="shared" si="2"/>
        <v>98.27586206896554</v>
      </c>
    </row>
    <row r="119" spans="1:7" s="9" customFormat="1" ht="67.5">
      <c r="A119" s="16" t="s">
        <v>1773</v>
      </c>
      <c r="B119" s="10" t="s">
        <v>1774</v>
      </c>
      <c r="C119" s="18">
        <v>0</v>
      </c>
      <c r="D119" s="18">
        <v>0</v>
      </c>
      <c r="E119" s="18">
        <v>0</v>
      </c>
      <c r="F119" s="18">
        <v>1</v>
      </c>
      <c r="G119" s="30">
        <f t="shared" si="2"/>
        <v>0</v>
      </c>
    </row>
    <row r="120" spans="1:7" s="9" customFormat="1" ht="22.5">
      <c r="A120" s="16" t="s">
        <v>1775</v>
      </c>
      <c r="B120" s="10" t="s">
        <v>1776</v>
      </c>
      <c r="C120" s="18">
        <v>0</v>
      </c>
      <c r="D120" s="18">
        <v>0</v>
      </c>
      <c r="E120" s="18">
        <v>0</v>
      </c>
      <c r="F120" s="18">
        <v>-14</v>
      </c>
      <c r="G120" s="30">
        <f t="shared" si="2"/>
        <v>0</v>
      </c>
    </row>
    <row r="121" spans="1:7" s="9" customFormat="1" ht="56.25">
      <c r="A121" s="16" t="s">
        <v>1777</v>
      </c>
      <c r="B121" s="10" t="s">
        <v>1778</v>
      </c>
      <c r="C121" s="18">
        <v>0</v>
      </c>
      <c r="D121" s="18">
        <v>0</v>
      </c>
      <c r="E121" s="18">
        <v>0</v>
      </c>
      <c r="F121" s="18">
        <v>-14</v>
      </c>
      <c r="G121" s="30">
        <f t="shared" si="2"/>
        <v>0</v>
      </c>
    </row>
    <row r="122" spans="1:7" s="9" customFormat="1" ht="45">
      <c r="A122" s="16" t="s">
        <v>1779</v>
      </c>
      <c r="B122" s="10" t="s">
        <v>1780</v>
      </c>
      <c r="C122" s="18">
        <v>0</v>
      </c>
      <c r="D122" s="18">
        <v>0</v>
      </c>
      <c r="E122" s="18">
        <v>0</v>
      </c>
      <c r="F122" s="18">
        <v>-1.25</v>
      </c>
      <c r="G122" s="30">
        <v>0</v>
      </c>
    </row>
    <row r="123" spans="1:7" s="9" customFormat="1" ht="56.25">
      <c r="A123" s="16" t="s">
        <v>1781</v>
      </c>
      <c r="B123" s="10" t="s">
        <v>1782</v>
      </c>
      <c r="C123" s="18">
        <v>0</v>
      </c>
      <c r="D123" s="18">
        <v>0</v>
      </c>
      <c r="E123" s="18">
        <v>0</v>
      </c>
      <c r="F123" s="18">
        <v>-1.25</v>
      </c>
      <c r="G123" s="30">
        <v>0</v>
      </c>
    </row>
    <row r="124" spans="1:7" s="9" customFormat="1" ht="22.5">
      <c r="A124" s="16" t="s">
        <v>687</v>
      </c>
      <c r="B124" s="10" t="s">
        <v>787</v>
      </c>
      <c r="C124" s="18">
        <v>2</v>
      </c>
      <c r="D124" s="18">
        <v>11.175</v>
      </c>
      <c r="E124" s="18" t="s">
        <v>1874</v>
      </c>
      <c r="F124" s="18">
        <v>3.75</v>
      </c>
      <c r="G124" s="30">
        <f t="shared" si="2"/>
        <v>298</v>
      </c>
    </row>
    <row r="125" spans="1:7" s="9" customFormat="1" ht="56.25">
      <c r="A125" s="16" t="s">
        <v>408</v>
      </c>
      <c r="B125" s="10" t="s">
        <v>437</v>
      </c>
      <c r="C125" s="18">
        <v>1233</v>
      </c>
      <c r="D125" s="18">
        <v>1387.5</v>
      </c>
      <c r="E125" s="18">
        <f aca="true" t="shared" si="3" ref="E125:E189">D125/C125*100</f>
        <v>112.53041362530413</v>
      </c>
      <c r="F125" s="18">
        <v>3283.75</v>
      </c>
      <c r="G125" s="30">
        <f t="shared" si="2"/>
        <v>42.25352112676056</v>
      </c>
    </row>
    <row r="126" spans="1:7" s="9" customFormat="1" ht="56.25">
      <c r="A126" s="16" t="s">
        <v>409</v>
      </c>
      <c r="B126" s="10" t="s">
        <v>438</v>
      </c>
      <c r="C126" s="18">
        <v>555</v>
      </c>
      <c r="D126" s="18">
        <v>325</v>
      </c>
      <c r="E126" s="18">
        <f t="shared" si="3"/>
        <v>58.55855855855856</v>
      </c>
      <c r="F126" s="18">
        <v>470</v>
      </c>
      <c r="G126" s="30">
        <f t="shared" si="2"/>
        <v>69.14893617021278</v>
      </c>
    </row>
    <row r="127" spans="1:7" s="9" customFormat="1" ht="45">
      <c r="A127" s="16" t="s">
        <v>463</v>
      </c>
      <c r="B127" s="10" t="s">
        <v>529</v>
      </c>
      <c r="C127" s="18">
        <v>495</v>
      </c>
      <c r="D127" s="18">
        <v>670</v>
      </c>
      <c r="E127" s="18">
        <f t="shared" si="3"/>
        <v>135.35353535353536</v>
      </c>
      <c r="F127" s="18">
        <v>1260</v>
      </c>
      <c r="G127" s="30">
        <f t="shared" si="2"/>
        <v>53.17460317460318</v>
      </c>
    </row>
    <row r="128" spans="1:7" s="9" customFormat="1" ht="56.25">
      <c r="A128" s="16" t="s">
        <v>1290</v>
      </c>
      <c r="B128" s="10" t="s">
        <v>1545</v>
      </c>
      <c r="C128" s="18">
        <v>2218.4</v>
      </c>
      <c r="D128" s="18">
        <v>55</v>
      </c>
      <c r="E128" s="18">
        <f t="shared" si="3"/>
        <v>2.4792643346556074</v>
      </c>
      <c r="F128" s="18">
        <v>0</v>
      </c>
      <c r="G128" s="30">
        <v>0</v>
      </c>
    </row>
    <row r="129" spans="1:7" s="9" customFormat="1" ht="21.75">
      <c r="A129" s="21" t="s">
        <v>55</v>
      </c>
      <c r="B129" s="14" t="s">
        <v>250</v>
      </c>
      <c r="C129" s="20">
        <v>462.95482</v>
      </c>
      <c r="D129" s="20">
        <v>199.29593</v>
      </c>
      <c r="E129" s="20">
        <f t="shared" si="3"/>
        <v>43.04867805458857</v>
      </c>
      <c r="F129" s="20">
        <v>524.59488</v>
      </c>
      <c r="G129" s="29">
        <f t="shared" si="2"/>
        <v>37.99044512214835</v>
      </c>
    </row>
    <row r="130" spans="1:7" s="15" customFormat="1" ht="22.5">
      <c r="A130" s="16" t="s">
        <v>647</v>
      </c>
      <c r="B130" s="10" t="s">
        <v>251</v>
      </c>
      <c r="C130" s="18">
        <v>8</v>
      </c>
      <c r="D130" s="18">
        <v>9.208110000000001</v>
      </c>
      <c r="E130" s="18">
        <f t="shared" si="3"/>
        <v>115.10137500000002</v>
      </c>
      <c r="F130" s="18">
        <v>8.02058</v>
      </c>
      <c r="G130" s="30">
        <f t="shared" si="2"/>
        <v>114.8060364711779</v>
      </c>
    </row>
    <row r="131" spans="1:7" s="9" customFormat="1" ht="22.5">
      <c r="A131" s="16" t="s">
        <v>1268</v>
      </c>
      <c r="B131" s="10" t="s">
        <v>1269</v>
      </c>
      <c r="C131" s="18">
        <v>0</v>
      </c>
      <c r="D131" s="18">
        <v>0.65676</v>
      </c>
      <c r="E131" s="18">
        <v>0</v>
      </c>
      <c r="F131" s="18">
        <v>0</v>
      </c>
      <c r="G131" s="30">
        <v>0</v>
      </c>
    </row>
    <row r="132" spans="1:7" s="9" customFormat="1" ht="33.75">
      <c r="A132" s="16" t="s">
        <v>56</v>
      </c>
      <c r="B132" s="10" t="s">
        <v>252</v>
      </c>
      <c r="C132" s="18">
        <v>8</v>
      </c>
      <c r="D132" s="18">
        <v>8.551350000000001</v>
      </c>
      <c r="E132" s="18">
        <f t="shared" si="3"/>
        <v>106.89187500000001</v>
      </c>
      <c r="F132" s="18">
        <v>7.9978299999999996</v>
      </c>
      <c r="G132" s="30">
        <f t="shared" si="2"/>
        <v>106.92087728796437</v>
      </c>
    </row>
    <row r="133" spans="1:7" s="9" customFormat="1" ht="11.25">
      <c r="A133" s="16" t="s">
        <v>57</v>
      </c>
      <c r="B133" s="10" t="s">
        <v>253</v>
      </c>
      <c r="C133" s="18">
        <v>3</v>
      </c>
      <c r="D133" s="18">
        <v>1.1803599999999999</v>
      </c>
      <c r="E133" s="18">
        <f t="shared" si="3"/>
        <v>39.34533333333333</v>
      </c>
      <c r="F133" s="18">
        <v>3.40523</v>
      </c>
      <c r="G133" s="30">
        <f t="shared" si="2"/>
        <v>34.66315050672054</v>
      </c>
    </row>
    <row r="134" spans="1:7" s="9" customFormat="1" ht="11.25">
      <c r="A134" s="16" t="s">
        <v>58</v>
      </c>
      <c r="B134" s="10" t="s">
        <v>254</v>
      </c>
      <c r="C134" s="18">
        <v>0</v>
      </c>
      <c r="D134" s="18">
        <v>0.28984</v>
      </c>
      <c r="E134" s="18">
        <v>0</v>
      </c>
      <c r="F134" s="18">
        <v>0.32938999999999996</v>
      </c>
      <c r="G134" s="30">
        <f t="shared" si="2"/>
        <v>87.99295667749477</v>
      </c>
    </row>
    <row r="135" spans="1:7" s="9" customFormat="1" ht="11.25">
      <c r="A135" s="16" t="s">
        <v>59</v>
      </c>
      <c r="B135" s="10" t="s">
        <v>255</v>
      </c>
      <c r="C135" s="18">
        <v>0</v>
      </c>
      <c r="D135" s="18">
        <v>0.28984</v>
      </c>
      <c r="E135" s="18">
        <v>0</v>
      </c>
      <c r="F135" s="18">
        <v>0.32938999999999996</v>
      </c>
      <c r="G135" s="30">
        <f t="shared" si="2"/>
        <v>87.99295667749477</v>
      </c>
    </row>
    <row r="136" spans="1:7" s="9" customFormat="1" ht="11.25">
      <c r="A136" s="16" t="s">
        <v>1291</v>
      </c>
      <c r="B136" s="10" t="s">
        <v>256</v>
      </c>
      <c r="C136" s="18">
        <v>3</v>
      </c>
      <c r="D136" s="18">
        <v>0.89052</v>
      </c>
      <c r="E136" s="18">
        <f t="shared" si="3"/>
        <v>29.683999999999997</v>
      </c>
      <c r="F136" s="18">
        <v>3.0758400000000004</v>
      </c>
      <c r="G136" s="30">
        <f t="shared" si="2"/>
        <v>28.952091136079893</v>
      </c>
    </row>
    <row r="137" spans="1:7" s="9" customFormat="1" ht="56.25">
      <c r="A137" s="16" t="s">
        <v>1292</v>
      </c>
      <c r="B137" s="10" t="s">
        <v>257</v>
      </c>
      <c r="C137" s="18">
        <v>3</v>
      </c>
      <c r="D137" s="18">
        <v>0.89052</v>
      </c>
      <c r="E137" s="18">
        <f t="shared" si="3"/>
        <v>29.683999999999997</v>
      </c>
      <c r="F137" s="18">
        <v>3.0758400000000004</v>
      </c>
      <c r="G137" s="30">
        <f t="shared" si="2"/>
        <v>28.952091136079893</v>
      </c>
    </row>
    <row r="138" spans="1:7" s="9" customFormat="1" ht="11.25">
      <c r="A138" s="16" t="s">
        <v>60</v>
      </c>
      <c r="B138" s="10" t="s">
        <v>258</v>
      </c>
      <c r="C138" s="18">
        <v>345.21022999999997</v>
      </c>
      <c r="D138" s="18">
        <v>165.24196</v>
      </c>
      <c r="E138" s="18">
        <f t="shared" si="3"/>
        <v>47.86705191210586</v>
      </c>
      <c r="F138" s="18">
        <v>453.55602000000005</v>
      </c>
      <c r="G138" s="30">
        <f t="shared" si="2"/>
        <v>36.43253594120523</v>
      </c>
    </row>
    <row r="139" spans="1:7" s="9" customFormat="1" ht="11.25">
      <c r="A139" s="16" t="s">
        <v>61</v>
      </c>
      <c r="B139" s="10" t="s">
        <v>259</v>
      </c>
      <c r="C139" s="18">
        <v>82</v>
      </c>
      <c r="D139" s="18">
        <v>15.66153</v>
      </c>
      <c r="E139" s="18">
        <f t="shared" si="3"/>
        <v>19.099426829268292</v>
      </c>
      <c r="F139" s="18">
        <v>30.56782</v>
      </c>
      <c r="G139" s="30">
        <f t="shared" si="2"/>
        <v>51.23535142512616</v>
      </c>
    </row>
    <row r="140" spans="1:7" s="9" customFormat="1" ht="22.5">
      <c r="A140" s="16" t="s">
        <v>62</v>
      </c>
      <c r="B140" s="10" t="s">
        <v>260</v>
      </c>
      <c r="C140" s="18">
        <v>2</v>
      </c>
      <c r="D140" s="18">
        <v>6.51384</v>
      </c>
      <c r="E140" s="18" t="s">
        <v>1874</v>
      </c>
      <c r="F140" s="18">
        <v>5.94992</v>
      </c>
      <c r="G140" s="30">
        <f t="shared" si="2"/>
        <v>109.4777744910856</v>
      </c>
    </row>
    <row r="141" spans="1:7" s="9" customFormat="1" ht="11.25">
      <c r="A141" s="16" t="s">
        <v>63</v>
      </c>
      <c r="B141" s="10" t="s">
        <v>261</v>
      </c>
      <c r="C141" s="18">
        <v>25</v>
      </c>
      <c r="D141" s="18">
        <v>21.533939999999998</v>
      </c>
      <c r="E141" s="18">
        <f t="shared" si="3"/>
        <v>86.13575999999999</v>
      </c>
      <c r="F141" s="18">
        <v>55.08752</v>
      </c>
      <c r="G141" s="30">
        <f aca="true" t="shared" si="4" ref="G141:G209">D141/F141*100</f>
        <v>39.09041467105435</v>
      </c>
    </row>
    <row r="142" spans="1:7" s="9" customFormat="1" ht="11.25">
      <c r="A142" s="16" t="s">
        <v>688</v>
      </c>
      <c r="B142" s="10" t="s">
        <v>788</v>
      </c>
      <c r="C142" s="18">
        <v>0</v>
      </c>
      <c r="D142" s="18">
        <v>-1.63275</v>
      </c>
      <c r="E142" s="18">
        <v>0</v>
      </c>
      <c r="F142" s="18">
        <v>1.65625</v>
      </c>
      <c r="G142" s="30">
        <v>0</v>
      </c>
    </row>
    <row r="143" spans="1:7" s="9" customFormat="1" ht="22.5">
      <c r="A143" s="16" t="s">
        <v>648</v>
      </c>
      <c r="B143" s="10" t="s">
        <v>262</v>
      </c>
      <c r="C143" s="18">
        <v>236.21023000000002</v>
      </c>
      <c r="D143" s="18">
        <v>123.16539999999999</v>
      </c>
      <c r="E143" s="18">
        <f t="shared" si="3"/>
        <v>52.14228020522226</v>
      </c>
      <c r="F143" s="18">
        <v>360.29451</v>
      </c>
      <c r="G143" s="30">
        <f t="shared" si="4"/>
        <v>34.18464522259859</v>
      </c>
    </row>
    <row r="144" spans="1:7" s="9" customFormat="1" ht="22.5">
      <c r="A144" s="16" t="s">
        <v>649</v>
      </c>
      <c r="B144" s="10" t="s">
        <v>634</v>
      </c>
      <c r="C144" s="18">
        <v>70.17873</v>
      </c>
      <c r="D144" s="18">
        <v>75.42753</v>
      </c>
      <c r="E144" s="18">
        <f t="shared" si="3"/>
        <v>107.47918920732819</v>
      </c>
      <c r="F144" s="18">
        <v>63.118610000000004</v>
      </c>
      <c r="G144" s="30">
        <f t="shared" si="4"/>
        <v>119.50125327538106</v>
      </c>
    </row>
    <row r="145" spans="1:7" s="15" customFormat="1" ht="22.5">
      <c r="A145" s="16" t="s">
        <v>650</v>
      </c>
      <c r="B145" s="10" t="s">
        <v>263</v>
      </c>
      <c r="C145" s="18">
        <v>160.0315</v>
      </c>
      <c r="D145" s="18">
        <v>46.36203</v>
      </c>
      <c r="E145" s="18">
        <f t="shared" si="3"/>
        <v>28.97056516998216</v>
      </c>
      <c r="F145" s="18">
        <v>252.13459</v>
      </c>
      <c r="G145" s="30">
        <f t="shared" si="4"/>
        <v>18.387810256419</v>
      </c>
    </row>
    <row r="146" spans="1:7" s="15" customFormat="1" ht="22.5">
      <c r="A146" s="16" t="s">
        <v>651</v>
      </c>
      <c r="B146" s="10" t="s">
        <v>530</v>
      </c>
      <c r="C146" s="18">
        <v>6</v>
      </c>
      <c r="D146" s="18">
        <v>1.37584</v>
      </c>
      <c r="E146" s="18">
        <f t="shared" si="3"/>
        <v>22.930666666666667</v>
      </c>
      <c r="F146" s="18">
        <v>45.041309999999996</v>
      </c>
      <c r="G146" s="30">
        <f t="shared" si="4"/>
        <v>3.054618082822192</v>
      </c>
    </row>
    <row r="147" spans="1:7" s="15" customFormat="1" ht="22.5">
      <c r="A147" s="16" t="s">
        <v>64</v>
      </c>
      <c r="B147" s="10" t="s">
        <v>264</v>
      </c>
      <c r="C147" s="18">
        <v>82</v>
      </c>
      <c r="D147" s="18">
        <v>11.177850000000001</v>
      </c>
      <c r="E147" s="18">
        <f t="shared" si="3"/>
        <v>13.631524390243904</v>
      </c>
      <c r="F147" s="18">
        <v>54.442989999999995</v>
      </c>
      <c r="G147" s="30">
        <f t="shared" si="4"/>
        <v>20.53129337679654</v>
      </c>
    </row>
    <row r="148" spans="1:7" s="9" customFormat="1" ht="11.25">
      <c r="A148" s="16" t="s">
        <v>65</v>
      </c>
      <c r="B148" s="10" t="s">
        <v>265</v>
      </c>
      <c r="C148" s="18">
        <v>73</v>
      </c>
      <c r="D148" s="18">
        <v>9.33719</v>
      </c>
      <c r="E148" s="18">
        <f t="shared" si="3"/>
        <v>12.790671232876713</v>
      </c>
      <c r="F148" s="18">
        <v>52.085800000000006</v>
      </c>
      <c r="G148" s="30">
        <f t="shared" si="4"/>
        <v>17.926555798317388</v>
      </c>
    </row>
    <row r="149" spans="1:7" s="9" customFormat="1" ht="22.5">
      <c r="A149" s="16" t="s">
        <v>66</v>
      </c>
      <c r="B149" s="10" t="s">
        <v>266</v>
      </c>
      <c r="C149" s="18">
        <v>9</v>
      </c>
      <c r="D149" s="18">
        <v>1.8406600000000002</v>
      </c>
      <c r="E149" s="18">
        <f t="shared" si="3"/>
        <v>20.451777777777778</v>
      </c>
      <c r="F149" s="18">
        <v>2.35719</v>
      </c>
      <c r="G149" s="30">
        <f t="shared" si="4"/>
        <v>78.08704431971967</v>
      </c>
    </row>
    <row r="150" spans="1:7" s="9" customFormat="1" ht="11.25">
      <c r="A150" s="16" t="s">
        <v>67</v>
      </c>
      <c r="B150" s="10" t="s">
        <v>267</v>
      </c>
      <c r="C150" s="18">
        <v>24.74459</v>
      </c>
      <c r="D150" s="18">
        <v>12.48765</v>
      </c>
      <c r="E150" s="18">
        <f t="shared" si="3"/>
        <v>50.466182709028516</v>
      </c>
      <c r="F150" s="18">
        <v>13.31606</v>
      </c>
      <c r="G150" s="30">
        <f t="shared" si="4"/>
        <v>93.77886552028153</v>
      </c>
    </row>
    <row r="151" spans="1:7" s="9" customFormat="1" ht="33.75">
      <c r="A151" s="16" t="s">
        <v>68</v>
      </c>
      <c r="B151" s="10" t="s">
        <v>268</v>
      </c>
      <c r="C151" s="18">
        <v>3.32701</v>
      </c>
      <c r="D151" s="18">
        <v>4.1348199999999995</v>
      </c>
      <c r="E151" s="18">
        <f t="shared" si="3"/>
        <v>124.28035984262145</v>
      </c>
      <c r="F151" s="18">
        <v>1.01201</v>
      </c>
      <c r="G151" s="30">
        <f t="shared" si="4"/>
        <v>408.5750140808885</v>
      </c>
    </row>
    <row r="152" spans="1:7" s="9" customFormat="1" ht="45">
      <c r="A152" s="16" t="s">
        <v>69</v>
      </c>
      <c r="B152" s="10" t="s">
        <v>269</v>
      </c>
      <c r="C152" s="18">
        <v>2.17701</v>
      </c>
      <c r="D152" s="18">
        <v>2.52658</v>
      </c>
      <c r="E152" s="18">
        <f t="shared" si="3"/>
        <v>116.05734470673079</v>
      </c>
      <c r="F152" s="18">
        <v>0.07704000000000001</v>
      </c>
      <c r="G152" s="30">
        <f t="shared" si="4"/>
        <v>3279.5690550363447</v>
      </c>
    </row>
    <row r="153" spans="1:7" s="9" customFormat="1" ht="45">
      <c r="A153" s="16" t="s">
        <v>70</v>
      </c>
      <c r="B153" s="10" t="s">
        <v>270</v>
      </c>
      <c r="C153" s="18">
        <v>1.15</v>
      </c>
      <c r="D153" s="18">
        <v>1.6082400000000001</v>
      </c>
      <c r="E153" s="18">
        <f t="shared" si="3"/>
        <v>139.84695652173914</v>
      </c>
      <c r="F153" s="18">
        <v>0.9349700000000001</v>
      </c>
      <c r="G153" s="30">
        <f t="shared" si="4"/>
        <v>172.0097971057895</v>
      </c>
    </row>
    <row r="154" spans="1:7" s="9" customFormat="1" ht="11.25">
      <c r="A154" s="16" t="s">
        <v>71</v>
      </c>
      <c r="B154" s="10" t="s">
        <v>271</v>
      </c>
      <c r="C154" s="18">
        <v>21.41758</v>
      </c>
      <c r="D154" s="18">
        <v>8.352829999999999</v>
      </c>
      <c r="E154" s="18">
        <f t="shared" si="3"/>
        <v>38.99987767058649</v>
      </c>
      <c r="F154" s="18">
        <v>12.30405</v>
      </c>
      <c r="G154" s="30">
        <f t="shared" si="4"/>
        <v>67.88683400993982</v>
      </c>
    </row>
    <row r="155" spans="1:7" s="9" customFormat="1" ht="22.5">
      <c r="A155" s="16" t="s">
        <v>689</v>
      </c>
      <c r="B155" s="10" t="s">
        <v>789</v>
      </c>
      <c r="C155" s="18">
        <v>5.41758</v>
      </c>
      <c r="D155" s="18">
        <v>1.1140999999999999</v>
      </c>
      <c r="E155" s="18">
        <f t="shared" si="3"/>
        <v>20.564532503442493</v>
      </c>
      <c r="F155" s="18">
        <v>0.42734</v>
      </c>
      <c r="G155" s="30">
        <f t="shared" si="4"/>
        <v>260.7057612205737</v>
      </c>
    </row>
    <row r="156" spans="1:7" s="9" customFormat="1" ht="22.5">
      <c r="A156" s="16" t="s">
        <v>72</v>
      </c>
      <c r="B156" s="10" t="s">
        <v>272</v>
      </c>
      <c r="C156" s="18">
        <v>16</v>
      </c>
      <c r="D156" s="18">
        <v>7.238729999999999</v>
      </c>
      <c r="E156" s="18">
        <f t="shared" si="3"/>
        <v>45.242062499999996</v>
      </c>
      <c r="F156" s="18">
        <v>11.87671</v>
      </c>
      <c r="G156" s="30">
        <f t="shared" si="4"/>
        <v>60.948949667037425</v>
      </c>
    </row>
    <row r="157" spans="1:7" s="9" customFormat="1" ht="22.5">
      <c r="A157" s="16" t="s">
        <v>1783</v>
      </c>
      <c r="B157" s="10" t="s">
        <v>1784</v>
      </c>
      <c r="C157" s="18">
        <v>0</v>
      </c>
      <c r="D157" s="18">
        <v>0</v>
      </c>
      <c r="E157" s="18">
        <v>0</v>
      </c>
      <c r="F157" s="18">
        <v>-8.146</v>
      </c>
      <c r="G157" s="30">
        <f t="shared" si="4"/>
        <v>0</v>
      </c>
    </row>
    <row r="158" spans="1:7" s="9" customFormat="1" ht="22.5">
      <c r="A158" s="16" t="s">
        <v>1783</v>
      </c>
      <c r="B158" s="10" t="s">
        <v>1785</v>
      </c>
      <c r="C158" s="18">
        <v>0</v>
      </c>
      <c r="D158" s="18">
        <v>0</v>
      </c>
      <c r="E158" s="18">
        <v>0</v>
      </c>
      <c r="F158" s="18">
        <v>-8.146</v>
      </c>
      <c r="G158" s="30">
        <f t="shared" si="4"/>
        <v>0</v>
      </c>
    </row>
    <row r="159" spans="1:7" s="9" customFormat="1" ht="32.25">
      <c r="A159" s="21" t="s">
        <v>73</v>
      </c>
      <c r="B159" s="14" t="s">
        <v>273</v>
      </c>
      <c r="C159" s="20">
        <v>1375567.5246400002</v>
      </c>
      <c r="D159" s="20">
        <v>1252951.14268</v>
      </c>
      <c r="E159" s="20">
        <f t="shared" si="3"/>
        <v>91.0861241077867</v>
      </c>
      <c r="F159" s="20">
        <v>1423172.84268</v>
      </c>
      <c r="G159" s="29">
        <f t="shared" si="4"/>
        <v>88.03928132302941</v>
      </c>
    </row>
    <row r="160" spans="1:7" s="9" customFormat="1" ht="45">
      <c r="A160" s="16" t="s">
        <v>74</v>
      </c>
      <c r="B160" s="10" t="s">
        <v>274</v>
      </c>
      <c r="C160" s="18">
        <v>4708.9</v>
      </c>
      <c r="D160" s="18">
        <v>3301.15856</v>
      </c>
      <c r="E160" s="18">
        <f t="shared" si="3"/>
        <v>70.10466478370745</v>
      </c>
      <c r="F160" s="18">
        <v>2014.88475</v>
      </c>
      <c r="G160" s="30">
        <f t="shared" si="4"/>
        <v>163.83857984929412</v>
      </c>
    </row>
    <row r="161" spans="1:7" s="9" customFormat="1" ht="45">
      <c r="A161" s="16" t="s">
        <v>75</v>
      </c>
      <c r="B161" s="10" t="s">
        <v>275</v>
      </c>
      <c r="C161" s="18">
        <v>4708.9</v>
      </c>
      <c r="D161" s="18">
        <v>3301.15856</v>
      </c>
      <c r="E161" s="18">
        <f t="shared" si="3"/>
        <v>70.10466478370745</v>
      </c>
      <c r="F161" s="18">
        <v>2014.88475</v>
      </c>
      <c r="G161" s="30">
        <f t="shared" si="4"/>
        <v>163.83857984929412</v>
      </c>
    </row>
    <row r="162" spans="1:7" s="9" customFormat="1" ht="22.5">
      <c r="A162" s="16" t="s">
        <v>76</v>
      </c>
      <c r="B162" s="10" t="s">
        <v>276</v>
      </c>
      <c r="C162" s="18">
        <v>562.5598100000001</v>
      </c>
      <c r="D162" s="18">
        <v>0</v>
      </c>
      <c r="E162" s="18">
        <f t="shared" si="3"/>
        <v>0</v>
      </c>
      <c r="F162" s="18">
        <v>0</v>
      </c>
      <c r="G162" s="30">
        <v>0</v>
      </c>
    </row>
    <row r="163" spans="1:7" s="15" customFormat="1" ht="22.5">
      <c r="A163" s="16" t="s">
        <v>464</v>
      </c>
      <c r="B163" s="10" t="s">
        <v>277</v>
      </c>
      <c r="C163" s="18">
        <v>386</v>
      </c>
      <c r="D163" s="18">
        <v>0</v>
      </c>
      <c r="E163" s="18">
        <f t="shared" si="3"/>
        <v>0</v>
      </c>
      <c r="F163" s="18">
        <v>0</v>
      </c>
      <c r="G163" s="30">
        <v>0</v>
      </c>
    </row>
    <row r="164" spans="1:7" s="15" customFormat="1" ht="22.5">
      <c r="A164" s="16" t="s">
        <v>77</v>
      </c>
      <c r="B164" s="10" t="s">
        <v>278</v>
      </c>
      <c r="C164" s="18">
        <v>176.55981</v>
      </c>
      <c r="D164" s="18">
        <v>0</v>
      </c>
      <c r="E164" s="18">
        <f t="shared" si="3"/>
        <v>0</v>
      </c>
      <c r="F164" s="18">
        <v>0</v>
      </c>
      <c r="G164" s="30">
        <v>0</v>
      </c>
    </row>
    <row r="165" spans="1:7" s="15" customFormat="1" ht="56.25">
      <c r="A165" s="16" t="s">
        <v>78</v>
      </c>
      <c r="B165" s="10" t="s">
        <v>279</v>
      </c>
      <c r="C165" s="18">
        <v>1239629.52027</v>
      </c>
      <c r="D165" s="18">
        <v>1149511.9338699998</v>
      </c>
      <c r="E165" s="18">
        <f t="shared" si="3"/>
        <v>92.73028070674117</v>
      </c>
      <c r="F165" s="18">
        <v>1303426.01557</v>
      </c>
      <c r="G165" s="30">
        <f t="shared" si="4"/>
        <v>88.19157513649195</v>
      </c>
    </row>
    <row r="166" spans="1:7" s="15" customFormat="1" ht="45">
      <c r="A166" s="16" t="s">
        <v>79</v>
      </c>
      <c r="B166" s="10" t="s">
        <v>280</v>
      </c>
      <c r="C166" s="18">
        <v>665547.6344</v>
      </c>
      <c r="D166" s="18">
        <v>583435.91525</v>
      </c>
      <c r="E166" s="18">
        <f t="shared" si="3"/>
        <v>87.6625330921618</v>
      </c>
      <c r="F166" s="18">
        <v>634187.80172</v>
      </c>
      <c r="G166" s="30">
        <f t="shared" si="4"/>
        <v>91.99734111372779</v>
      </c>
    </row>
    <row r="167" spans="1:7" s="15" customFormat="1" ht="56.25">
      <c r="A167" s="16" t="s">
        <v>80</v>
      </c>
      <c r="B167" s="10" t="s">
        <v>281</v>
      </c>
      <c r="C167" s="18">
        <v>446415.145</v>
      </c>
      <c r="D167" s="18">
        <v>368877.17513</v>
      </c>
      <c r="E167" s="18">
        <f t="shared" si="3"/>
        <v>82.63097237214028</v>
      </c>
      <c r="F167" s="18">
        <v>420923.26733</v>
      </c>
      <c r="G167" s="30">
        <f t="shared" si="4"/>
        <v>87.63525415685886</v>
      </c>
    </row>
    <row r="168" spans="1:7" s="9" customFormat="1" ht="56.25">
      <c r="A168" s="16" t="s">
        <v>584</v>
      </c>
      <c r="B168" s="10" t="s">
        <v>635</v>
      </c>
      <c r="C168" s="18">
        <v>112203.6854</v>
      </c>
      <c r="D168" s="18">
        <v>120004.96478</v>
      </c>
      <c r="E168" s="18">
        <f t="shared" si="3"/>
        <v>106.95278354912216</v>
      </c>
      <c r="F168" s="18">
        <v>121548.54839</v>
      </c>
      <c r="G168" s="30">
        <f t="shared" si="4"/>
        <v>98.73006824808202</v>
      </c>
    </row>
    <row r="169" spans="1:7" s="9" customFormat="1" ht="56.25">
      <c r="A169" s="16" t="s">
        <v>465</v>
      </c>
      <c r="B169" s="10" t="s">
        <v>531</v>
      </c>
      <c r="C169" s="18">
        <v>106928.804</v>
      </c>
      <c r="D169" s="18">
        <v>94553.77534000001</v>
      </c>
      <c r="E169" s="18">
        <f t="shared" si="3"/>
        <v>88.42685207626563</v>
      </c>
      <c r="F169" s="18">
        <v>91715.986</v>
      </c>
      <c r="G169" s="30">
        <f t="shared" si="4"/>
        <v>103.09410547033752</v>
      </c>
    </row>
    <row r="170" spans="1:7" s="9" customFormat="1" ht="56.25">
      <c r="A170" s="16" t="s">
        <v>81</v>
      </c>
      <c r="B170" s="10" t="s">
        <v>282</v>
      </c>
      <c r="C170" s="18">
        <v>218135.64441</v>
      </c>
      <c r="D170" s="18">
        <v>186600.91228999998</v>
      </c>
      <c r="E170" s="18">
        <f t="shared" si="3"/>
        <v>85.54352169023396</v>
      </c>
      <c r="F170" s="18">
        <v>172124.68578</v>
      </c>
      <c r="G170" s="30">
        <f t="shared" si="4"/>
        <v>108.41031397931071</v>
      </c>
    </row>
    <row r="171" spans="1:7" s="9" customFormat="1" ht="56.25">
      <c r="A171" s="16" t="s">
        <v>466</v>
      </c>
      <c r="B171" s="10" t="s">
        <v>283</v>
      </c>
      <c r="C171" s="18">
        <v>46668.7</v>
      </c>
      <c r="D171" s="18">
        <v>62384.8324</v>
      </c>
      <c r="E171" s="18">
        <f t="shared" si="3"/>
        <v>133.67595926177503</v>
      </c>
      <c r="F171" s="18">
        <v>53439.2637</v>
      </c>
      <c r="G171" s="30">
        <f t="shared" si="4"/>
        <v>116.73969302836782</v>
      </c>
    </row>
    <row r="172" spans="1:7" s="9" customFormat="1" ht="45">
      <c r="A172" s="16" t="s">
        <v>82</v>
      </c>
      <c r="B172" s="10" t="s">
        <v>284</v>
      </c>
      <c r="C172" s="18">
        <v>143423.303</v>
      </c>
      <c r="D172" s="18">
        <v>96461.60452</v>
      </c>
      <c r="E172" s="18">
        <f t="shared" si="3"/>
        <v>67.25657721046906</v>
      </c>
      <c r="F172" s="18">
        <v>86213.11707</v>
      </c>
      <c r="G172" s="30">
        <f t="shared" si="4"/>
        <v>111.88738767173774</v>
      </c>
    </row>
    <row r="173" spans="1:7" s="9" customFormat="1" ht="45">
      <c r="A173" s="16" t="s">
        <v>83</v>
      </c>
      <c r="B173" s="10" t="s">
        <v>285</v>
      </c>
      <c r="C173" s="18">
        <v>5094.63</v>
      </c>
      <c r="D173" s="18">
        <v>5255.35019</v>
      </c>
      <c r="E173" s="18">
        <f t="shared" si="3"/>
        <v>103.1546979859185</v>
      </c>
      <c r="F173" s="18">
        <v>5636.9832400000005</v>
      </c>
      <c r="G173" s="30">
        <f t="shared" si="4"/>
        <v>93.2298352904097</v>
      </c>
    </row>
    <row r="174" spans="1:7" s="9" customFormat="1" ht="45">
      <c r="A174" s="16" t="s">
        <v>585</v>
      </c>
      <c r="B174" s="10" t="s">
        <v>286</v>
      </c>
      <c r="C174" s="18">
        <v>8791.88263</v>
      </c>
      <c r="D174" s="18">
        <v>8982.91368</v>
      </c>
      <c r="E174" s="18">
        <f t="shared" si="3"/>
        <v>102.17281164955678</v>
      </c>
      <c r="F174" s="18">
        <v>12557.05831</v>
      </c>
      <c r="G174" s="30">
        <f t="shared" si="4"/>
        <v>71.536768072872</v>
      </c>
    </row>
    <row r="175" spans="1:7" s="9" customFormat="1" ht="45">
      <c r="A175" s="16" t="s">
        <v>467</v>
      </c>
      <c r="B175" s="10" t="s">
        <v>532</v>
      </c>
      <c r="C175" s="18">
        <v>14157.12878</v>
      </c>
      <c r="D175" s="18">
        <v>13516.2115</v>
      </c>
      <c r="E175" s="18">
        <f t="shared" si="3"/>
        <v>95.47283004937107</v>
      </c>
      <c r="F175" s="18">
        <v>14278.26346</v>
      </c>
      <c r="G175" s="30">
        <f t="shared" si="4"/>
        <v>94.66285264916941</v>
      </c>
    </row>
    <row r="176" spans="1:7" s="9" customFormat="1" ht="56.25">
      <c r="A176" s="16" t="s">
        <v>84</v>
      </c>
      <c r="B176" s="10" t="s">
        <v>287</v>
      </c>
      <c r="C176" s="18">
        <v>16331.07357</v>
      </c>
      <c r="D176" s="18">
        <v>16879.31834</v>
      </c>
      <c r="E176" s="18">
        <f t="shared" si="3"/>
        <v>103.3570650922002</v>
      </c>
      <c r="F176" s="18">
        <v>14206.8115</v>
      </c>
      <c r="G176" s="30">
        <f t="shared" si="4"/>
        <v>118.81144717095742</v>
      </c>
    </row>
    <row r="177" spans="1:7" s="9" customFormat="1" ht="56.25">
      <c r="A177" s="16" t="s">
        <v>85</v>
      </c>
      <c r="B177" s="10" t="s">
        <v>288</v>
      </c>
      <c r="C177" s="18">
        <v>3853.7</v>
      </c>
      <c r="D177" s="18">
        <v>3471.77392</v>
      </c>
      <c r="E177" s="18">
        <f t="shared" si="3"/>
        <v>90.08936658276461</v>
      </c>
      <c r="F177" s="18">
        <v>3739.1569900000004</v>
      </c>
      <c r="G177" s="30">
        <f t="shared" si="4"/>
        <v>92.8491082156997</v>
      </c>
    </row>
    <row r="178" spans="1:7" s="9" customFormat="1" ht="45">
      <c r="A178" s="16" t="s">
        <v>86</v>
      </c>
      <c r="B178" s="10" t="s">
        <v>289</v>
      </c>
      <c r="C178" s="18">
        <v>5502.04317</v>
      </c>
      <c r="D178" s="18">
        <v>5988.75641</v>
      </c>
      <c r="E178" s="18">
        <f t="shared" si="3"/>
        <v>108.84604545914532</v>
      </c>
      <c r="F178" s="18">
        <v>3356.20594</v>
      </c>
      <c r="G178" s="30">
        <f t="shared" si="4"/>
        <v>178.4382876695582</v>
      </c>
    </row>
    <row r="179" spans="1:7" s="9" customFormat="1" ht="45">
      <c r="A179" s="16" t="s">
        <v>87</v>
      </c>
      <c r="B179" s="10" t="s">
        <v>290</v>
      </c>
      <c r="C179" s="18">
        <v>3666.73</v>
      </c>
      <c r="D179" s="18">
        <v>3926.94413</v>
      </c>
      <c r="E179" s="18">
        <f t="shared" si="3"/>
        <v>107.09662642190725</v>
      </c>
      <c r="F179" s="18">
        <v>3939.2525499999997</v>
      </c>
      <c r="G179" s="30">
        <f t="shared" si="4"/>
        <v>99.6875442779113</v>
      </c>
    </row>
    <row r="180" spans="1:7" s="15" customFormat="1" ht="45">
      <c r="A180" s="16" t="s">
        <v>468</v>
      </c>
      <c r="B180" s="10" t="s">
        <v>291</v>
      </c>
      <c r="C180" s="18">
        <v>2992.6803999999997</v>
      </c>
      <c r="D180" s="18">
        <v>3195.53414</v>
      </c>
      <c r="E180" s="18">
        <f t="shared" si="3"/>
        <v>106.77832955366702</v>
      </c>
      <c r="F180" s="18">
        <v>2779.36146</v>
      </c>
      <c r="G180" s="30">
        <f t="shared" si="4"/>
        <v>114.97367960193274</v>
      </c>
    </row>
    <row r="181" spans="1:7" s="15" customFormat="1" ht="45">
      <c r="A181" s="16" t="s">
        <v>469</v>
      </c>
      <c r="B181" s="10" t="s">
        <v>533</v>
      </c>
      <c r="C181" s="18">
        <v>315.92</v>
      </c>
      <c r="D181" s="18">
        <v>296.30974</v>
      </c>
      <c r="E181" s="18">
        <f t="shared" si="3"/>
        <v>93.79265003798429</v>
      </c>
      <c r="F181" s="18">
        <v>392.83456</v>
      </c>
      <c r="G181" s="30">
        <f t="shared" si="4"/>
        <v>75.4286333666773</v>
      </c>
    </row>
    <row r="182" spans="1:7" s="9" customFormat="1" ht="33.75">
      <c r="A182" s="16" t="s">
        <v>88</v>
      </c>
      <c r="B182" s="10" t="s">
        <v>292</v>
      </c>
      <c r="C182" s="18">
        <v>324781.76788999996</v>
      </c>
      <c r="D182" s="18">
        <v>347455.21946</v>
      </c>
      <c r="E182" s="18">
        <f t="shared" si="3"/>
        <v>106.9811343528616</v>
      </c>
      <c r="F182" s="18">
        <v>473394.60993000004</v>
      </c>
      <c r="G182" s="30">
        <f t="shared" si="4"/>
        <v>73.39653054169281</v>
      </c>
    </row>
    <row r="183" spans="1:7" s="15" customFormat="1" ht="22.5">
      <c r="A183" s="16" t="s">
        <v>89</v>
      </c>
      <c r="B183" s="10" t="s">
        <v>293</v>
      </c>
      <c r="C183" s="18">
        <v>29836.6</v>
      </c>
      <c r="D183" s="18">
        <v>20539.363859999998</v>
      </c>
      <c r="E183" s="18">
        <f t="shared" si="3"/>
        <v>68.83949196624279</v>
      </c>
      <c r="F183" s="18">
        <v>25936.47102</v>
      </c>
      <c r="G183" s="30">
        <f t="shared" si="4"/>
        <v>79.19105048702187</v>
      </c>
    </row>
    <row r="184" spans="1:7" s="9" customFormat="1" ht="22.5">
      <c r="A184" s="16" t="s">
        <v>90</v>
      </c>
      <c r="B184" s="10" t="s">
        <v>294</v>
      </c>
      <c r="C184" s="18">
        <v>244759.05553</v>
      </c>
      <c r="D184" s="18">
        <v>278910.02043000003</v>
      </c>
      <c r="E184" s="18">
        <f t="shared" si="3"/>
        <v>113.95289127344019</v>
      </c>
      <c r="F184" s="18">
        <v>387655.58901999996</v>
      </c>
      <c r="G184" s="30">
        <f t="shared" si="4"/>
        <v>71.94789094492083</v>
      </c>
    </row>
    <row r="185" spans="1:7" s="9" customFormat="1" ht="22.5">
      <c r="A185" s="16" t="s">
        <v>91</v>
      </c>
      <c r="B185" s="10" t="s">
        <v>295</v>
      </c>
      <c r="C185" s="18">
        <v>18314.9</v>
      </c>
      <c r="D185" s="18">
        <v>19522.17499</v>
      </c>
      <c r="E185" s="18">
        <f t="shared" si="3"/>
        <v>106.59176402819561</v>
      </c>
      <c r="F185" s="18">
        <v>24975.47546</v>
      </c>
      <c r="G185" s="30">
        <f t="shared" si="4"/>
        <v>78.16537875831894</v>
      </c>
    </row>
    <row r="186" spans="1:7" s="9" customFormat="1" ht="22.5">
      <c r="A186" s="16" t="s">
        <v>470</v>
      </c>
      <c r="B186" s="10" t="s">
        <v>296</v>
      </c>
      <c r="C186" s="18">
        <v>8307.20936</v>
      </c>
      <c r="D186" s="18">
        <v>8365.570450000001</v>
      </c>
      <c r="E186" s="18">
        <f t="shared" si="3"/>
        <v>100.70253544205849</v>
      </c>
      <c r="F186" s="18">
        <v>6973.22883</v>
      </c>
      <c r="G186" s="30">
        <f t="shared" si="4"/>
        <v>119.96695725816302</v>
      </c>
    </row>
    <row r="187" spans="1:7" s="15" customFormat="1" ht="22.5">
      <c r="A187" s="16" t="s">
        <v>471</v>
      </c>
      <c r="B187" s="10" t="s">
        <v>534</v>
      </c>
      <c r="C187" s="18">
        <v>23564.003</v>
      </c>
      <c r="D187" s="18">
        <v>20118.08973</v>
      </c>
      <c r="E187" s="18">
        <f t="shared" si="3"/>
        <v>85.37636720721856</v>
      </c>
      <c r="F187" s="18">
        <v>27853.8456</v>
      </c>
      <c r="G187" s="30">
        <f t="shared" si="4"/>
        <v>72.22733269548964</v>
      </c>
    </row>
    <row r="188" spans="1:7" s="15" customFormat="1" ht="33.75">
      <c r="A188" s="16" t="s">
        <v>472</v>
      </c>
      <c r="B188" s="10" t="s">
        <v>535</v>
      </c>
      <c r="C188" s="18">
        <v>14833</v>
      </c>
      <c r="D188" s="18">
        <v>15098.14944</v>
      </c>
      <c r="E188" s="18">
        <f t="shared" si="3"/>
        <v>101.78756448459517</v>
      </c>
      <c r="F188" s="18">
        <v>9511.74374</v>
      </c>
      <c r="G188" s="30">
        <f t="shared" si="4"/>
        <v>158.73166742820598</v>
      </c>
    </row>
    <row r="189" spans="1:7" s="9" customFormat="1" ht="45">
      <c r="A189" s="16" t="s">
        <v>473</v>
      </c>
      <c r="B189" s="10" t="s">
        <v>536</v>
      </c>
      <c r="C189" s="18">
        <v>14833</v>
      </c>
      <c r="D189" s="18">
        <v>15098.14944</v>
      </c>
      <c r="E189" s="18">
        <f t="shared" si="3"/>
        <v>101.78756448459517</v>
      </c>
      <c r="F189" s="18">
        <v>9511.74374</v>
      </c>
      <c r="G189" s="30">
        <f t="shared" si="4"/>
        <v>158.73166742820598</v>
      </c>
    </row>
    <row r="190" spans="1:7" s="15" customFormat="1" ht="78.75">
      <c r="A190" s="16" t="s">
        <v>586</v>
      </c>
      <c r="B190" s="10" t="s">
        <v>636</v>
      </c>
      <c r="C190" s="18">
        <v>0.4</v>
      </c>
      <c r="D190" s="18">
        <v>42.41909</v>
      </c>
      <c r="E190" s="18" t="s">
        <v>1874</v>
      </c>
      <c r="F190" s="18">
        <v>0.3629</v>
      </c>
      <c r="G190" s="30">
        <f t="shared" si="4"/>
        <v>11688.919812620556</v>
      </c>
    </row>
    <row r="191" spans="1:7" s="9" customFormat="1" ht="33.75">
      <c r="A191" s="16" t="s">
        <v>474</v>
      </c>
      <c r="B191" s="10" t="s">
        <v>537</v>
      </c>
      <c r="C191" s="18">
        <v>924.2</v>
      </c>
      <c r="D191" s="18">
        <v>1082.06819</v>
      </c>
      <c r="E191" s="18">
        <f aca="true" t="shared" si="5" ref="E191:E258">D191/C191*100</f>
        <v>117.08160463103223</v>
      </c>
      <c r="F191" s="18">
        <v>921.08478</v>
      </c>
      <c r="G191" s="30">
        <f t="shared" si="4"/>
        <v>117.47758876224184</v>
      </c>
    </row>
    <row r="192" spans="1:7" s="9" customFormat="1" ht="33.75">
      <c r="A192" s="16" t="s">
        <v>475</v>
      </c>
      <c r="B192" s="10" t="s">
        <v>538</v>
      </c>
      <c r="C192" s="18">
        <v>360.6</v>
      </c>
      <c r="D192" s="18">
        <v>439.9025</v>
      </c>
      <c r="E192" s="18">
        <f t="shared" si="5"/>
        <v>121.99181919023847</v>
      </c>
      <c r="F192" s="18">
        <v>448.99318</v>
      </c>
      <c r="G192" s="30">
        <f t="shared" si="4"/>
        <v>97.97531891241644</v>
      </c>
    </row>
    <row r="193" spans="1:7" s="9" customFormat="1" ht="67.5">
      <c r="A193" s="16" t="s">
        <v>587</v>
      </c>
      <c r="B193" s="10" t="s">
        <v>539</v>
      </c>
      <c r="C193" s="18">
        <v>359.5</v>
      </c>
      <c r="D193" s="18">
        <v>422.96249</v>
      </c>
      <c r="E193" s="18">
        <f t="shared" si="5"/>
        <v>117.65298748261475</v>
      </c>
      <c r="F193" s="18">
        <v>146.60082</v>
      </c>
      <c r="G193" s="30">
        <f t="shared" si="4"/>
        <v>288.5130451521349</v>
      </c>
    </row>
    <row r="194" spans="1:7" s="9" customFormat="1" ht="67.5">
      <c r="A194" s="16" t="s">
        <v>588</v>
      </c>
      <c r="B194" s="10" t="s">
        <v>565</v>
      </c>
      <c r="C194" s="18">
        <v>0</v>
      </c>
      <c r="D194" s="18">
        <v>0</v>
      </c>
      <c r="E194" s="18">
        <v>0</v>
      </c>
      <c r="F194" s="18">
        <v>92.17386</v>
      </c>
      <c r="G194" s="30">
        <f t="shared" si="4"/>
        <v>0</v>
      </c>
    </row>
    <row r="195" spans="1:7" s="9" customFormat="1" ht="67.5">
      <c r="A195" s="16" t="s">
        <v>588</v>
      </c>
      <c r="B195" s="10" t="s">
        <v>565</v>
      </c>
      <c r="C195" s="18">
        <v>0</v>
      </c>
      <c r="D195" s="18">
        <v>15.4166</v>
      </c>
      <c r="E195" s="18">
        <v>0</v>
      </c>
      <c r="F195" s="18">
        <v>202.96853</v>
      </c>
      <c r="G195" s="30">
        <f t="shared" si="4"/>
        <v>7.595561735605023</v>
      </c>
    </row>
    <row r="196" spans="1:7" s="9" customFormat="1" ht="67.5">
      <c r="A196" s="16" t="s">
        <v>589</v>
      </c>
      <c r="B196" s="10" t="s">
        <v>566</v>
      </c>
      <c r="C196" s="18">
        <v>0</v>
      </c>
      <c r="D196" s="18">
        <v>1.5234100000000002</v>
      </c>
      <c r="E196" s="18">
        <v>0</v>
      </c>
      <c r="F196" s="18">
        <v>5.7265299999999995</v>
      </c>
      <c r="G196" s="30">
        <f t="shared" si="4"/>
        <v>26.60267212430565</v>
      </c>
    </row>
    <row r="197" spans="1:7" s="9" customFormat="1" ht="67.5">
      <c r="A197" s="16" t="s">
        <v>590</v>
      </c>
      <c r="B197" s="10" t="s">
        <v>637</v>
      </c>
      <c r="C197" s="18">
        <v>1.1</v>
      </c>
      <c r="D197" s="18">
        <v>0</v>
      </c>
      <c r="E197" s="18">
        <f t="shared" si="5"/>
        <v>0</v>
      </c>
      <c r="F197" s="18">
        <v>1.5234400000000001</v>
      </c>
      <c r="G197" s="30">
        <f t="shared" si="4"/>
        <v>0</v>
      </c>
    </row>
    <row r="198" spans="1:7" s="9" customFormat="1" ht="33.75">
      <c r="A198" s="16" t="s">
        <v>556</v>
      </c>
      <c r="B198" s="10" t="s">
        <v>567</v>
      </c>
      <c r="C198" s="18">
        <v>563.6</v>
      </c>
      <c r="D198" s="18">
        <v>642.1656899999999</v>
      </c>
      <c r="E198" s="18">
        <f t="shared" si="5"/>
        <v>113.93997338537969</v>
      </c>
      <c r="F198" s="18">
        <v>472.09159999999997</v>
      </c>
      <c r="G198" s="30">
        <f t="shared" si="4"/>
        <v>136.0256547669986</v>
      </c>
    </row>
    <row r="199" spans="1:7" s="9" customFormat="1" ht="67.5">
      <c r="A199" s="16" t="s">
        <v>591</v>
      </c>
      <c r="B199" s="10" t="s">
        <v>568</v>
      </c>
      <c r="C199" s="18">
        <v>243.6</v>
      </c>
      <c r="D199" s="18">
        <v>469.05853</v>
      </c>
      <c r="E199" s="18">
        <f t="shared" si="5"/>
        <v>192.55276272577996</v>
      </c>
      <c r="F199" s="18">
        <v>251.10473000000002</v>
      </c>
      <c r="G199" s="30">
        <f t="shared" si="4"/>
        <v>186.7979667288625</v>
      </c>
    </row>
    <row r="200" spans="1:7" s="9" customFormat="1" ht="56.25">
      <c r="A200" s="16" t="s">
        <v>592</v>
      </c>
      <c r="B200" s="10" t="s">
        <v>569</v>
      </c>
      <c r="C200" s="18">
        <v>320</v>
      </c>
      <c r="D200" s="18">
        <v>173.10716</v>
      </c>
      <c r="E200" s="18">
        <f t="shared" si="5"/>
        <v>54.0959875</v>
      </c>
      <c r="F200" s="18">
        <v>211.32273</v>
      </c>
      <c r="G200" s="30">
        <f t="shared" si="4"/>
        <v>81.9160153761027</v>
      </c>
    </row>
    <row r="201" spans="1:7" s="9" customFormat="1" ht="67.5">
      <c r="A201" s="16" t="s">
        <v>1786</v>
      </c>
      <c r="B201" s="10" t="s">
        <v>1787</v>
      </c>
      <c r="C201" s="18">
        <v>0</v>
      </c>
      <c r="D201" s="18">
        <v>0</v>
      </c>
      <c r="E201" s="18">
        <v>0</v>
      </c>
      <c r="F201" s="18">
        <v>8.365770000000001</v>
      </c>
      <c r="G201" s="30">
        <f t="shared" si="4"/>
        <v>0</v>
      </c>
    </row>
    <row r="202" spans="1:7" s="9" customFormat="1" ht="56.25">
      <c r="A202" s="16" t="s">
        <v>1788</v>
      </c>
      <c r="B202" s="10" t="s">
        <v>1789</v>
      </c>
      <c r="C202" s="18">
        <v>0</v>
      </c>
      <c r="D202" s="18">
        <v>0</v>
      </c>
      <c r="E202" s="18">
        <v>0</v>
      </c>
      <c r="F202" s="18">
        <v>1.2983699999999998</v>
      </c>
      <c r="G202" s="30">
        <f t="shared" si="4"/>
        <v>0</v>
      </c>
    </row>
    <row r="203" spans="1:7" s="9" customFormat="1" ht="22.5">
      <c r="A203" s="16" t="s">
        <v>92</v>
      </c>
      <c r="B203" s="10" t="s">
        <v>297</v>
      </c>
      <c r="C203" s="18">
        <v>23700.735679999998</v>
      </c>
      <c r="D203" s="18">
        <v>21053.227649999997</v>
      </c>
      <c r="E203" s="18">
        <f t="shared" si="5"/>
        <v>88.82942679186911</v>
      </c>
      <c r="F203" s="18">
        <v>45445.75409</v>
      </c>
      <c r="G203" s="30">
        <f t="shared" si="4"/>
        <v>46.32606075433701</v>
      </c>
    </row>
    <row r="204" spans="1:7" s="9" customFormat="1" ht="33.75">
      <c r="A204" s="16" t="s">
        <v>93</v>
      </c>
      <c r="B204" s="10" t="s">
        <v>298</v>
      </c>
      <c r="C204" s="18">
        <v>23700.735679999998</v>
      </c>
      <c r="D204" s="18">
        <v>21053.227649999997</v>
      </c>
      <c r="E204" s="18">
        <f t="shared" si="5"/>
        <v>88.82942679186911</v>
      </c>
      <c r="F204" s="18">
        <v>45445.75409</v>
      </c>
      <c r="G204" s="30">
        <f t="shared" si="4"/>
        <v>46.32606075433701</v>
      </c>
    </row>
    <row r="205" spans="1:7" s="9" customFormat="1" ht="33.75">
      <c r="A205" s="16" t="s">
        <v>94</v>
      </c>
      <c r="B205" s="10" t="s">
        <v>299</v>
      </c>
      <c r="C205" s="18">
        <v>3762.3</v>
      </c>
      <c r="D205" s="18">
        <v>769.257</v>
      </c>
      <c r="E205" s="18">
        <f t="shared" si="5"/>
        <v>20.4464556255482</v>
      </c>
      <c r="F205" s="18">
        <v>30642.610969999998</v>
      </c>
      <c r="G205" s="30">
        <f t="shared" si="4"/>
        <v>2.510415971906326</v>
      </c>
    </row>
    <row r="206" spans="1:7" s="9" customFormat="1" ht="33.75">
      <c r="A206" s="16" t="s">
        <v>95</v>
      </c>
      <c r="B206" s="10" t="s">
        <v>300</v>
      </c>
      <c r="C206" s="18">
        <v>10254.73577</v>
      </c>
      <c r="D206" s="18">
        <v>7666.04003</v>
      </c>
      <c r="E206" s="18">
        <f t="shared" si="5"/>
        <v>74.75609515387835</v>
      </c>
      <c r="F206" s="18">
        <v>8428.60891</v>
      </c>
      <c r="G206" s="30">
        <f t="shared" si="4"/>
        <v>90.95261284344012</v>
      </c>
    </row>
    <row r="207" spans="1:7" s="9" customFormat="1" ht="33.75">
      <c r="A207" s="16" t="s">
        <v>96</v>
      </c>
      <c r="B207" s="10" t="s">
        <v>301</v>
      </c>
      <c r="C207" s="18">
        <v>8343.323</v>
      </c>
      <c r="D207" s="18">
        <v>11331.14265</v>
      </c>
      <c r="E207" s="18">
        <f t="shared" si="5"/>
        <v>135.81090711698442</v>
      </c>
      <c r="F207" s="18">
        <v>5825.54627</v>
      </c>
      <c r="G207" s="30">
        <f t="shared" si="4"/>
        <v>194.5078130844543</v>
      </c>
    </row>
    <row r="208" spans="1:7" s="9" customFormat="1" ht="33.75">
      <c r="A208" s="16" t="s">
        <v>593</v>
      </c>
      <c r="B208" s="10" t="s">
        <v>570</v>
      </c>
      <c r="C208" s="18">
        <v>16.14691</v>
      </c>
      <c r="D208" s="18">
        <v>19.265909999999998</v>
      </c>
      <c r="E208" s="18">
        <f t="shared" si="5"/>
        <v>119.31638932774133</v>
      </c>
      <c r="F208" s="18">
        <v>16.092940000000002</v>
      </c>
      <c r="G208" s="30">
        <f t="shared" si="4"/>
        <v>119.7165340826474</v>
      </c>
    </row>
    <row r="209" spans="1:7" s="9" customFormat="1" ht="33.75">
      <c r="A209" s="16" t="s">
        <v>476</v>
      </c>
      <c r="B209" s="10" t="s">
        <v>540</v>
      </c>
      <c r="C209" s="18">
        <v>1324.23</v>
      </c>
      <c r="D209" s="18">
        <v>1267.52206</v>
      </c>
      <c r="E209" s="18">
        <f t="shared" si="5"/>
        <v>95.71766687055873</v>
      </c>
      <c r="F209" s="18">
        <v>532.895</v>
      </c>
      <c r="G209" s="30">
        <f t="shared" si="4"/>
        <v>237.85587404648197</v>
      </c>
    </row>
    <row r="210" spans="1:7" s="9" customFormat="1" ht="56.25">
      <c r="A210" s="16" t="s">
        <v>97</v>
      </c>
      <c r="B210" s="10" t="s">
        <v>302</v>
      </c>
      <c r="C210" s="18">
        <v>106041.60888</v>
      </c>
      <c r="D210" s="18">
        <v>78002.75441</v>
      </c>
      <c r="E210" s="18">
        <f t="shared" si="5"/>
        <v>73.55862970569444</v>
      </c>
      <c r="F210" s="18">
        <v>71365.10349</v>
      </c>
      <c r="G210" s="30">
        <f aca="true" t="shared" si="6" ref="G210:G273">D210/F210*100</f>
        <v>109.30097568054407</v>
      </c>
    </row>
    <row r="211" spans="1:7" s="9" customFormat="1" ht="56.25">
      <c r="A211" s="16" t="s">
        <v>98</v>
      </c>
      <c r="B211" s="10" t="s">
        <v>303</v>
      </c>
      <c r="C211" s="18">
        <v>106041.60888</v>
      </c>
      <c r="D211" s="18">
        <v>78002.75441</v>
      </c>
      <c r="E211" s="18">
        <f t="shared" si="5"/>
        <v>73.55862970569444</v>
      </c>
      <c r="F211" s="18">
        <v>71365.10349</v>
      </c>
      <c r="G211" s="30">
        <f t="shared" si="6"/>
        <v>109.30097568054407</v>
      </c>
    </row>
    <row r="212" spans="1:7" s="15" customFormat="1" ht="67.5">
      <c r="A212" s="16" t="s">
        <v>690</v>
      </c>
      <c r="B212" s="10" t="s">
        <v>790</v>
      </c>
      <c r="C212" s="18">
        <v>405</v>
      </c>
      <c r="D212" s="18">
        <v>435.13365999999996</v>
      </c>
      <c r="E212" s="18">
        <f t="shared" si="5"/>
        <v>107.4404098765432</v>
      </c>
      <c r="F212" s="18">
        <v>531.70283</v>
      </c>
      <c r="G212" s="30">
        <f t="shared" si="6"/>
        <v>81.83775512347754</v>
      </c>
    </row>
    <row r="213" spans="1:7" s="15" customFormat="1" ht="56.25">
      <c r="A213" s="16" t="s">
        <v>99</v>
      </c>
      <c r="B213" s="10" t="s">
        <v>304</v>
      </c>
      <c r="C213" s="18">
        <v>83889.55073999999</v>
      </c>
      <c r="D213" s="18">
        <v>56364.9263</v>
      </c>
      <c r="E213" s="18">
        <f t="shared" si="5"/>
        <v>67.18944827192193</v>
      </c>
      <c r="F213" s="18">
        <v>47739.747729999995</v>
      </c>
      <c r="G213" s="30">
        <f t="shared" si="6"/>
        <v>118.06708032640039</v>
      </c>
    </row>
    <row r="214" spans="1:7" s="9" customFormat="1" ht="56.25">
      <c r="A214" s="16" t="s">
        <v>100</v>
      </c>
      <c r="B214" s="10" t="s">
        <v>305</v>
      </c>
      <c r="C214" s="18">
        <v>3169.858</v>
      </c>
      <c r="D214" s="18">
        <v>2541.29686</v>
      </c>
      <c r="E214" s="18">
        <f t="shared" si="5"/>
        <v>80.17068461741819</v>
      </c>
      <c r="F214" s="18">
        <v>2986.58593</v>
      </c>
      <c r="G214" s="30">
        <f t="shared" si="6"/>
        <v>85.09036470281636</v>
      </c>
    </row>
    <row r="215" spans="1:7" s="9" customFormat="1" ht="56.25">
      <c r="A215" s="16" t="s">
        <v>477</v>
      </c>
      <c r="B215" s="10" t="s">
        <v>306</v>
      </c>
      <c r="C215" s="18">
        <v>4032.0934700000003</v>
      </c>
      <c r="D215" s="18">
        <v>3274.99188</v>
      </c>
      <c r="E215" s="18">
        <f t="shared" si="5"/>
        <v>81.22311410603285</v>
      </c>
      <c r="F215" s="18">
        <v>4163.31806</v>
      </c>
      <c r="G215" s="30">
        <f t="shared" si="6"/>
        <v>78.6630238862894</v>
      </c>
    </row>
    <row r="216" spans="1:7" s="15" customFormat="1" ht="56.25">
      <c r="A216" s="16" t="s">
        <v>478</v>
      </c>
      <c r="B216" s="10" t="s">
        <v>541</v>
      </c>
      <c r="C216" s="18">
        <v>14545.10667</v>
      </c>
      <c r="D216" s="18">
        <v>15386.40571</v>
      </c>
      <c r="E216" s="18">
        <f t="shared" si="5"/>
        <v>105.78406923433035</v>
      </c>
      <c r="F216" s="18">
        <v>15943.74894</v>
      </c>
      <c r="G216" s="30">
        <f t="shared" si="6"/>
        <v>96.5043150635562</v>
      </c>
    </row>
    <row r="217" spans="1:7" s="9" customFormat="1" ht="21.75">
      <c r="A217" s="21" t="s">
        <v>101</v>
      </c>
      <c r="B217" s="14" t="s">
        <v>307</v>
      </c>
      <c r="C217" s="20">
        <v>405310.07797000004</v>
      </c>
      <c r="D217" s="20">
        <v>476814.8913</v>
      </c>
      <c r="E217" s="20">
        <f t="shared" si="5"/>
        <v>117.64200231292857</v>
      </c>
      <c r="F217" s="20">
        <v>384264.1721</v>
      </c>
      <c r="G217" s="29">
        <f t="shared" si="6"/>
        <v>124.08518043569121</v>
      </c>
    </row>
    <row r="218" spans="1:7" s="15" customFormat="1" ht="11.25">
      <c r="A218" s="16" t="s">
        <v>102</v>
      </c>
      <c r="B218" s="10" t="s">
        <v>308</v>
      </c>
      <c r="C218" s="18">
        <v>71135.77797</v>
      </c>
      <c r="D218" s="18">
        <v>92073.65076</v>
      </c>
      <c r="E218" s="18">
        <f t="shared" si="5"/>
        <v>129.43367372580096</v>
      </c>
      <c r="F218" s="18">
        <v>34961.08207</v>
      </c>
      <c r="G218" s="30">
        <f t="shared" si="6"/>
        <v>263.3604148053762</v>
      </c>
    </row>
    <row r="219" spans="1:7" s="9" customFormat="1" ht="22.5">
      <c r="A219" s="16" t="s">
        <v>1293</v>
      </c>
      <c r="B219" s="10" t="s">
        <v>309</v>
      </c>
      <c r="C219" s="18">
        <v>13012.28236</v>
      </c>
      <c r="D219" s="18">
        <v>6856.68336</v>
      </c>
      <c r="E219" s="18">
        <f t="shared" si="5"/>
        <v>52.69393308799979</v>
      </c>
      <c r="F219" s="18">
        <v>9208.781050000001</v>
      </c>
      <c r="G219" s="30">
        <f t="shared" si="6"/>
        <v>74.45809953316241</v>
      </c>
    </row>
    <row r="220" spans="1:7" s="9" customFormat="1" ht="11.25">
      <c r="A220" s="16" t="s">
        <v>103</v>
      </c>
      <c r="B220" s="10" t="s">
        <v>310</v>
      </c>
      <c r="C220" s="18">
        <v>8861.84635</v>
      </c>
      <c r="D220" s="18">
        <v>7433.22903</v>
      </c>
      <c r="E220" s="18">
        <f t="shared" si="5"/>
        <v>83.87901049536929</v>
      </c>
      <c r="F220" s="18">
        <v>8976.70914</v>
      </c>
      <c r="G220" s="30">
        <f t="shared" si="6"/>
        <v>82.8057243926698</v>
      </c>
    </row>
    <row r="221" spans="1:7" s="9" customFormat="1" ht="11.25">
      <c r="A221" s="16" t="s">
        <v>104</v>
      </c>
      <c r="B221" s="10" t="s">
        <v>311</v>
      </c>
      <c r="C221" s="18">
        <v>49260.04926</v>
      </c>
      <c r="D221" s="18">
        <v>77783.73837</v>
      </c>
      <c r="E221" s="18">
        <f t="shared" si="5"/>
        <v>157.90430488497648</v>
      </c>
      <c r="F221" s="18">
        <v>16775.59188</v>
      </c>
      <c r="G221" s="30">
        <f t="shared" si="6"/>
        <v>463.672095306124</v>
      </c>
    </row>
    <row r="222" spans="1:7" s="9" customFormat="1" ht="11.25">
      <c r="A222" s="16" t="s">
        <v>652</v>
      </c>
      <c r="B222" s="10" t="s">
        <v>677</v>
      </c>
      <c r="C222" s="18">
        <v>34605.95172999999</v>
      </c>
      <c r="D222" s="18">
        <v>54610.149450000004</v>
      </c>
      <c r="E222" s="18">
        <f t="shared" si="5"/>
        <v>157.80565688837368</v>
      </c>
      <c r="F222" s="18">
        <v>16287.20022</v>
      </c>
      <c r="G222" s="30">
        <f t="shared" si="6"/>
        <v>335.2948862441135</v>
      </c>
    </row>
    <row r="223" spans="1:7" s="9" customFormat="1" ht="11.25">
      <c r="A223" s="16" t="s">
        <v>653</v>
      </c>
      <c r="B223" s="10" t="s">
        <v>678</v>
      </c>
      <c r="C223" s="18">
        <v>14654.09753</v>
      </c>
      <c r="D223" s="18">
        <v>23173.588920000002</v>
      </c>
      <c r="E223" s="18">
        <f t="shared" si="5"/>
        <v>158.13726415126433</v>
      </c>
      <c r="F223" s="18">
        <v>488.39166</v>
      </c>
      <c r="G223" s="30">
        <f t="shared" si="6"/>
        <v>4744.878100498277</v>
      </c>
    </row>
    <row r="224" spans="1:7" s="9" customFormat="1" ht="33.75">
      <c r="A224" s="16" t="s">
        <v>1294</v>
      </c>
      <c r="B224" s="10" t="s">
        <v>1546</v>
      </c>
      <c r="C224" s="18">
        <v>1.6</v>
      </c>
      <c r="D224" s="18">
        <v>0</v>
      </c>
      <c r="E224" s="18">
        <f t="shared" si="5"/>
        <v>0</v>
      </c>
      <c r="F224" s="18">
        <v>0</v>
      </c>
      <c r="G224" s="30">
        <v>0</v>
      </c>
    </row>
    <row r="225" spans="1:7" s="9" customFormat="1" ht="11.25">
      <c r="A225" s="16" t="s">
        <v>105</v>
      </c>
      <c r="B225" s="10" t="s">
        <v>312</v>
      </c>
      <c r="C225" s="18">
        <v>13161</v>
      </c>
      <c r="D225" s="18">
        <v>1495.32754</v>
      </c>
      <c r="E225" s="18">
        <f t="shared" si="5"/>
        <v>11.36180791733151</v>
      </c>
      <c r="F225" s="18">
        <v>5058.4328</v>
      </c>
      <c r="G225" s="30">
        <f t="shared" si="6"/>
        <v>29.561083424890022</v>
      </c>
    </row>
    <row r="226" spans="1:7" s="9" customFormat="1" ht="33.75">
      <c r="A226" s="16" t="s">
        <v>410</v>
      </c>
      <c r="B226" s="10" t="s">
        <v>313</v>
      </c>
      <c r="C226" s="18">
        <v>12403</v>
      </c>
      <c r="D226" s="18">
        <v>974.69585</v>
      </c>
      <c r="E226" s="18">
        <f t="shared" si="5"/>
        <v>7.858549141336773</v>
      </c>
      <c r="F226" s="18">
        <v>4466.905070000001</v>
      </c>
      <c r="G226" s="30">
        <f t="shared" si="6"/>
        <v>21.820384242013898</v>
      </c>
    </row>
    <row r="227" spans="1:7" s="9" customFormat="1" ht="45">
      <c r="A227" s="16" t="s">
        <v>411</v>
      </c>
      <c r="B227" s="10" t="s">
        <v>314</v>
      </c>
      <c r="C227" s="18">
        <v>12403</v>
      </c>
      <c r="D227" s="18">
        <v>974.69585</v>
      </c>
      <c r="E227" s="18">
        <f t="shared" si="5"/>
        <v>7.858549141336773</v>
      </c>
      <c r="F227" s="18">
        <v>4466.905070000001</v>
      </c>
      <c r="G227" s="30">
        <f t="shared" si="6"/>
        <v>21.820384242013898</v>
      </c>
    </row>
    <row r="228" spans="1:7" s="15" customFormat="1" ht="22.5">
      <c r="A228" s="16" t="s">
        <v>412</v>
      </c>
      <c r="B228" s="10" t="s">
        <v>315</v>
      </c>
      <c r="C228" s="18">
        <v>53</v>
      </c>
      <c r="D228" s="18">
        <v>50.63169</v>
      </c>
      <c r="E228" s="18">
        <f t="shared" si="5"/>
        <v>95.53149056603773</v>
      </c>
      <c r="F228" s="18">
        <v>61.777730000000005</v>
      </c>
      <c r="G228" s="30">
        <f t="shared" si="6"/>
        <v>81.95783496739034</v>
      </c>
    </row>
    <row r="229" spans="1:7" s="9" customFormat="1" ht="33.75">
      <c r="A229" s="16" t="s">
        <v>1295</v>
      </c>
      <c r="B229" s="10" t="s">
        <v>316</v>
      </c>
      <c r="C229" s="18">
        <v>605</v>
      </c>
      <c r="D229" s="18">
        <v>470</v>
      </c>
      <c r="E229" s="18">
        <f t="shared" si="5"/>
        <v>77.68595041322314</v>
      </c>
      <c r="F229" s="18">
        <v>529.75</v>
      </c>
      <c r="G229" s="30">
        <f t="shared" si="6"/>
        <v>88.72109485606418</v>
      </c>
    </row>
    <row r="230" spans="1:7" s="9" customFormat="1" ht="78.75">
      <c r="A230" s="16" t="s">
        <v>1296</v>
      </c>
      <c r="B230" s="10" t="s">
        <v>317</v>
      </c>
      <c r="C230" s="18">
        <v>605</v>
      </c>
      <c r="D230" s="18">
        <v>470</v>
      </c>
      <c r="E230" s="18">
        <f t="shared" si="5"/>
        <v>77.68595041322314</v>
      </c>
      <c r="F230" s="18">
        <v>529.75</v>
      </c>
      <c r="G230" s="30">
        <f t="shared" si="6"/>
        <v>88.72109485606418</v>
      </c>
    </row>
    <row r="231" spans="1:7" s="9" customFormat="1" ht="22.5">
      <c r="A231" s="16" t="s">
        <v>413</v>
      </c>
      <c r="B231" s="10" t="s">
        <v>318</v>
      </c>
      <c r="C231" s="18">
        <v>100</v>
      </c>
      <c r="D231" s="18">
        <v>0</v>
      </c>
      <c r="E231" s="18">
        <f t="shared" si="5"/>
        <v>0</v>
      </c>
      <c r="F231" s="18">
        <v>0</v>
      </c>
      <c r="G231" s="30">
        <v>0</v>
      </c>
    </row>
    <row r="232" spans="1:7" s="9" customFormat="1" ht="22.5">
      <c r="A232" s="16" t="s">
        <v>414</v>
      </c>
      <c r="B232" s="10" t="s">
        <v>319</v>
      </c>
      <c r="C232" s="18">
        <v>100</v>
      </c>
      <c r="D232" s="18">
        <v>0</v>
      </c>
      <c r="E232" s="18">
        <f t="shared" si="5"/>
        <v>0</v>
      </c>
      <c r="F232" s="18">
        <v>0</v>
      </c>
      <c r="G232" s="30">
        <v>0</v>
      </c>
    </row>
    <row r="233" spans="1:7" s="9" customFormat="1" ht="11.25">
      <c r="A233" s="16" t="s">
        <v>106</v>
      </c>
      <c r="B233" s="10" t="s">
        <v>320</v>
      </c>
      <c r="C233" s="18">
        <v>321013.3</v>
      </c>
      <c r="D233" s="18">
        <v>383245.913</v>
      </c>
      <c r="E233" s="18">
        <f t="shared" si="5"/>
        <v>119.3863036204419</v>
      </c>
      <c r="F233" s="18">
        <v>344244.65723</v>
      </c>
      <c r="G233" s="30">
        <f t="shared" si="6"/>
        <v>111.3295166535997</v>
      </c>
    </row>
    <row r="234" spans="1:7" s="9" customFormat="1" ht="11.25">
      <c r="A234" s="16" t="s">
        <v>107</v>
      </c>
      <c r="B234" s="10" t="s">
        <v>321</v>
      </c>
      <c r="C234" s="18">
        <v>321013.3</v>
      </c>
      <c r="D234" s="18">
        <v>383245.913</v>
      </c>
      <c r="E234" s="18">
        <f t="shared" si="5"/>
        <v>119.3863036204419</v>
      </c>
      <c r="F234" s="18">
        <v>344244.65723</v>
      </c>
      <c r="G234" s="30">
        <f t="shared" si="6"/>
        <v>111.3295166535997</v>
      </c>
    </row>
    <row r="235" spans="1:7" s="9" customFormat="1" ht="33.75">
      <c r="A235" s="16" t="s">
        <v>1297</v>
      </c>
      <c r="B235" s="10" t="s">
        <v>322</v>
      </c>
      <c r="C235" s="18">
        <v>12505</v>
      </c>
      <c r="D235" s="18">
        <v>2939.42175</v>
      </c>
      <c r="E235" s="18">
        <f t="shared" si="5"/>
        <v>23.50597161135546</v>
      </c>
      <c r="F235" s="18">
        <v>11572.064550000001</v>
      </c>
      <c r="G235" s="30">
        <f t="shared" si="6"/>
        <v>25.40101411722595</v>
      </c>
    </row>
    <row r="236" spans="1:7" s="9" customFormat="1" ht="22.5">
      <c r="A236" s="16" t="s">
        <v>108</v>
      </c>
      <c r="B236" s="10" t="s">
        <v>323</v>
      </c>
      <c r="C236" s="18">
        <v>284079.2</v>
      </c>
      <c r="D236" s="18">
        <v>358977.45009</v>
      </c>
      <c r="E236" s="18">
        <f t="shared" si="5"/>
        <v>126.36527070267726</v>
      </c>
      <c r="F236" s="18">
        <v>310557.51701999997</v>
      </c>
      <c r="G236" s="30">
        <f t="shared" si="6"/>
        <v>115.59129321184062</v>
      </c>
    </row>
    <row r="237" spans="1:7" s="9" customFormat="1" ht="33.75">
      <c r="A237" s="16" t="s">
        <v>109</v>
      </c>
      <c r="B237" s="10" t="s">
        <v>324</v>
      </c>
      <c r="C237" s="18">
        <v>24429.1</v>
      </c>
      <c r="D237" s="18">
        <v>21329.04116</v>
      </c>
      <c r="E237" s="18">
        <f t="shared" si="5"/>
        <v>87.309975234454</v>
      </c>
      <c r="F237" s="18">
        <v>22115.07566</v>
      </c>
      <c r="G237" s="30">
        <f t="shared" si="6"/>
        <v>96.44570738945417</v>
      </c>
    </row>
    <row r="238" spans="1:7" s="15" customFormat="1" ht="21">
      <c r="A238" s="21" t="s">
        <v>691</v>
      </c>
      <c r="B238" s="14" t="s">
        <v>325</v>
      </c>
      <c r="C238" s="20">
        <v>1435878.6511300001</v>
      </c>
      <c r="D238" s="20">
        <v>1028684.52775</v>
      </c>
      <c r="E238" s="20">
        <f t="shared" si="5"/>
        <v>71.64146684265076</v>
      </c>
      <c r="F238" s="20">
        <v>337954.90656</v>
      </c>
      <c r="G238" s="29">
        <f t="shared" si="6"/>
        <v>304.38514363376134</v>
      </c>
    </row>
    <row r="239" spans="1:7" s="9" customFormat="1" ht="11.25">
      <c r="A239" s="16" t="s">
        <v>110</v>
      </c>
      <c r="B239" s="10" t="s">
        <v>326</v>
      </c>
      <c r="C239" s="18">
        <v>69789.14971</v>
      </c>
      <c r="D239" s="18">
        <v>45237.363170000004</v>
      </c>
      <c r="E239" s="18">
        <f t="shared" si="5"/>
        <v>64.82005205390546</v>
      </c>
      <c r="F239" s="18">
        <v>47568.51564</v>
      </c>
      <c r="G239" s="30">
        <f t="shared" si="6"/>
        <v>95.0993794138076</v>
      </c>
    </row>
    <row r="240" spans="1:7" s="9" customFormat="1" ht="33.75">
      <c r="A240" s="16" t="s">
        <v>594</v>
      </c>
      <c r="B240" s="10" t="s">
        <v>638</v>
      </c>
      <c r="C240" s="18">
        <v>14</v>
      </c>
      <c r="D240" s="18">
        <v>6.05</v>
      </c>
      <c r="E240" s="18">
        <f t="shared" si="5"/>
        <v>43.21428571428571</v>
      </c>
      <c r="F240" s="18">
        <v>11.15</v>
      </c>
      <c r="G240" s="30">
        <f t="shared" si="6"/>
        <v>54.26008968609865</v>
      </c>
    </row>
    <row r="241" spans="1:7" s="9" customFormat="1" ht="22.5">
      <c r="A241" s="16" t="s">
        <v>595</v>
      </c>
      <c r="B241" s="10" t="s">
        <v>639</v>
      </c>
      <c r="C241" s="18">
        <v>481.3</v>
      </c>
      <c r="D241" s="18">
        <v>422.40484000000004</v>
      </c>
      <c r="E241" s="18">
        <f t="shared" si="5"/>
        <v>87.7633160191149</v>
      </c>
      <c r="F241" s="18">
        <v>464.78012</v>
      </c>
      <c r="G241" s="30">
        <f t="shared" si="6"/>
        <v>90.88272536269409</v>
      </c>
    </row>
    <row r="242" spans="1:7" s="9" customFormat="1" ht="22.5">
      <c r="A242" s="16" t="s">
        <v>1790</v>
      </c>
      <c r="B242" s="10" t="s">
        <v>1791</v>
      </c>
      <c r="C242" s="18">
        <v>0</v>
      </c>
      <c r="D242" s="18">
        <v>0</v>
      </c>
      <c r="E242" s="18">
        <v>0</v>
      </c>
      <c r="F242" s="18">
        <v>0.1</v>
      </c>
      <c r="G242" s="30">
        <f t="shared" si="6"/>
        <v>0</v>
      </c>
    </row>
    <row r="243" spans="1:7" s="9" customFormat="1" ht="22.5">
      <c r="A243" s="16" t="s">
        <v>596</v>
      </c>
      <c r="B243" s="10" t="s">
        <v>640</v>
      </c>
      <c r="C243" s="18">
        <v>2</v>
      </c>
      <c r="D243" s="18">
        <v>0.4</v>
      </c>
      <c r="E243" s="18">
        <f t="shared" si="5"/>
        <v>20</v>
      </c>
      <c r="F243" s="18">
        <v>1.575</v>
      </c>
      <c r="G243" s="30">
        <f t="shared" si="6"/>
        <v>25.396825396825403</v>
      </c>
    </row>
    <row r="244" spans="1:7" s="15" customFormat="1" ht="22.5">
      <c r="A244" s="16" t="s">
        <v>415</v>
      </c>
      <c r="B244" s="10" t="s">
        <v>439</v>
      </c>
      <c r="C244" s="18">
        <v>22.6</v>
      </c>
      <c r="D244" s="18">
        <v>60.25</v>
      </c>
      <c r="E244" s="18" t="s">
        <v>1874</v>
      </c>
      <c r="F244" s="18">
        <v>27.15</v>
      </c>
      <c r="G244" s="30">
        <f t="shared" si="6"/>
        <v>221.91528545119706</v>
      </c>
    </row>
    <row r="245" spans="1:7" s="15" customFormat="1" ht="56.25">
      <c r="A245" s="16" t="s">
        <v>416</v>
      </c>
      <c r="B245" s="10" t="s">
        <v>440</v>
      </c>
      <c r="C245" s="18">
        <v>22.6</v>
      </c>
      <c r="D245" s="18">
        <v>60.25</v>
      </c>
      <c r="E245" s="18" t="s">
        <v>1874</v>
      </c>
      <c r="F245" s="18">
        <v>27.15</v>
      </c>
      <c r="G245" s="30">
        <f t="shared" si="6"/>
        <v>221.91528545119706</v>
      </c>
    </row>
    <row r="246" spans="1:7" s="15" customFormat="1" ht="22.5">
      <c r="A246" s="16" t="s">
        <v>479</v>
      </c>
      <c r="B246" s="10" t="s">
        <v>327</v>
      </c>
      <c r="C246" s="18">
        <v>166.8</v>
      </c>
      <c r="D246" s="18">
        <v>123.30080000000001</v>
      </c>
      <c r="E246" s="18">
        <f t="shared" si="5"/>
        <v>73.92134292565947</v>
      </c>
      <c r="F246" s="18">
        <v>151.3435</v>
      </c>
      <c r="G246" s="30">
        <f t="shared" si="6"/>
        <v>81.47082629911428</v>
      </c>
    </row>
    <row r="247" spans="1:7" s="9" customFormat="1" ht="45">
      <c r="A247" s="16" t="s">
        <v>480</v>
      </c>
      <c r="B247" s="10" t="s">
        <v>328</v>
      </c>
      <c r="C247" s="18">
        <v>166.8</v>
      </c>
      <c r="D247" s="18">
        <v>123.30080000000001</v>
      </c>
      <c r="E247" s="18">
        <f t="shared" si="5"/>
        <v>73.92134292565947</v>
      </c>
      <c r="F247" s="18">
        <v>151.3435</v>
      </c>
      <c r="G247" s="30">
        <f t="shared" si="6"/>
        <v>81.47082629911428</v>
      </c>
    </row>
    <row r="248" spans="1:7" s="15" customFormat="1" ht="11.25">
      <c r="A248" s="16" t="s">
        <v>111</v>
      </c>
      <c r="B248" s="10" t="s">
        <v>329</v>
      </c>
      <c r="C248" s="18">
        <v>69102.44970999999</v>
      </c>
      <c r="D248" s="18">
        <v>44624.95753</v>
      </c>
      <c r="E248" s="18">
        <f t="shared" si="5"/>
        <v>64.57796752108806</v>
      </c>
      <c r="F248" s="18">
        <v>46912.41702</v>
      </c>
      <c r="G248" s="30">
        <f t="shared" si="6"/>
        <v>95.12397860671985</v>
      </c>
    </row>
    <row r="249" spans="1:7" s="9" customFormat="1" ht="22.5">
      <c r="A249" s="16" t="s">
        <v>417</v>
      </c>
      <c r="B249" s="10" t="s">
        <v>330</v>
      </c>
      <c r="C249" s="18">
        <v>42174.9</v>
      </c>
      <c r="D249" s="18">
        <v>22822.074829999998</v>
      </c>
      <c r="E249" s="18">
        <f t="shared" si="5"/>
        <v>54.1129316963407</v>
      </c>
      <c r="F249" s="18">
        <v>20071.49175</v>
      </c>
      <c r="G249" s="30">
        <f t="shared" si="6"/>
        <v>113.70392950489092</v>
      </c>
    </row>
    <row r="250" spans="1:7" s="9" customFormat="1" ht="22.5">
      <c r="A250" s="16" t="s">
        <v>112</v>
      </c>
      <c r="B250" s="10" t="s">
        <v>331</v>
      </c>
      <c r="C250" s="18">
        <v>11818.878</v>
      </c>
      <c r="D250" s="18">
        <v>8550.20947</v>
      </c>
      <c r="E250" s="18">
        <f t="shared" si="5"/>
        <v>72.34366468627563</v>
      </c>
      <c r="F250" s="18">
        <v>8053.30004</v>
      </c>
      <c r="G250" s="30">
        <f t="shared" si="6"/>
        <v>106.17025849691302</v>
      </c>
    </row>
    <row r="251" spans="1:7" s="9" customFormat="1" ht="22.5">
      <c r="A251" s="16" t="s">
        <v>113</v>
      </c>
      <c r="B251" s="10" t="s">
        <v>332</v>
      </c>
      <c r="C251" s="18">
        <v>10383.141710000002</v>
      </c>
      <c r="D251" s="18">
        <v>8261.71124</v>
      </c>
      <c r="E251" s="18">
        <f t="shared" si="5"/>
        <v>79.56851086837376</v>
      </c>
      <c r="F251" s="18">
        <v>12203.64859</v>
      </c>
      <c r="G251" s="30">
        <f t="shared" si="6"/>
        <v>67.69869829560538</v>
      </c>
    </row>
    <row r="252" spans="1:7" s="15" customFormat="1" ht="22.5">
      <c r="A252" s="16" t="s">
        <v>481</v>
      </c>
      <c r="B252" s="10" t="s">
        <v>333</v>
      </c>
      <c r="C252" s="18">
        <v>3148.5</v>
      </c>
      <c r="D252" s="18">
        <v>3437.74788</v>
      </c>
      <c r="E252" s="18">
        <f t="shared" si="5"/>
        <v>109.18684707003334</v>
      </c>
      <c r="F252" s="18">
        <v>4275.91846</v>
      </c>
      <c r="G252" s="30">
        <f t="shared" si="6"/>
        <v>80.39788204941588</v>
      </c>
    </row>
    <row r="253" spans="1:7" s="9" customFormat="1" ht="22.5">
      <c r="A253" s="16" t="s">
        <v>482</v>
      </c>
      <c r="B253" s="10" t="s">
        <v>542</v>
      </c>
      <c r="C253" s="18">
        <v>1577.03</v>
      </c>
      <c r="D253" s="18">
        <v>1553.2141100000001</v>
      </c>
      <c r="E253" s="18">
        <f t="shared" si="5"/>
        <v>98.48982644591416</v>
      </c>
      <c r="F253" s="18">
        <v>2308.05818</v>
      </c>
      <c r="G253" s="30">
        <f t="shared" si="6"/>
        <v>67.29527545965068</v>
      </c>
    </row>
    <row r="254" spans="1:7" s="9" customFormat="1" ht="11.25">
      <c r="A254" s="16" t="s">
        <v>114</v>
      </c>
      <c r="B254" s="10" t="s">
        <v>334</v>
      </c>
      <c r="C254" s="18">
        <v>1366089.50142</v>
      </c>
      <c r="D254" s="18">
        <v>983447.1645800001</v>
      </c>
      <c r="E254" s="18">
        <f t="shared" si="5"/>
        <v>71.98995113846807</v>
      </c>
      <c r="F254" s="18">
        <v>290386.39092000003</v>
      </c>
      <c r="G254" s="30">
        <f t="shared" si="6"/>
        <v>338.6684759792806</v>
      </c>
    </row>
    <row r="255" spans="1:7" s="9" customFormat="1" ht="22.5">
      <c r="A255" s="16" t="s">
        <v>115</v>
      </c>
      <c r="B255" s="10" t="s">
        <v>335</v>
      </c>
      <c r="C255" s="18">
        <v>33836.32462</v>
      </c>
      <c r="D255" s="18">
        <v>19499.06951</v>
      </c>
      <c r="E255" s="18">
        <f t="shared" si="5"/>
        <v>57.627622766316875</v>
      </c>
      <c r="F255" s="18">
        <v>19641.64707</v>
      </c>
      <c r="G255" s="30">
        <f t="shared" si="6"/>
        <v>99.27410588586653</v>
      </c>
    </row>
    <row r="256" spans="1:7" s="9" customFormat="1" ht="22.5">
      <c r="A256" s="16" t="s">
        <v>483</v>
      </c>
      <c r="B256" s="10" t="s">
        <v>336</v>
      </c>
      <c r="C256" s="18">
        <v>6619.2</v>
      </c>
      <c r="D256" s="18">
        <v>6325.458269999999</v>
      </c>
      <c r="E256" s="18">
        <f t="shared" si="5"/>
        <v>95.56227746555473</v>
      </c>
      <c r="F256" s="18">
        <v>5972.528429999999</v>
      </c>
      <c r="G256" s="30">
        <f t="shared" si="6"/>
        <v>105.9092199248016</v>
      </c>
    </row>
    <row r="257" spans="1:7" s="15" customFormat="1" ht="22.5">
      <c r="A257" s="16" t="s">
        <v>484</v>
      </c>
      <c r="B257" s="10" t="s">
        <v>337</v>
      </c>
      <c r="C257" s="18">
        <v>18495.495600000002</v>
      </c>
      <c r="D257" s="18">
        <v>4461.28013</v>
      </c>
      <c r="E257" s="18">
        <f t="shared" si="5"/>
        <v>24.120900712711908</v>
      </c>
      <c r="F257" s="18">
        <v>2140.55398</v>
      </c>
      <c r="G257" s="30">
        <f t="shared" si="6"/>
        <v>208.41708135760254</v>
      </c>
    </row>
    <row r="258" spans="1:7" s="9" customFormat="1" ht="22.5">
      <c r="A258" s="16" t="s">
        <v>485</v>
      </c>
      <c r="B258" s="10" t="s">
        <v>338</v>
      </c>
      <c r="C258" s="18">
        <v>3113.4716000000003</v>
      </c>
      <c r="D258" s="18">
        <v>3365.0045299999997</v>
      </c>
      <c r="E258" s="18">
        <f t="shared" si="5"/>
        <v>108.07885737579875</v>
      </c>
      <c r="F258" s="18">
        <v>4747.450849999999</v>
      </c>
      <c r="G258" s="30">
        <f t="shared" si="6"/>
        <v>70.88023944471169</v>
      </c>
    </row>
    <row r="259" spans="1:7" s="9" customFormat="1" ht="22.5">
      <c r="A259" s="16" t="s">
        <v>486</v>
      </c>
      <c r="B259" s="10" t="s">
        <v>339</v>
      </c>
      <c r="C259" s="18">
        <v>3068.85742</v>
      </c>
      <c r="D259" s="18">
        <v>2795.20033</v>
      </c>
      <c r="E259" s="18">
        <f aca="true" t="shared" si="7" ref="E259:E324">D259/C259*100</f>
        <v>91.08276949536483</v>
      </c>
      <c r="F259" s="18">
        <v>4411.8970899999995</v>
      </c>
      <c r="G259" s="30">
        <f t="shared" si="6"/>
        <v>63.35597301976053</v>
      </c>
    </row>
    <row r="260" spans="1:7" s="9" customFormat="1" ht="22.5">
      <c r="A260" s="16" t="s">
        <v>597</v>
      </c>
      <c r="B260" s="10" t="s">
        <v>543</v>
      </c>
      <c r="C260" s="18">
        <v>2539.3</v>
      </c>
      <c r="D260" s="18">
        <v>2552.12625</v>
      </c>
      <c r="E260" s="18">
        <f t="shared" si="7"/>
        <v>100.50510967589491</v>
      </c>
      <c r="F260" s="18">
        <v>2369.2167200000004</v>
      </c>
      <c r="G260" s="30">
        <f t="shared" si="6"/>
        <v>107.72025321516385</v>
      </c>
    </row>
    <row r="261" spans="1:7" s="9" customFormat="1" ht="11.25">
      <c r="A261" s="16" t="s">
        <v>116</v>
      </c>
      <c r="B261" s="10" t="s">
        <v>340</v>
      </c>
      <c r="C261" s="18">
        <v>1332253.1768</v>
      </c>
      <c r="D261" s="18">
        <v>963948.09507</v>
      </c>
      <c r="E261" s="18">
        <f t="shared" si="7"/>
        <v>72.35472295028421</v>
      </c>
      <c r="F261" s="18">
        <v>270744.74385</v>
      </c>
      <c r="G261" s="30">
        <f t="shared" si="6"/>
        <v>356.03575580549534</v>
      </c>
    </row>
    <row r="262" spans="1:7" s="9" customFormat="1" ht="22.5">
      <c r="A262" s="16" t="s">
        <v>487</v>
      </c>
      <c r="B262" s="10" t="s">
        <v>341</v>
      </c>
      <c r="C262" s="18">
        <v>1313949.8</v>
      </c>
      <c r="D262" s="18">
        <v>931719.99775</v>
      </c>
      <c r="E262" s="18">
        <f t="shared" si="7"/>
        <v>70.9098625952072</v>
      </c>
      <c r="F262" s="18">
        <v>224326.19779</v>
      </c>
      <c r="G262" s="30">
        <f t="shared" si="6"/>
        <v>415.34159047362687</v>
      </c>
    </row>
    <row r="263" spans="1:7" s="9" customFormat="1" ht="11.25">
      <c r="A263" s="16" t="s">
        <v>488</v>
      </c>
      <c r="B263" s="10" t="s">
        <v>342</v>
      </c>
      <c r="C263" s="18">
        <v>14216.71008</v>
      </c>
      <c r="D263" s="18">
        <v>25841.66934</v>
      </c>
      <c r="E263" s="18">
        <f t="shared" si="7"/>
        <v>181.76968647868776</v>
      </c>
      <c r="F263" s="18">
        <v>37140.070009999996</v>
      </c>
      <c r="G263" s="30">
        <f t="shared" si="6"/>
        <v>69.57894622450121</v>
      </c>
    </row>
    <row r="264" spans="1:7" s="9" customFormat="1" ht="22.5">
      <c r="A264" s="16" t="s">
        <v>489</v>
      </c>
      <c r="B264" s="10" t="s">
        <v>343</v>
      </c>
      <c r="C264" s="18">
        <v>1835.6672800000001</v>
      </c>
      <c r="D264" s="18">
        <v>2919.01577</v>
      </c>
      <c r="E264" s="18">
        <f t="shared" si="7"/>
        <v>159.0166040329487</v>
      </c>
      <c r="F264" s="18">
        <v>6407.53777</v>
      </c>
      <c r="G264" s="30">
        <f t="shared" si="6"/>
        <v>45.55596665644001</v>
      </c>
    </row>
    <row r="265" spans="1:7" s="9" customFormat="1" ht="11.25">
      <c r="A265" s="16" t="s">
        <v>490</v>
      </c>
      <c r="B265" s="10" t="s">
        <v>344</v>
      </c>
      <c r="C265" s="18">
        <v>778.63867</v>
      </c>
      <c r="D265" s="18">
        <v>1852.8943100000001</v>
      </c>
      <c r="E265" s="18" t="s">
        <v>1874</v>
      </c>
      <c r="F265" s="18">
        <v>1857.96262</v>
      </c>
      <c r="G265" s="30">
        <f t="shared" si="6"/>
        <v>99.72721141182055</v>
      </c>
    </row>
    <row r="266" spans="1:7" s="9" customFormat="1" ht="11.25">
      <c r="A266" s="16" t="s">
        <v>598</v>
      </c>
      <c r="B266" s="10" t="s">
        <v>544</v>
      </c>
      <c r="C266" s="18">
        <v>1472.36077</v>
      </c>
      <c r="D266" s="18">
        <v>1614.5178999999998</v>
      </c>
      <c r="E266" s="18">
        <f t="shared" si="7"/>
        <v>109.65504738352949</v>
      </c>
      <c r="F266" s="18">
        <v>1012.9756600000001</v>
      </c>
      <c r="G266" s="30">
        <f t="shared" si="6"/>
        <v>159.38368153880418</v>
      </c>
    </row>
    <row r="267" spans="1:8" s="9" customFormat="1" ht="21.75">
      <c r="A267" s="21" t="s">
        <v>117</v>
      </c>
      <c r="B267" s="14" t="s">
        <v>345</v>
      </c>
      <c r="C267" s="20">
        <v>915677.2695599999</v>
      </c>
      <c r="D267" s="20">
        <v>820670.9679800001</v>
      </c>
      <c r="E267" s="20">
        <f t="shared" si="7"/>
        <v>89.62447745091978</v>
      </c>
      <c r="F267" s="20">
        <v>792098.20398</v>
      </c>
      <c r="G267" s="29">
        <f t="shared" si="6"/>
        <v>103.6072249446385</v>
      </c>
      <c r="H267" s="15"/>
    </row>
    <row r="268" spans="1:7" s="9" customFormat="1" ht="11.25">
      <c r="A268" s="16" t="s">
        <v>118</v>
      </c>
      <c r="B268" s="10" t="s">
        <v>346</v>
      </c>
      <c r="C268" s="18">
        <v>3181.3</v>
      </c>
      <c r="D268" s="18">
        <v>4737.35869</v>
      </c>
      <c r="E268" s="18">
        <f t="shared" si="7"/>
        <v>148.9126674629868</v>
      </c>
      <c r="F268" s="18">
        <v>4090.344</v>
      </c>
      <c r="G268" s="30">
        <f t="shared" si="6"/>
        <v>115.81809965127627</v>
      </c>
    </row>
    <row r="269" spans="1:7" s="9" customFormat="1" ht="22.5">
      <c r="A269" s="16" t="s">
        <v>1298</v>
      </c>
      <c r="B269" s="10" t="s">
        <v>1547</v>
      </c>
      <c r="C269" s="18">
        <v>225.3</v>
      </c>
      <c r="D269" s="18">
        <v>301.45869</v>
      </c>
      <c r="E269" s="18">
        <f t="shared" si="7"/>
        <v>133.80323568575233</v>
      </c>
      <c r="F269" s="18">
        <v>4090.344</v>
      </c>
      <c r="G269" s="30">
        <f t="shared" si="6"/>
        <v>7.370008243805411</v>
      </c>
    </row>
    <row r="270" spans="1:7" s="9" customFormat="1" ht="22.5">
      <c r="A270" s="16" t="s">
        <v>119</v>
      </c>
      <c r="B270" s="10" t="s">
        <v>347</v>
      </c>
      <c r="C270" s="18">
        <v>2606</v>
      </c>
      <c r="D270" s="18">
        <v>4085.9</v>
      </c>
      <c r="E270" s="18">
        <f t="shared" si="7"/>
        <v>156.78818112049117</v>
      </c>
      <c r="F270" s="18">
        <v>0</v>
      </c>
      <c r="G270" s="30">
        <v>0</v>
      </c>
    </row>
    <row r="271" spans="1:7" s="9" customFormat="1" ht="22.5">
      <c r="A271" s="16" t="s">
        <v>491</v>
      </c>
      <c r="B271" s="10" t="s">
        <v>545</v>
      </c>
      <c r="C271" s="18">
        <v>350</v>
      </c>
      <c r="D271" s="18">
        <v>350</v>
      </c>
      <c r="E271" s="18">
        <f t="shared" si="7"/>
        <v>100</v>
      </c>
      <c r="F271" s="18">
        <v>0</v>
      </c>
      <c r="G271" s="30">
        <v>0</v>
      </c>
    </row>
    <row r="272" spans="1:7" s="9" customFormat="1" ht="56.25">
      <c r="A272" s="16" t="s">
        <v>418</v>
      </c>
      <c r="B272" s="10" t="s">
        <v>348</v>
      </c>
      <c r="C272" s="18">
        <v>213665.67409000001</v>
      </c>
      <c r="D272" s="18">
        <v>220450.5993</v>
      </c>
      <c r="E272" s="18">
        <f t="shared" si="7"/>
        <v>103.1754867687086</v>
      </c>
      <c r="F272" s="18">
        <v>255222.52536000003</v>
      </c>
      <c r="G272" s="30">
        <f t="shared" si="6"/>
        <v>86.37583966738318</v>
      </c>
    </row>
    <row r="273" spans="1:7" s="15" customFormat="1" ht="78.75">
      <c r="A273" s="16" t="s">
        <v>419</v>
      </c>
      <c r="B273" s="10" t="s">
        <v>349</v>
      </c>
      <c r="C273" s="18">
        <v>151.1</v>
      </c>
      <c r="D273" s="18">
        <v>21.223779999999998</v>
      </c>
      <c r="E273" s="18">
        <f t="shared" si="7"/>
        <v>14.046181336863004</v>
      </c>
      <c r="F273" s="18">
        <v>294.46781</v>
      </c>
      <c r="G273" s="30">
        <f t="shared" si="6"/>
        <v>7.207504276953055</v>
      </c>
    </row>
    <row r="274" spans="1:7" s="9" customFormat="1" ht="67.5">
      <c r="A274" s="16" t="s">
        <v>120</v>
      </c>
      <c r="B274" s="10" t="s">
        <v>350</v>
      </c>
      <c r="C274" s="18">
        <v>133</v>
      </c>
      <c r="D274" s="18">
        <v>1766.8656299999998</v>
      </c>
      <c r="E274" s="18" t="s">
        <v>1874</v>
      </c>
      <c r="F274" s="18">
        <v>207.47389</v>
      </c>
      <c r="G274" s="30">
        <f aca="true" t="shared" si="8" ref="G274:G328">D274/F274*100</f>
        <v>851.6086674810019</v>
      </c>
    </row>
    <row r="275" spans="1:7" s="9" customFormat="1" ht="67.5">
      <c r="A275" s="16" t="s">
        <v>121</v>
      </c>
      <c r="B275" s="10" t="s">
        <v>351</v>
      </c>
      <c r="C275" s="18">
        <v>151.1</v>
      </c>
      <c r="D275" s="18">
        <v>19.52616</v>
      </c>
      <c r="E275" s="18">
        <f t="shared" si="7"/>
        <v>12.922673726009268</v>
      </c>
      <c r="F275" s="18">
        <v>294.46781</v>
      </c>
      <c r="G275" s="30">
        <f t="shared" si="8"/>
        <v>6.630999836620513</v>
      </c>
    </row>
    <row r="276" spans="1:7" s="15" customFormat="1" ht="67.5">
      <c r="A276" s="16" t="s">
        <v>122</v>
      </c>
      <c r="B276" s="10" t="s">
        <v>352</v>
      </c>
      <c r="C276" s="18">
        <v>133</v>
      </c>
      <c r="D276" s="18">
        <v>1746.8906299999999</v>
      </c>
      <c r="E276" s="18" t="s">
        <v>1874</v>
      </c>
      <c r="F276" s="18">
        <v>207.47389</v>
      </c>
      <c r="G276" s="30">
        <f t="shared" si="8"/>
        <v>841.9809499884539</v>
      </c>
    </row>
    <row r="277" spans="1:7" s="9" customFormat="1" ht="78.75">
      <c r="A277" s="16" t="s">
        <v>123</v>
      </c>
      <c r="B277" s="10" t="s">
        <v>353</v>
      </c>
      <c r="C277" s="18">
        <v>0</v>
      </c>
      <c r="D277" s="18">
        <v>1.69762</v>
      </c>
      <c r="E277" s="18">
        <v>0</v>
      </c>
      <c r="F277" s="18">
        <v>0</v>
      </c>
      <c r="G277" s="30">
        <v>0</v>
      </c>
    </row>
    <row r="278" spans="1:7" s="9" customFormat="1" ht="78.75">
      <c r="A278" s="16" t="s">
        <v>1299</v>
      </c>
      <c r="B278" s="10" t="s">
        <v>1548</v>
      </c>
      <c r="C278" s="18">
        <v>0</v>
      </c>
      <c r="D278" s="18">
        <v>19.975</v>
      </c>
      <c r="E278" s="18">
        <v>0</v>
      </c>
      <c r="F278" s="18">
        <v>0</v>
      </c>
      <c r="G278" s="30">
        <v>0</v>
      </c>
    </row>
    <row r="279" spans="1:7" s="9" customFormat="1" ht="67.5">
      <c r="A279" s="16" t="s">
        <v>420</v>
      </c>
      <c r="B279" s="10" t="s">
        <v>354</v>
      </c>
      <c r="C279" s="18">
        <v>211318.42155</v>
      </c>
      <c r="D279" s="18">
        <v>214753.50787</v>
      </c>
      <c r="E279" s="18">
        <f t="shared" si="7"/>
        <v>101.62554986678585</v>
      </c>
      <c r="F279" s="18">
        <v>249011.25966</v>
      </c>
      <c r="G279" s="30">
        <f t="shared" si="8"/>
        <v>86.24248885902767</v>
      </c>
    </row>
    <row r="280" spans="1:7" s="15" customFormat="1" ht="56.25">
      <c r="A280" s="16" t="s">
        <v>124</v>
      </c>
      <c r="B280" s="10" t="s">
        <v>355</v>
      </c>
      <c r="C280" s="18">
        <v>25.5</v>
      </c>
      <c r="D280" s="18">
        <v>636.7258</v>
      </c>
      <c r="E280" s="18" t="s">
        <v>1874</v>
      </c>
      <c r="F280" s="18">
        <v>494.7965</v>
      </c>
      <c r="G280" s="30">
        <f t="shared" si="8"/>
        <v>128.6843783252307</v>
      </c>
    </row>
    <row r="281" spans="1:7" s="15" customFormat="1" ht="56.25">
      <c r="A281" s="16" t="s">
        <v>1792</v>
      </c>
      <c r="B281" s="10" t="s">
        <v>1793</v>
      </c>
      <c r="C281" s="18">
        <v>0</v>
      </c>
      <c r="D281" s="18">
        <v>0</v>
      </c>
      <c r="E281" s="18">
        <v>0</v>
      </c>
      <c r="F281" s="18">
        <v>6.876</v>
      </c>
      <c r="G281" s="30">
        <f t="shared" si="8"/>
        <v>0</v>
      </c>
    </row>
    <row r="282" spans="1:7" s="15" customFormat="1" ht="56.25">
      <c r="A282" s="16" t="s">
        <v>125</v>
      </c>
      <c r="B282" s="10" t="s">
        <v>356</v>
      </c>
      <c r="C282" s="18">
        <v>25.5</v>
      </c>
      <c r="D282" s="18">
        <v>287.13309999999996</v>
      </c>
      <c r="E282" s="18" t="s">
        <v>1874</v>
      </c>
      <c r="F282" s="18">
        <v>257.3175</v>
      </c>
      <c r="G282" s="30">
        <f t="shared" si="8"/>
        <v>111.58708599298531</v>
      </c>
    </row>
    <row r="283" spans="1:7" s="9" customFormat="1" ht="67.5">
      <c r="A283" s="16" t="s">
        <v>126</v>
      </c>
      <c r="B283" s="10" t="s">
        <v>357</v>
      </c>
      <c r="C283" s="18">
        <v>211318.42155</v>
      </c>
      <c r="D283" s="18">
        <v>214753.50787</v>
      </c>
      <c r="E283" s="18">
        <f t="shared" si="7"/>
        <v>101.62554986678585</v>
      </c>
      <c r="F283" s="18">
        <v>249004.38366</v>
      </c>
      <c r="G283" s="30">
        <f t="shared" si="8"/>
        <v>86.24487035667315</v>
      </c>
    </row>
    <row r="284" spans="1:7" s="15" customFormat="1" ht="67.5">
      <c r="A284" s="16" t="s">
        <v>127</v>
      </c>
      <c r="B284" s="10" t="s">
        <v>358</v>
      </c>
      <c r="C284" s="18">
        <v>0</v>
      </c>
      <c r="D284" s="18">
        <v>349.59270000000004</v>
      </c>
      <c r="E284" s="18">
        <v>0</v>
      </c>
      <c r="F284" s="18">
        <v>237.479</v>
      </c>
      <c r="G284" s="30">
        <f t="shared" si="8"/>
        <v>147.2099427738874</v>
      </c>
    </row>
    <row r="285" spans="1:7" s="15" customFormat="1" ht="67.5">
      <c r="A285" s="16" t="s">
        <v>421</v>
      </c>
      <c r="B285" s="10" t="s">
        <v>359</v>
      </c>
      <c r="C285" s="18">
        <v>1196.2653</v>
      </c>
      <c r="D285" s="18">
        <v>1352.2829199999999</v>
      </c>
      <c r="E285" s="18">
        <f t="shared" si="7"/>
        <v>113.0420584798372</v>
      </c>
      <c r="F285" s="18">
        <v>1766.8151799999998</v>
      </c>
      <c r="G285" s="30">
        <f t="shared" si="8"/>
        <v>76.53788213433846</v>
      </c>
    </row>
    <row r="286" spans="1:7" s="15" customFormat="1" ht="56.25">
      <c r="A286" s="16" t="s">
        <v>128</v>
      </c>
      <c r="B286" s="10" t="s">
        <v>360</v>
      </c>
      <c r="C286" s="18">
        <v>221.4</v>
      </c>
      <c r="D286" s="18">
        <v>227.27132</v>
      </c>
      <c r="E286" s="18">
        <f t="shared" si="7"/>
        <v>102.65190605239385</v>
      </c>
      <c r="F286" s="18">
        <v>312.68829999999997</v>
      </c>
      <c r="G286" s="30">
        <f t="shared" si="8"/>
        <v>72.6830265155428</v>
      </c>
    </row>
    <row r="287" spans="1:7" s="15" customFormat="1" ht="67.5">
      <c r="A287" s="16" t="s">
        <v>492</v>
      </c>
      <c r="B287" s="10" t="s">
        <v>361</v>
      </c>
      <c r="C287" s="18">
        <v>362.483</v>
      </c>
      <c r="D287" s="18">
        <v>1339.54684</v>
      </c>
      <c r="E287" s="18" t="s">
        <v>1874</v>
      </c>
      <c r="F287" s="18">
        <v>1992.98352</v>
      </c>
      <c r="G287" s="30">
        <f t="shared" si="8"/>
        <v>67.21314183270316</v>
      </c>
    </row>
    <row r="288" spans="1:7" s="15" customFormat="1" ht="56.25">
      <c r="A288" s="16" t="s">
        <v>493</v>
      </c>
      <c r="B288" s="10" t="s">
        <v>362</v>
      </c>
      <c r="C288" s="18">
        <v>117.25424000000001</v>
      </c>
      <c r="D288" s="18">
        <v>160.93014000000002</v>
      </c>
      <c r="E288" s="18">
        <f t="shared" si="7"/>
        <v>137.2488875455591</v>
      </c>
      <c r="F288" s="18">
        <v>245.8625</v>
      </c>
      <c r="G288" s="30">
        <f t="shared" si="8"/>
        <v>65.45534190858713</v>
      </c>
    </row>
    <row r="289" spans="1:7" s="15" customFormat="1" ht="67.5">
      <c r="A289" s="16" t="s">
        <v>494</v>
      </c>
      <c r="B289" s="10" t="s">
        <v>546</v>
      </c>
      <c r="C289" s="18">
        <v>137</v>
      </c>
      <c r="D289" s="18">
        <v>189</v>
      </c>
      <c r="E289" s="18">
        <f t="shared" si="7"/>
        <v>137.95620437956205</v>
      </c>
      <c r="F289" s="18">
        <v>383.45</v>
      </c>
      <c r="G289" s="30">
        <f t="shared" si="8"/>
        <v>49.28934672056331</v>
      </c>
    </row>
    <row r="290" spans="1:7" s="15" customFormat="1" ht="56.25">
      <c r="A290" s="16" t="s">
        <v>557</v>
      </c>
      <c r="B290" s="10" t="s">
        <v>571</v>
      </c>
      <c r="C290" s="18">
        <v>3.25</v>
      </c>
      <c r="D290" s="18">
        <v>3.245</v>
      </c>
      <c r="E290" s="18">
        <f t="shared" si="7"/>
        <v>99.84615384615385</v>
      </c>
      <c r="F290" s="18">
        <v>512.728</v>
      </c>
      <c r="G290" s="30">
        <f t="shared" si="8"/>
        <v>0.6328891732068467</v>
      </c>
    </row>
    <row r="291" spans="1:7" s="9" customFormat="1" ht="56.25">
      <c r="A291" s="16" t="s">
        <v>654</v>
      </c>
      <c r="B291" s="10" t="s">
        <v>679</v>
      </c>
      <c r="C291" s="18">
        <v>40</v>
      </c>
      <c r="D291" s="18">
        <v>40</v>
      </c>
      <c r="E291" s="18">
        <f t="shared" si="7"/>
        <v>100</v>
      </c>
      <c r="F291" s="18">
        <v>75.00008</v>
      </c>
      <c r="G291" s="30">
        <f t="shared" si="8"/>
        <v>53.33327644450513</v>
      </c>
    </row>
    <row r="292" spans="1:7" s="9" customFormat="1" ht="56.25">
      <c r="A292" s="16" t="s">
        <v>1794</v>
      </c>
      <c r="B292" s="10" t="s">
        <v>1795</v>
      </c>
      <c r="C292" s="18">
        <v>0</v>
      </c>
      <c r="D292" s="18">
        <v>0</v>
      </c>
      <c r="E292" s="18">
        <v>0</v>
      </c>
      <c r="F292" s="18">
        <v>11.053</v>
      </c>
      <c r="G292" s="30">
        <f t="shared" si="8"/>
        <v>0</v>
      </c>
    </row>
    <row r="293" spans="1:7" s="9" customFormat="1" ht="56.25">
      <c r="A293" s="16" t="s">
        <v>599</v>
      </c>
      <c r="B293" s="10" t="s">
        <v>641</v>
      </c>
      <c r="C293" s="18">
        <v>0</v>
      </c>
      <c r="D293" s="18">
        <v>18.427</v>
      </c>
      <c r="E293" s="18">
        <v>0</v>
      </c>
      <c r="F293" s="18">
        <v>46.37</v>
      </c>
      <c r="G293" s="30">
        <f t="shared" si="8"/>
        <v>39.739055423765365</v>
      </c>
    </row>
    <row r="294" spans="1:7" s="9" customFormat="1" ht="67.5">
      <c r="A294" s="16" t="s">
        <v>129</v>
      </c>
      <c r="B294" s="10" t="s">
        <v>363</v>
      </c>
      <c r="C294" s="18">
        <v>1156.2653</v>
      </c>
      <c r="D294" s="18">
        <v>1312.2829199999999</v>
      </c>
      <c r="E294" s="18">
        <f t="shared" si="7"/>
        <v>113.49323723543377</v>
      </c>
      <c r="F294" s="18">
        <v>1691.8151</v>
      </c>
      <c r="G294" s="30">
        <f t="shared" si="8"/>
        <v>77.56656859251343</v>
      </c>
    </row>
    <row r="295" spans="1:7" s="9" customFormat="1" ht="67.5">
      <c r="A295" s="16" t="s">
        <v>364</v>
      </c>
      <c r="B295" s="10" t="s">
        <v>365</v>
      </c>
      <c r="C295" s="18">
        <v>221.4</v>
      </c>
      <c r="D295" s="18">
        <v>227.27132</v>
      </c>
      <c r="E295" s="18">
        <f t="shared" si="7"/>
        <v>102.65190605239385</v>
      </c>
      <c r="F295" s="18">
        <v>312.68829999999997</v>
      </c>
      <c r="G295" s="30">
        <f t="shared" si="8"/>
        <v>72.6830265155428</v>
      </c>
    </row>
    <row r="296" spans="1:7" s="15" customFormat="1" ht="67.5">
      <c r="A296" s="16" t="s">
        <v>495</v>
      </c>
      <c r="B296" s="10" t="s">
        <v>366</v>
      </c>
      <c r="C296" s="18">
        <v>362.483</v>
      </c>
      <c r="D296" s="18">
        <v>1339.54684</v>
      </c>
      <c r="E296" s="18" t="s">
        <v>1874</v>
      </c>
      <c r="F296" s="18">
        <v>1981.9305200000001</v>
      </c>
      <c r="G296" s="30">
        <f t="shared" si="8"/>
        <v>67.58798184307692</v>
      </c>
    </row>
    <row r="297" spans="1:7" s="9" customFormat="1" ht="67.5">
      <c r="A297" s="16" t="s">
        <v>496</v>
      </c>
      <c r="B297" s="10" t="s">
        <v>367</v>
      </c>
      <c r="C297" s="18">
        <v>117.25424000000001</v>
      </c>
      <c r="D297" s="18">
        <v>142.50314</v>
      </c>
      <c r="E297" s="18">
        <f t="shared" si="7"/>
        <v>121.5334643762136</v>
      </c>
      <c r="F297" s="18">
        <v>199.4925</v>
      </c>
      <c r="G297" s="30">
        <f t="shared" si="8"/>
        <v>71.43283080817574</v>
      </c>
    </row>
    <row r="298" spans="1:7" s="9" customFormat="1" ht="67.5">
      <c r="A298" s="16" t="s">
        <v>497</v>
      </c>
      <c r="B298" s="10" t="s">
        <v>547</v>
      </c>
      <c r="C298" s="18">
        <v>137</v>
      </c>
      <c r="D298" s="18">
        <v>189</v>
      </c>
      <c r="E298" s="18">
        <f t="shared" si="7"/>
        <v>137.95620437956205</v>
      </c>
      <c r="F298" s="18">
        <v>383.45</v>
      </c>
      <c r="G298" s="30">
        <f t="shared" si="8"/>
        <v>49.28934672056331</v>
      </c>
    </row>
    <row r="299" spans="1:7" s="9" customFormat="1" ht="67.5">
      <c r="A299" s="16" t="s">
        <v>558</v>
      </c>
      <c r="B299" s="10" t="s">
        <v>572</v>
      </c>
      <c r="C299" s="18">
        <v>3.25</v>
      </c>
      <c r="D299" s="18">
        <v>3.245</v>
      </c>
      <c r="E299" s="18">
        <f t="shared" si="7"/>
        <v>99.84615384615385</v>
      </c>
      <c r="F299" s="18">
        <v>512.728</v>
      </c>
      <c r="G299" s="30">
        <f t="shared" si="8"/>
        <v>0.6328891732068467</v>
      </c>
    </row>
    <row r="300" spans="1:7" s="9" customFormat="1" ht="22.5">
      <c r="A300" s="16" t="s">
        <v>422</v>
      </c>
      <c r="B300" s="10" t="s">
        <v>368</v>
      </c>
      <c r="C300" s="18">
        <v>304896.07843</v>
      </c>
      <c r="D300" s="18">
        <v>369918.61492</v>
      </c>
      <c r="E300" s="18">
        <f t="shared" si="7"/>
        <v>121.32613079998282</v>
      </c>
      <c r="F300" s="18">
        <v>318151.06056</v>
      </c>
      <c r="G300" s="30">
        <f t="shared" si="8"/>
        <v>116.2713757008637</v>
      </c>
    </row>
    <row r="301" spans="1:7" s="9" customFormat="1" ht="22.5">
      <c r="A301" s="16" t="s">
        <v>130</v>
      </c>
      <c r="B301" s="10" t="s">
        <v>369</v>
      </c>
      <c r="C301" s="18">
        <v>179092.02839</v>
      </c>
      <c r="D301" s="18">
        <v>208426.21762</v>
      </c>
      <c r="E301" s="18">
        <f t="shared" si="7"/>
        <v>116.37939415489804</v>
      </c>
      <c r="F301" s="18">
        <v>218319.2671</v>
      </c>
      <c r="G301" s="30">
        <f t="shared" si="8"/>
        <v>95.46854035770076</v>
      </c>
    </row>
    <row r="302" spans="1:7" s="9" customFormat="1" ht="33.75">
      <c r="A302" s="16" t="s">
        <v>131</v>
      </c>
      <c r="B302" s="10" t="s">
        <v>370</v>
      </c>
      <c r="C302" s="18">
        <v>50953.3</v>
      </c>
      <c r="D302" s="18">
        <v>85231.7846</v>
      </c>
      <c r="E302" s="18">
        <f t="shared" si="7"/>
        <v>167.27431707072947</v>
      </c>
      <c r="F302" s="18">
        <v>93159.45151</v>
      </c>
      <c r="G302" s="30">
        <f t="shared" si="8"/>
        <v>91.49021727639838</v>
      </c>
    </row>
    <row r="303" spans="1:7" s="9" customFormat="1" ht="45">
      <c r="A303" s="16" t="s">
        <v>600</v>
      </c>
      <c r="B303" s="10" t="s">
        <v>642</v>
      </c>
      <c r="C303" s="18">
        <v>100811.28873</v>
      </c>
      <c r="D303" s="18">
        <v>98150.4543</v>
      </c>
      <c r="E303" s="18">
        <f t="shared" si="7"/>
        <v>97.36057889595436</v>
      </c>
      <c r="F303" s="18">
        <v>91963.11296</v>
      </c>
      <c r="G303" s="30">
        <f t="shared" si="8"/>
        <v>106.72806861452291</v>
      </c>
    </row>
    <row r="304" spans="1:7" s="9" customFormat="1" ht="33.75">
      <c r="A304" s="16" t="s">
        <v>498</v>
      </c>
      <c r="B304" s="10" t="s">
        <v>548</v>
      </c>
      <c r="C304" s="18">
        <v>27327.43966</v>
      </c>
      <c r="D304" s="18">
        <v>25043.97872</v>
      </c>
      <c r="E304" s="18">
        <f t="shared" si="7"/>
        <v>91.64407288640957</v>
      </c>
      <c r="F304" s="18">
        <v>33196.70263</v>
      </c>
      <c r="G304" s="30">
        <f t="shared" si="8"/>
        <v>75.44116353703049</v>
      </c>
    </row>
    <row r="305" spans="1:7" s="9" customFormat="1" ht="33.75">
      <c r="A305" s="16" t="s">
        <v>132</v>
      </c>
      <c r="B305" s="10" t="s">
        <v>371</v>
      </c>
      <c r="C305" s="18">
        <v>125804.05004</v>
      </c>
      <c r="D305" s="18">
        <v>161492.3973</v>
      </c>
      <c r="E305" s="18">
        <f t="shared" si="7"/>
        <v>128.3682021752501</v>
      </c>
      <c r="F305" s="18">
        <v>99831.79345999999</v>
      </c>
      <c r="G305" s="30">
        <f t="shared" si="8"/>
        <v>161.7644957612685</v>
      </c>
    </row>
    <row r="306" spans="1:7" s="9" customFormat="1" ht="45">
      <c r="A306" s="16" t="s">
        <v>133</v>
      </c>
      <c r="B306" s="10" t="s">
        <v>372</v>
      </c>
      <c r="C306" s="18">
        <v>150.3</v>
      </c>
      <c r="D306" s="18">
        <v>1468.52112</v>
      </c>
      <c r="E306" s="18" t="s">
        <v>1874</v>
      </c>
      <c r="F306" s="18">
        <v>976.85515</v>
      </c>
      <c r="G306" s="30">
        <f t="shared" si="8"/>
        <v>150.33151230251488</v>
      </c>
    </row>
    <row r="307" spans="1:7" s="15" customFormat="1" ht="33.75">
      <c r="A307" s="16" t="s">
        <v>134</v>
      </c>
      <c r="B307" s="10" t="s">
        <v>373</v>
      </c>
      <c r="C307" s="18">
        <v>23931.324149999997</v>
      </c>
      <c r="D307" s="18">
        <v>54553.67711</v>
      </c>
      <c r="E307" s="18" t="s">
        <v>1874</v>
      </c>
      <c r="F307" s="18">
        <v>31292.18236</v>
      </c>
      <c r="G307" s="30">
        <f t="shared" si="8"/>
        <v>174.33644123119575</v>
      </c>
    </row>
    <row r="308" spans="1:7" s="15" customFormat="1" ht="33.75">
      <c r="A308" s="16" t="s">
        <v>135</v>
      </c>
      <c r="B308" s="10" t="s">
        <v>374</v>
      </c>
      <c r="C308" s="18">
        <v>5293.75187</v>
      </c>
      <c r="D308" s="18">
        <v>491.75664</v>
      </c>
      <c r="E308" s="18">
        <f t="shared" si="7"/>
        <v>9.28937834783707</v>
      </c>
      <c r="F308" s="18">
        <v>437.05712</v>
      </c>
      <c r="G308" s="30">
        <f t="shared" si="8"/>
        <v>112.5154167491883</v>
      </c>
    </row>
    <row r="309" spans="1:7" s="9" customFormat="1" ht="33.75">
      <c r="A309" s="16" t="s">
        <v>601</v>
      </c>
      <c r="B309" s="10" t="s">
        <v>375</v>
      </c>
      <c r="C309" s="18">
        <v>71536.826</v>
      </c>
      <c r="D309" s="18">
        <v>90865.19972</v>
      </c>
      <c r="E309" s="18">
        <f t="shared" si="7"/>
        <v>127.01877452600428</v>
      </c>
      <c r="F309" s="18">
        <v>36489.605630000005</v>
      </c>
      <c r="G309" s="30">
        <f t="shared" si="8"/>
        <v>249.01666694170842</v>
      </c>
    </row>
    <row r="310" spans="1:7" s="15" customFormat="1" ht="33.75">
      <c r="A310" s="16" t="s">
        <v>499</v>
      </c>
      <c r="B310" s="10" t="s">
        <v>549</v>
      </c>
      <c r="C310" s="18">
        <v>24891.84802</v>
      </c>
      <c r="D310" s="18">
        <v>14113.24271</v>
      </c>
      <c r="E310" s="18">
        <f t="shared" si="7"/>
        <v>56.69825196851737</v>
      </c>
      <c r="F310" s="18">
        <v>30636.0932</v>
      </c>
      <c r="G310" s="30">
        <f t="shared" si="8"/>
        <v>46.06737098580181</v>
      </c>
    </row>
    <row r="311" spans="1:7" s="15" customFormat="1" ht="45">
      <c r="A311" s="16" t="s">
        <v>500</v>
      </c>
      <c r="B311" s="10" t="s">
        <v>550</v>
      </c>
      <c r="C311" s="18">
        <v>89040.99379000001</v>
      </c>
      <c r="D311" s="18">
        <v>110884.69459999999</v>
      </c>
      <c r="E311" s="18">
        <f t="shared" si="7"/>
        <v>124.53218442453323</v>
      </c>
      <c r="F311" s="18">
        <v>100402.70409</v>
      </c>
      <c r="G311" s="30">
        <f t="shared" si="8"/>
        <v>110.43994841075599</v>
      </c>
    </row>
    <row r="312" spans="1:7" s="9" customFormat="1" ht="45">
      <c r="A312" s="16" t="s">
        <v>501</v>
      </c>
      <c r="B312" s="10" t="s">
        <v>551</v>
      </c>
      <c r="C312" s="18">
        <v>84513.99379000001</v>
      </c>
      <c r="D312" s="18">
        <v>106195.57551000001</v>
      </c>
      <c r="E312" s="18">
        <f t="shared" si="7"/>
        <v>125.65442803930706</v>
      </c>
      <c r="F312" s="18">
        <v>98474.95372</v>
      </c>
      <c r="G312" s="30">
        <f t="shared" si="8"/>
        <v>107.84018828985951</v>
      </c>
    </row>
    <row r="313" spans="1:7" s="15" customFormat="1" ht="56.25">
      <c r="A313" s="16" t="s">
        <v>502</v>
      </c>
      <c r="B313" s="10" t="s">
        <v>552</v>
      </c>
      <c r="C313" s="18">
        <v>13630.2387</v>
      </c>
      <c r="D313" s="18">
        <v>21013.01427</v>
      </c>
      <c r="E313" s="18">
        <f t="shared" si="7"/>
        <v>154.1646828972995</v>
      </c>
      <c r="F313" s="18">
        <v>17726.711789999998</v>
      </c>
      <c r="G313" s="30">
        <f t="shared" si="8"/>
        <v>118.5387031669002</v>
      </c>
    </row>
    <row r="314" spans="1:7" s="15" customFormat="1" ht="67.5">
      <c r="A314" s="16" t="s">
        <v>655</v>
      </c>
      <c r="B314" s="10" t="s">
        <v>680</v>
      </c>
      <c r="C314" s="18">
        <v>65563.48516</v>
      </c>
      <c r="D314" s="18">
        <v>77787.62396</v>
      </c>
      <c r="E314" s="18">
        <f t="shared" si="7"/>
        <v>118.64473612128523</v>
      </c>
      <c r="F314" s="18">
        <v>72004.74059</v>
      </c>
      <c r="G314" s="30">
        <f t="shared" si="8"/>
        <v>108.03125366832182</v>
      </c>
    </row>
    <row r="315" spans="1:7" s="15" customFormat="1" ht="56.25">
      <c r="A315" s="16" t="s">
        <v>602</v>
      </c>
      <c r="B315" s="10" t="s">
        <v>553</v>
      </c>
      <c r="C315" s="18">
        <v>5320.2699299999995</v>
      </c>
      <c r="D315" s="18">
        <v>7394.93728</v>
      </c>
      <c r="E315" s="18">
        <f t="shared" si="7"/>
        <v>138.9955279957008</v>
      </c>
      <c r="F315" s="18">
        <v>8743.50134</v>
      </c>
      <c r="G315" s="30">
        <f t="shared" si="8"/>
        <v>84.57638413308689</v>
      </c>
    </row>
    <row r="316" spans="1:7" s="9" customFormat="1" ht="45">
      <c r="A316" s="16" t="s">
        <v>559</v>
      </c>
      <c r="B316" s="10" t="s">
        <v>573</v>
      </c>
      <c r="C316" s="18">
        <v>4527</v>
      </c>
      <c r="D316" s="18">
        <v>4689.11909</v>
      </c>
      <c r="E316" s="18">
        <f t="shared" si="7"/>
        <v>103.58115948751933</v>
      </c>
      <c r="F316" s="18">
        <v>1927.7503700000002</v>
      </c>
      <c r="G316" s="30">
        <f t="shared" si="8"/>
        <v>243.24306523152163</v>
      </c>
    </row>
    <row r="317" spans="1:7" s="9" customFormat="1" ht="45">
      <c r="A317" s="16" t="s">
        <v>1796</v>
      </c>
      <c r="B317" s="10" t="s">
        <v>1797</v>
      </c>
      <c r="C317" s="18">
        <v>0</v>
      </c>
      <c r="D317" s="18">
        <v>0</v>
      </c>
      <c r="E317" s="18">
        <v>0</v>
      </c>
      <c r="F317" s="18">
        <v>793.2525</v>
      </c>
      <c r="G317" s="30">
        <f t="shared" si="8"/>
        <v>0</v>
      </c>
    </row>
    <row r="318" spans="1:7" s="15" customFormat="1" ht="45">
      <c r="A318" s="16" t="s">
        <v>656</v>
      </c>
      <c r="B318" s="10" t="s">
        <v>681</v>
      </c>
      <c r="C318" s="18">
        <v>959</v>
      </c>
      <c r="D318" s="18">
        <v>959.58872</v>
      </c>
      <c r="E318" s="18">
        <f t="shared" si="7"/>
        <v>100.06138894681959</v>
      </c>
      <c r="F318" s="18">
        <v>743.53059</v>
      </c>
      <c r="G318" s="30">
        <f t="shared" si="8"/>
        <v>129.05840498102438</v>
      </c>
    </row>
    <row r="319" spans="1:7" s="9" customFormat="1" ht="45">
      <c r="A319" s="16" t="s">
        <v>560</v>
      </c>
      <c r="B319" s="10" t="s">
        <v>574</v>
      </c>
      <c r="C319" s="18">
        <v>3568</v>
      </c>
      <c r="D319" s="18">
        <v>3729.53037</v>
      </c>
      <c r="E319" s="18">
        <f t="shared" si="7"/>
        <v>104.52719646860986</v>
      </c>
      <c r="F319" s="18">
        <v>390.96728</v>
      </c>
      <c r="G319" s="30">
        <f t="shared" si="8"/>
        <v>953.9239114843575</v>
      </c>
    </row>
    <row r="320" spans="1:7" s="9" customFormat="1" ht="22.5">
      <c r="A320" s="16" t="s">
        <v>692</v>
      </c>
      <c r="B320" s="10" t="s">
        <v>791</v>
      </c>
      <c r="C320" s="18">
        <v>304893.22325</v>
      </c>
      <c r="D320" s="18">
        <v>114679.70047</v>
      </c>
      <c r="E320" s="18">
        <f t="shared" si="7"/>
        <v>37.61306966667715</v>
      </c>
      <c r="F320" s="18">
        <v>114231.56997</v>
      </c>
      <c r="G320" s="30">
        <f t="shared" si="8"/>
        <v>100.3923000446529</v>
      </c>
    </row>
    <row r="321" spans="1:7" s="9" customFormat="1" ht="33.75">
      <c r="A321" s="16" t="s">
        <v>693</v>
      </c>
      <c r="B321" s="10" t="s">
        <v>792</v>
      </c>
      <c r="C321" s="18">
        <v>254808.49443000002</v>
      </c>
      <c r="D321" s="18">
        <v>94560.53253</v>
      </c>
      <c r="E321" s="18">
        <f t="shared" si="7"/>
        <v>37.110431793700386</v>
      </c>
      <c r="F321" s="18">
        <v>74282.49541</v>
      </c>
      <c r="G321" s="30">
        <f t="shared" si="8"/>
        <v>127.29854053512335</v>
      </c>
    </row>
    <row r="322" spans="1:7" s="9" customFormat="1" ht="33.75">
      <c r="A322" s="16" t="s">
        <v>694</v>
      </c>
      <c r="B322" s="10" t="s">
        <v>793</v>
      </c>
      <c r="C322" s="18">
        <v>29447.8572</v>
      </c>
      <c r="D322" s="18">
        <v>14818.40759</v>
      </c>
      <c r="E322" s="18">
        <f t="shared" si="7"/>
        <v>50.320834855175825</v>
      </c>
      <c r="F322" s="18">
        <v>24849.81216</v>
      </c>
      <c r="G322" s="30">
        <f t="shared" si="8"/>
        <v>59.63186962778233</v>
      </c>
    </row>
    <row r="323" spans="1:7" s="15" customFormat="1" ht="33.75">
      <c r="A323" s="16" t="s">
        <v>695</v>
      </c>
      <c r="B323" s="10" t="s">
        <v>794</v>
      </c>
      <c r="C323" s="18">
        <v>13753.661619999999</v>
      </c>
      <c r="D323" s="18">
        <v>3146.5956699999997</v>
      </c>
      <c r="E323" s="18">
        <f t="shared" si="7"/>
        <v>22.87823967854751</v>
      </c>
      <c r="F323" s="18">
        <v>5301.098099999999</v>
      </c>
      <c r="G323" s="30">
        <f t="shared" si="8"/>
        <v>59.35743143481914</v>
      </c>
    </row>
    <row r="324" spans="1:7" s="9" customFormat="1" ht="33.75">
      <c r="A324" s="16" t="s">
        <v>696</v>
      </c>
      <c r="B324" s="10" t="s">
        <v>795</v>
      </c>
      <c r="C324" s="18">
        <v>6883.21</v>
      </c>
      <c r="D324" s="18">
        <v>2154.1646800000003</v>
      </c>
      <c r="E324" s="18">
        <f t="shared" si="7"/>
        <v>31.295931404097804</v>
      </c>
      <c r="F324" s="18">
        <v>9798.1643</v>
      </c>
      <c r="G324" s="30">
        <f t="shared" si="8"/>
        <v>21.985390467477668</v>
      </c>
    </row>
    <row r="325" spans="1:7" s="9" customFormat="1" ht="11.25">
      <c r="A325" s="21" t="s">
        <v>136</v>
      </c>
      <c r="B325" s="14" t="s">
        <v>376</v>
      </c>
      <c r="C325" s="20">
        <v>6235.9</v>
      </c>
      <c r="D325" s="20">
        <v>6449.56892</v>
      </c>
      <c r="E325" s="20">
        <f aca="true" t="shared" si="9" ref="E325:E388">D325/C325*100</f>
        <v>103.42643275228916</v>
      </c>
      <c r="F325" s="20">
        <v>6293.1578899999995</v>
      </c>
      <c r="G325" s="29">
        <f t="shared" si="8"/>
        <v>102.48541404385453</v>
      </c>
    </row>
    <row r="326" spans="1:7" s="9" customFormat="1" ht="22.5">
      <c r="A326" s="16" t="s">
        <v>137</v>
      </c>
      <c r="B326" s="10" t="s">
        <v>377</v>
      </c>
      <c r="C326" s="18">
        <v>6235.9</v>
      </c>
      <c r="D326" s="18">
        <v>6449.56892</v>
      </c>
      <c r="E326" s="18">
        <f t="shared" si="9"/>
        <v>103.42643275228916</v>
      </c>
      <c r="F326" s="18">
        <v>6293.1578899999995</v>
      </c>
      <c r="G326" s="30">
        <f t="shared" si="8"/>
        <v>102.48541404385453</v>
      </c>
    </row>
    <row r="327" spans="1:7" s="15" customFormat="1" ht="33.75">
      <c r="A327" s="16" t="s">
        <v>138</v>
      </c>
      <c r="B327" s="10" t="s">
        <v>378</v>
      </c>
      <c r="C327" s="18">
        <v>6235.9</v>
      </c>
      <c r="D327" s="18">
        <v>6449.56892</v>
      </c>
      <c r="E327" s="18">
        <f t="shared" si="9"/>
        <v>103.42643275228916</v>
      </c>
      <c r="F327" s="18">
        <v>6293.1578899999995</v>
      </c>
      <c r="G327" s="30">
        <f t="shared" si="8"/>
        <v>102.48541404385453</v>
      </c>
    </row>
    <row r="328" spans="1:7" s="15" customFormat="1" ht="10.5">
      <c r="A328" s="21" t="s">
        <v>139</v>
      </c>
      <c r="B328" s="14" t="s">
        <v>379</v>
      </c>
      <c r="C328" s="20">
        <v>985863.45623</v>
      </c>
      <c r="D328" s="20">
        <v>967573.91775</v>
      </c>
      <c r="E328" s="20">
        <f t="shared" si="9"/>
        <v>98.14482032329911</v>
      </c>
      <c r="F328" s="20">
        <v>1158835.0200699999</v>
      </c>
      <c r="G328" s="29">
        <f t="shared" si="8"/>
        <v>83.49539848144677</v>
      </c>
    </row>
    <row r="329" spans="1:7" s="15" customFormat="1" ht="22.5">
      <c r="A329" s="16" t="s">
        <v>1300</v>
      </c>
      <c r="B329" s="10" t="s">
        <v>1549</v>
      </c>
      <c r="C329" s="18">
        <v>704867.60112</v>
      </c>
      <c r="D329" s="18">
        <v>584781.77602</v>
      </c>
      <c r="E329" s="18">
        <f t="shared" si="9"/>
        <v>82.96335015126394</v>
      </c>
      <c r="F329" s="18">
        <v>0</v>
      </c>
      <c r="G329" s="30">
        <v>0</v>
      </c>
    </row>
    <row r="330" spans="1:7" s="9" customFormat="1" ht="33.75">
      <c r="A330" s="16" t="s">
        <v>1301</v>
      </c>
      <c r="B330" s="10" t="s">
        <v>1550</v>
      </c>
      <c r="C330" s="18">
        <v>840.24522</v>
      </c>
      <c r="D330" s="18">
        <v>1401.7039399999999</v>
      </c>
      <c r="E330" s="18">
        <f t="shared" si="9"/>
        <v>166.82081690390334</v>
      </c>
      <c r="F330" s="18">
        <v>0</v>
      </c>
      <c r="G330" s="30">
        <v>0</v>
      </c>
    </row>
    <row r="331" spans="1:7" s="15" customFormat="1" ht="56.25">
      <c r="A331" s="16" t="s">
        <v>1302</v>
      </c>
      <c r="B331" s="10" t="s">
        <v>1551</v>
      </c>
      <c r="C331" s="18">
        <v>840.24522</v>
      </c>
      <c r="D331" s="18">
        <v>1401.7039399999999</v>
      </c>
      <c r="E331" s="18">
        <f t="shared" si="9"/>
        <v>166.82081690390334</v>
      </c>
      <c r="F331" s="18">
        <v>0</v>
      </c>
      <c r="G331" s="30">
        <v>0</v>
      </c>
    </row>
    <row r="332" spans="1:7" s="15" customFormat="1" ht="56.25">
      <c r="A332" s="16" t="s">
        <v>1303</v>
      </c>
      <c r="B332" s="10" t="s">
        <v>1552</v>
      </c>
      <c r="C332" s="18">
        <v>1797.33</v>
      </c>
      <c r="D332" s="18">
        <v>2452.0813</v>
      </c>
      <c r="E332" s="18">
        <f t="shared" si="9"/>
        <v>136.42910873351028</v>
      </c>
      <c r="F332" s="18">
        <v>0</v>
      </c>
      <c r="G332" s="30">
        <v>0</v>
      </c>
    </row>
    <row r="333" spans="1:7" s="9" customFormat="1" ht="67.5">
      <c r="A333" s="16" t="s">
        <v>1304</v>
      </c>
      <c r="B333" s="10" t="s">
        <v>1553</v>
      </c>
      <c r="C333" s="18">
        <v>1797.33</v>
      </c>
      <c r="D333" s="18">
        <v>2452.0813</v>
      </c>
      <c r="E333" s="18">
        <f t="shared" si="9"/>
        <v>136.42910873351028</v>
      </c>
      <c r="F333" s="18">
        <v>0</v>
      </c>
      <c r="G333" s="30">
        <v>0</v>
      </c>
    </row>
    <row r="334" spans="1:7" s="15" customFormat="1" ht="33.75">
      <c r="A334" s="16" t="s">
        <v>1305</v>
      </c>
      <c r="B334" s="10" t="s">
        <v>1554</v>
      </c>
      <c r="C334" s="18">
        <v>7974.457</v>
      </c>
      <c r="D334" s="18">
        <v>4971.130980000001</v>
      </c>
      <c r="E334" s="18">
        <f t="shared" si="9"/>
        <v>62.338175251305515</v>
      </c>
      <c r="F334" s="18">
        <v>0</v>
      </c>
      <c r="G334" s="30">
        <v>0</v>
      </c>
    </row>
    <row r="335" spans="1:7" s="9" customFormat="1" ht="67.5">
      <c r="A335" s="16" t="s">
        <v>1306</v>
      </c>
      <c r="B335" s="10" t="s">
        <v>1555</v>
      </c>
      <c r="C335" s="18">
        <v>6759.7</v>
      </c>
      <c r="D335" s="18">
        <v>3125.45</v>
      </c>
      <c r="E335" s="18">
        <f t="shared" si="9"/>
        <v>46.23651937216148</v>
      </c>
      <c r="F335" s="18">
        <v>0</v>
      </c>
      <c r="G335" s="30">
        <v>0</v>
      </c>
    </row>
    <row r="336" spans="1:7" s="9" customFormat="1" ht="56.25">
      <c r="A336" s="16" t="s">
        <v>1307</v>
      </c>
      <c r="B336" s="10" t="s">
        <v>1556</v>
      </c>
      <c r="C336" s="18">
        <v>759.757</v>
      </c>
      <c r="D336" s="18">
        <v>1209.78098</v>
      </c>
      <c r="E336" s="18">
        <f t="shared" si="9"/>
        <v>159.23262042995327</v>
      </c>
      <c r="F336" s="18">
        <v>0</v>
      </c>
      <c r="G336" s="30">
        <v>0</v>
      </c>
    </row>
    <row r="337" spans="1:7" s="15" customFormat="1" ht="45">
      <c r="A337" s="16" t="s">
        <v>1308</v>
      </c>
      <c r="B337" s="10" t="s">
        <v>1557</v>
      </c>
      <c r="C337" s="18">
        <v>455</v>
      </c>
      <c r="D337" s="18">
        <v>635.9</v>
      </c>
      <c r="E337" s="18">
        <f t="shared" si="9"/>
        <v>139.75824175824175</v>
      </c>
      <c r="F337" s="18">
        <v>0</v>
      </c>
      <c r="G337" s="30">
        <v>0</v>
      </c>
    </row>
    <row r="338" spans="1:7" s="15" customFormat="1" ht="45">
      <c r="A338" s="16" t="s">
        <v>1309</v>
      </c>
      <c r="B338" s="10" t="s">
        <v>1558</v>
      </c>
      <c r="C338" s="18">
        <v>8444.02189</v>
      </c>
      <c r="D338" s="18">
        <v>7767.49469</v>
      </c>
      <c r="E338" s="18">
        <f t="shared" si="9"/>
        <v>91.98809277364391</v>
      </c>
      <c r="F338" s="18">
        <v>0</v>
      </c>
      <c r="G338" s="30">
        <v>0</v>
      </c>
    </row>
    <row r="339" spans="1:7" s="9" customFormat="1" ht="67.5">
      <c r="A339" s="16" t="s">
        <v>1310</v>
      </c>
      <c r="B339" s="10" t="s">
        <v>1559</v>
      </c>
      <c r="C339" s="18">
        <v>6956</v>
      </c>
      <c r="D339" s="18">
        <v>5140.90433</v>
      </c>
      <c r="E339" s="18">
        <f t="shared" si="9"/>
        <v>73.90604269695228</v>
      </c>
      <c r="F339" s="18">
        <v>0</v>
      </c>
      <c r="G339" s="30">
        <v>0</v>
      </c>
    </row>
    <row r="340" spans="1:7" s="9" customFormat="1" ht="56.25">
      <c r="A340" s="16" t="s">
        <v>1311</v>
      </c>
      <c r="B340" s="10" t="s">
        <v>1560</v>
      </c>
      <c r="C340" s="18">
        <v>1039.2</v>
      </c>
      <c r="D340" s="18">
        <v>1476.46476</v>
      </c>
      <c r="E340" s="18">
        <f t="shared" si="9"/>
        <v>142.07705542725174</v>
      </c>
      <c r="F340" s="18">
        <v>0</v>
      </c>
      <c r="G340" s="30">
        <v>0</v>
      </c>
    </row>
    <row r="341" spans="1:7" s="9" customFormat="1" ht="56.25">
      <c r="A341" s="16" t="s">
        <v>1312</v>
      </c>
      <c r="B341" s="10" t="s">
        <v>1561</v>
      </c>
      <c r="C341" s="18">
        <v>448.82189</v>
      </c>
      <c r="D341" s="18">
        <v>1150.1256</v>
      </c>
      <c r="E341" s="18" t="s">
        <v>1874</v>
      </c>
      <c r="F341" s="18">
        <v>0</v>
      </c>
      <c r="G341" s="30">
        <v>0</v>
      </c>
    </row>
    <row r="342" spans="1:7" s="9" customFormat="1" ht="45">
      <c r="A342" s="16" t="s">
        <v>1313</v>
      </c>
      <c r="B342" s="10" t="s">
        <v>1562</v>
      </c>
      <c r="C342" s="18">
        <v>1557.4</v>
      </c>
      <c r="D342" s="18">
        <v>892.54178</v>
      </c>
      <c r="E342" s="18">
        <f t="shared" si="9"/>
        <v>57.30973288814691</v>
      </c>
      <c r="F342" s="18">
        <v>0</v>
      </c>
      <c r="G342" s="30">
        <v>0</v>
      </c>
    </row>
    <row r="343" spans="1:7" s="9" customFormat="1" ht="67.5">
      <c r="A343" s="16" t="s">
        <v>1314</v>
      </c>
      <c r="B343" s="10" t="s">
        <v>1563</v>
      </c>
      <c r="C343" s="18">
        <v>1464.9</v>
      </c>
      <c r="D343" s="18">
        <v>835.54178</v>
      </c>
      <c r="E343" s="18">
        <f t="shared" si="9"/>
        <v>57.037461942794735</v>
      </c>
      <c r="F343" s="18">
        <v>0</v>
      </c>
      <c r="G343" s="30">
        <v>0</v>
      </c>
    </row>
    <row r="344" spans="1:7" s="9" customFormat="1" ht="56.25">
      <c r="A344" s="16" t="s">
        <v>1315</v>
      </c>
      <c r="B344" s="10" t="s">
        <v>1564</v>
      </c>
      <c r="C344" s="18">
        <v>92.5</v>
      </c>
      <c r="D344" s="18">
        <v>57</v>
      </c>
      <c r="E344" s="18">
        <f t="shared" si="9"/>
        <v>61.62162162162163</v>
      </c>
      <c r="F344" s="18">
        <v>0</v>
      </c>
      <c r="G344" s="30">
        <v>0</v>
      </c>
    </row>
    <row r="345" spans="1:7" s="9" customFormat="1" ht="45">
      <c r="A345" s="16" t="s">
        <v>1316</v>
      </c>
      <c r="B345" s="10" t="s">
        <v>1565</v>
      </c>
      <c r="C345" s="18">
        <v>530.35</v>
      </c>
      <c r="D345" s="18">
        <v>14.500459999999999</v>
      </c>
      <c r="E345" s="18">
        <f t="shared" si="9"/>
        <v>2.7341302913170544</v>
      </c>
      <c r="F345" s="18">
        <v>0</v>
      </c>
      <c r="G345" s="30">
        <v>0</v>
      </c>
    </row>
    <row r="346" spans="1:7" s="9" customFormat="1" ht="67.5">
      <c r="A346" s="16" t="s">
        <v>1317</v>
      </c>
      <c r="B346" s="10" t="s">
        <v>1566</v>
      </c>
      <c r="C346" s="18">
        <v>525</v>
      </c>
      <c r="D346" s="18">
        <v>0</v>
      </c>
      <c r="E346" s="18">
        <f t="shared" si="9"/>
        <v>0</v>
      </c>
      <c r="F346" s="18">
        <v>0</v>
      </c>
      <c r="G346" s="30">
        <v>0</v>
      </c>
    </row>
    <row r="347" spans="1:7" s="9" customFormat="1" ht="56.25">
      <c r="A347" s="16" t="s">
        <v>1318</v>
      </c>
      <c r="B347" s="10" t="s">
        <v>1567</v>
      </c>
      <c r="C347" s="18">
        <v>5.35</v>
      </c>
      <c r="D347" s="18">
        <v>14.500459999999999</v>
      </c>
      <c r="E347" s="18" t="s">
        <v>1874</v>
      </c>
      <c r="F347" s="18">
        <v>0</v>
      </c>
      <c r="G347" s="30">
        <v>0</v>
      </c>
    </row>
    <row r="348" spans="1:7" s="9" customFormat="1" ht="33.75">
      <c r="A348" s="16" t="s">
        <v>1319</v>
      </c>
      <c r="B348" s="10" t="s">
        <v>1568</v>
      </c>
      <c r="C348" s="18">
        <v>62.3</v>
      </c>
      <c r="D348" s="18">
        <v>80.4</v>
      </c>
      <c r="E348" s="18">
        <f t="shared" si="9"/>
        <v>129.05296950240773</v>
      </c>
      <c r="F348" s="18">
        <v>0</v>
      </c>
      <c r="G348" s="30">
        <v>0</v>
      </c>
    </row>
    <row r="349" spans="1:7" s="9" customFormat="1" ht="67.5">
      <c r="A349" s="16" t="s">
        <v>1320</v>
      </c>
      <c r="B349" s="10" t="s">
        <v>1569</v>
      </c>
      <c r="C349" s="18">
        <v>0</v>
      </c>
      <c r="D349" s="18">
        <v>14</v>
      </c>
      <c r="E349" s="18">
        <v>0</v>
      </c>
      <c r="F349" s="18">
        <v>0</v>
      </c>
      <c r="G349" s="30">
        <v>0</v>
      </c>
    </row>
    <row r="350" spans="1:7" s="9" customFormat="1" ht="56.25">
      <c r="A350" s="16" t="s">
        <v>1321</v>
      </c>
      <c r="B350" s="10" t="s">
        <v>1570</v>
      </c>
      <c r="C350" s="18">
        <v>62.3</v>
      </c>
      <c r="D350" s="18">
        <v>66.4</v>
      </c>
      <c r="E350" s="18">
        <f t="shared" si="9"/>
        <v>106.58105939004815</v>
      </c>
      <c r="F350" s="18">
        <v>0</v>
      </c>
      <c r="G350" s="30">
        <v>0</v>
      </c>
    </row>
    <row r="351" spans="1:7" s="9" customFormat="1" ht="33.75">
      <c r="A351" s="16" t="s">
        <v>1322</v>
      </c>
      <c r="B351" s="10" t="s">
        <v>1571</v>
      </c>
      <c r="C351" s="18">
        <v>652294.3</v>
      </c>
      <c r="D351" s="18">
        <v>533884.57217</v>
      </c>
      <c r="E351" s="18">
        <f t="shared" si="9"/>
        <v>81.84719261995697</v>
      </c>
      <c r="F351" s="18">
        <v>623918.06374</v>
      </c>
      <c r="G351" s="30">
        <f>D351/F351*100</f>
        <v>85.56966101761739</v>
      </c>
    </row>
    <row r="352" spans="1:7" s="15" customFormat="1" ht="56.25">
      <c r="A352" s="16" t="s">
        <v>1323</v>
      </c>
      <c r="B352" s="10" t="s">
        <v>1572</v>
      </c>
      <c r="C352" s="18">
        <v>609747.7</v>
      </c>
      <c r="D352" s="18">
        <v>485283.69547000004</v>
      </c>
      <c r="E352" s="18">
        <f t="shared" si="9"/>
        <v>79.5876221378121</v>
      </c>
      <c r="F352" s="18">
        <v>0</v>
      </c>
      <c r="G352" s="30">
        <v>0</v>
      </c>
    </row>
    <row r="353" spans="1:7" s="9" customFormat="1" ht="67.5">
      <c r="A353" s="16" t="s">
        <v>1324</v>
      </c>
      <c r="B353" s="10" t="s">
        <v>1573</v>
      </c>
      <c r="C353" s="18">
        <v>87</v>
      </c>
      <c r="D353" s="18">
        <v>487.79121999999995</v>
      </c>
      <c r="E353" s="18" t="s">
        <v>1874</v>
      </c>
      <c r="F353" s="18">
        <v>0</v>
      </c>
      <c r="G353" s="30">
        <v>0</v>
      </c>
    </row>
    <row r="354" spans="1:7" s="9" customFormat="1" ht="56.25">
      <c r="A354" s="16" t="s">
        <v>1325</v>
      </c>
      <c r="B354" s="10" t="s">
        <v>1574</v>
      </c>
      <c r="C354" s="18">
        <v>42459.6</v>
      </c>
      <c r="D354" s="18">
        <v>48113.085479999994</v>
      </c>
      <c r="E354" s="18">
        <f t="shared" si="9"/>
        <v>113.31497583585337</v>
      </c>
      <c r="F354" s="18">
        <v>0</v>
      </c>
      <c r="G354" s="30">
        <v>0</v>
      </c>
    </row>
    <row r="355" spans="1:7" s="9" customFormat="1" ht="33.75">
      <c r="A355" s="16" t="s">
        <v>1326</v>
      </c>
      <c r="B355" s="10" t="s">
        <v>1575</v>
      </c>
      <c r="C355" s="18">
        <v>260.3</v>
      </c>
      <c r="D355" s="18">
        <v>536.00222</v>
      </c>
      <c r="E355" s="18" t="s">
        <v>1874</v>
      </c>
      <c r="F355" s="18">
        <v>0</v>
      </c>
      <c r="G355" s="30">
        <v>0</v>
      </c>
    </row>
    <row r="356" spans="1:7" s="15" customFormat="1" ht="67.5">
      <c r="A356" s="16" t="s">
        <v>1327</v>
      </c>
      <c r="B356" s="10" t="s">
        <v>1576</v>
      </c>
      <c r="C356" s="18">
        <v>100</v>
      </c>
      <c r="D356" s="18">
        <v>120</v>
      </c>
      <c r="E356" s="18">
        <f t="shared" si="9"/>
        <v>120</v>
      </c>
      <c r="F356" s="18">
        <v>0</v>
      </c>
      <c r="G356" s="30">
        <v>0</v>
      </c>
    </row>
    <row r="357" spans="1:7" s="9" customFormat="1" ht="56.25">
      <c r="A357" s="16" t="s">
        <v>1328</v>
      </c>
      <c r="B357" s="10" t="s">
        <v>1577</v>
      </c>
      <c r="C357" s="18">
        <v>160.3</v>
      </c>
      <c r="D357" s="18">
        <v>416.00221999999997</v>
      </c>
      <c r="E357" s="18" t="s">
        <v>1874</v>
      </c>
      <c r="F357" s="18">
        <v>0</v>
      </c>
      <c r="G357" s="30">
        <v>0</v>
      </c>
    </row>
    <row r="358" spans="1:7" s="9" customFormat="1" ht="45">
      <c r="A358" s="16" t="s">
        <v>1329</v>
      </c>
      <c r="B358" s="10" t="s">
        <v>1578</v>
      </c>
      <c r="C358" s="18">
        <v>15001.72001</v>
      </c>
      <c r="D358" s="18">
        <v>7461.838269999999</v>
      </c>
      <c r="E358" s="18">
        <f t="shared" si="9"/>
        <v>49.73988492670181</v>
      </c>
      <c r="F358" s="18">
        <v>0</v>
      </c>
      <c r="G358" s="30">
        <v>0</v>
      </c>
    </row>
    <row r="359" spans="1:7" s="9" customFormat="1" ht="78.75">
      <c r="A359" s="16" t="s">
        <v>1330</v>
      </c>
      <c r="B359" s="10" t="s">
        <v>1579</v>
      </c>
      <c r="C359" s="18">
        <v>8995</v>
      </c>
      <c r="D359" s="18">
        <v>1038.32436</v>
      </c>
      <c r="E359" s="18">
        <f t="shared" si="9"/>
        <v>11.543350305725404</v>
      </c>
      <c r="F359" s="18">
        <v>0</v>
      </c>
      <c r="G359" s="30">
        <v>0</v>
      </c>
    </row>
    <row r="360" spans="1:7" s="15" customFormat="1" ht="67.5">
      <c r="A360" s="16" t="s">
        <v>1331</v>
      </c>
      <c r="B360" s="10" t="s">
        <v>1580</v>
      </c>
      <c r="C360" s="18">
        <v>6006.72001</v>
      </c>
      <c r="D360" s="18">
        <v>6423.513910000001</v>
      </c>
      <c r="E360" s="18">
        <f t="shared" si="9"/>
        <v>106.93879353967093</v>
      </c>
      <c r="F360" s="18">
        <v>0</v>
      </c>
      <c r="G360" s="30">
        <v>0</v>
      </c>
    </row>
    <row r="361" spans="1:7" s="15" customFormat="1" ht="45">
      <c r="A361" s="16" t="s">
        <v>1332</v>
      </c>
      <c r="B361" s="10" t="s">
        <v>1581</v>
      </c>
      <c r="C361" s="18">
        <v>1148.42</v>
      </c>
      <c r="D361" s="18">
        <v>2077.7406499999997</v>
      </c>
      <c r="E361" s="18">
        <f t="shared" si="9"/>
        <v>180.92167064314447</v>
      </c>
      <c r="F361" s="18">
        <v>0</v>
      </c>
      <c r="G361" s="30">
        <v>0</v>
      </c>
    </row>
    <row r="362" spans="1:7" s="9" customFormat="1" ht="90">
      <c r="A362" s="16" t="s">
        <v>1333</v>
      </c>
      <c r="B362" s="10" t="s">
        <v>1582</v>
      </c>
      <c r="C362" s="18">
        <v>200</v>
      </c>
      <c r="D362" s="18">
        <v>218.5</v>
      </c>
      <c r="E362" s="18">
        <f t="shared" si="9"/>
        <v>109.25</v>
      </c>
      <c r="F362" s="18">
        <v>0</v>
      </c>
      <c r="G362" s="30">
        <v>0</v>
      </c>
    </row>
    <row r="363" spans="1:7" s="15" customFormat="1" ht="78.75">
      <c r="A363" s="16" t="s">
        <v>1334</v>
      </c>
      <c r="B363" s="10" t="s">
        <v>1583</v>
      </c>
      <c r="C363" s="18">
        <v>691.22</v>
      </c>
      <c r="D363" s="18">
        <v>1309.92472</v>
      </c>
      <c r="E363" s="18">
        <f t="shared" si="9"/>
        <v>189.50908827869563</v>
      </c>
      <c r="F363" s="18">
        <v>0</v>
      </c>
      <c r="G363" s="30">
        <v>0</v>
      </c>
    </row>
    <row r="364" spans="1:7" s="15" customFormat="1" ht="78.75">
      <c r="A364" s="16" t="s">
        <v>1335</v>
      </c>
      <c r="B364" s="10" t="s">
        <v>1584</v>
      </c>
      <c r="C364" s="18">
        <v>20</v>
      </c>
      <c r="D364" s="18">
        <v>30</v>
      </c>
      <c r="E364" s="18">
        <f t="shared" si="9"/>
        <v>150</v>
      </c>
      <c r="F364" s="18">
        <v>0</v>
      </c>
      <c r="G364" s="30">
        <v>0</v>
      </c>
    </row>
    <row r="365" spans="1:7" s="15" customFormat="1" ht="146.25">
      <c r="A365" s="16" t="s">
        <v>1336</v>
      </c>
      <c r="B365" s="10" t="s">
        <v>1585</v>
      </c>
      <c r="C365" s="18">
        <v>206.2</v>
      </c>
      <c r="D365" s="18">
        <v>488.46249</v>
      </c>
      <c r="E365" s="18" t="s">
        <v>1874</v>
      </c>
      <c r="F365" s="18">
        <v>0</v>
      </c>
      <c r="G365" s="30">
        <v>0</v>
      </c>
    </row>
    <row r="366" spans="1:7" s="9" customFormat="1" ht="146.25">
      <c r="A366" s="16" t="s">
        <v>1337</v>
      </c>
      <c r="B366" s="10" t="s">
        <v>1586</v>
      </c>
      <c r="C366" s="18">
        <v>31</v>
      </c>
      <c r="D366" s="18">
        <v>30.85344</v>
      </c>
      <c r="E366" s="18">
        <f t="shared" si="9"/>
        <v>99.52722580645161</v>
      </c>
      <c r="F366" s="18">
        <v>0</v>
      </c>
      <c r="G366" s="30">
        <v>0</v>
      </c>
    </row>
    <row r="367" spans="1:7" s="9" customFormat="1" ht="45">
      <c r="A367" s="16" t="s">
        <v>1338</v>
      </c>
      <c r="B367" s="10" t="s">
        <v>1587</v>
      </c>
      <c r="C367" s="18">
        <v>0.2</v>
      </c>
      <c r="D367" s="18">
        <v>0.6</v>
      </c>
      <c r="E367" s="18" t="s">
        <v>1874</v>
      </c>
      <c r="F367" s="18">
        <v>0</v>
      </c>
      <c r="G367" s="30">
        <v>0</v>
      </c>
    </row>
    <row r="368" spans="1:7" s="15" customFormat="1" ht="56.25">
      <c r="A368" s="16" t="s">
        <v>1339</v>
      </c>
      <c r="B368" s="10" t="s">
        <v>1588</v>
      </c>
      <c r="C368" s="18">
        <v>0.2</v>
      </c>
      <c r="D368" s="18">
        <v>0.6</v>
      </c>
      <c r="E368" s="18" t="s">
        <v>1874</v>
      </c>
      <c r="F368" s="18">
        <v>0</v>
      </c>
      <c r="G368" s="30">
        <v>0</v>
      </c>
    </row>
    <row r="369" spans="1:7" s="15" customFormat="1" ht="45">
      <c r="A369" s="16" t="s">
        <v>1340</v>
      </c>
      <c r="B369" s="10" t="s">
        <v>1589</v>
      </c>
      <c r="C369" s="18">
        <v>300.55934</v>
      </c>
      <c r="D369" s="18">
        <v>410.24878</v>
      </c>
      <c r="E369" s="18">
        <f t="shared" si="9"/>
        <v>136.4951027640665</v>
      </c>
      <c r="F369" s="18">
        <v>0</v>
      </c>
      <c r="G369" s="30">
        <v>0</v>
      </c>
    </row>
    <row r="370" spans="1:7" s="15" customFormat="1" ht="56.25">
      <c r="A370" s="16" t="s">
        <v>1341</v>
      </c>
      <c r="B370" s="10" t="s">
        <v>1590</v>
      </c>
      <c r="C370" s="18">
        <v>300.55934</v>
      </c>
      <c r="D370" s="18">
        <v>410.24878</v>
      </c>
      <c r="E370" s="18">
        <f t="shared" si="9"/>
        <v>136.4951027640665</v>
      </c>
      <c r="F370" s="18">
        <v>0</v>
      </c>
      <c r="G370" s="30">
        <v>0</v>
      </c>
    </row>
    <row r="371" spans="1:7" s="15" customFormat="1" ht="67.5">
      <c r="A371" s="16" t="s">
        <v>1342</v>
      </c>
      <c r="B371" s="10" t="s">
        <v>1591</v>
      </c>
      <c r="C371" s="18">
        <v>1</v>
      </c>
      <c r="D371" s="18">
        <v>2</v>
      </c>
      <c r="E371" s="18" t="s">
        <v>1874</v>
      </c>
      <c r="F371" s="18">
        <v>0</v>
      </c>
      <c r="G371" s="30">
        <v>0</v>
      </c>
    </row>
    <row r="372" spans="1:7" s="15" customFormat="1" ht="78.75">
      <c r="A372" s="16" t="s">
        <v>1343</v>
      </c>
      <c r="B372" s="10" t="s">
        <v>1592</v>
      </c>
      <c r="C372" s="18">
        <v>1</v>
      </c>
      <c r="D372" s="18">
        <v>2</v>
      </c>
      <c r="E372" s="18" t="s">
        <v>1874</v>
      </c>
      <c r="F372" s="18">
        <v>0</v>
      </c>
      <c r="G372" s="30">
        <v>0</v>
      </c>
    </row>
    <row r="373" spans="1:7" s="9" customFormat="1" ht="33.75">
      <c r="A373" s="16" t="s">
        <v>1344</v>
      </c>
      <c r="B373" s="10" t="s">
        <v>1593</v>
      </c>
      <c r="C373" s="18">
        <v>7734.0499500000005</v>
      </c>
      <c r="D373" s="18">
        <v>10597.5677</v>
      </c>
      <c r="E373" s="18">
        <f t="shared" si="9"/>
        <v>137.02481582757295</v>
      </c>
      <c r="F373" s="18">
        <v>0</v>
      </c>
      <c r="G373" s="30">
        <v>0</v>
      </c>
    </row>
    <row r="374" spans="1:7" s="15" customFormat="1" ht="67.5">
      <c r="A374" s="16" t="s">
        <v>1345</v>
      </c>
      <c r="B374" s="10" t="s">
        <v>1594</v>
      </c>
      <c r="C374" s="18">
        <v>893.2</v>
      </c>
      <c r="D374" s="18">
        <v>701.4382800000001</v>
      </c>
      <c r="E374" s="18">
        <f t="shared" si="9"/>
        <v>78.53093148231079</v>
      </c>
      <c r="F374" s="18">
        <v>0</v>
      </c>
      <c r="G374" s="30">
        <v>0</v>
      </c>
    </row>
    <row r="375" spans="1:7" s="15" customFormat="1" ht="56.25">
      <c r="A375" s="16" t="s">
        <v>1346</v>
      </c>
      <c r="B375" s="10" t="s">
        <v>1595</v>
      </c>
      <c r="C375" s="18">
        <v>6739.5499500000005</v>
      </c>
      <c r="D375" s="18">
        <v>9794.24838</v>
      </c>
      <c r="E375" s="18">
        <f t="shared" si="9"/>
        <v>145.3249616467343</v>
      </c>
      <c r="F375" s="18">
        <v>0</v>
      </c>
      <c r="G375" s="30">
        <v>0</v>
      </c>
    </row>
    <row r="376" spans="1:7" s="15" customFormat="1" ht="45">
      <c r="A376" s="16" t="s">
        <v>1347</v>
      </c>
      <c r="B376" s="10" t="s">
        <v>1596</v>
      </c>
      <c r="C376" s="18">
        <v>101.3</v>
      </c>
      <c r="D376" s="18">
        <v>101.88104</v>
      </c>
      <c r="E376" s="18">
        <f t="shared" si="9"/>
        <v>100.57358341559723</v>
      </c>
      <c r="F376" s="18">
        <v>0</v>
      </c>
      <c r="G376" s="30">
        <v>0</v>
      </c>
    </row>
    <row r="377" spans="1:7" s="9" customFormat="1" ht="45">
      <c r="A377" s="16" t="s">
        <v>1348</v>
      </c>
      <c r="B377" s="10" t="s">
        <v>1597</v>
      </c>
      <c r="C377" s="18">
        <v>6920.94771</v>
      </c>
      <c r="D377" s="18">
        <v>12231.35308</v>
      </c>
      <c r="E377" s="18">
        <f t="shared" si="9"/>
        <v>176.7294537181238</v>
      </c>
      <c r="F377" s="18">
        <v>0</v>
      </c>
      <c r="G377" s="30">
        <v>0</v>
      </c>
    </row>
    <row r="378" spans="1:7" s="9" customFormat="1" ht="67.5">
      <c r="A378" s="16" t="s">
        <v>1349</v>
      </c>
      <c r="B378" s="10" t="s">
        <v>1598</v>
      </c>
      <c r="C378" s="18">
        <v>0</v>
      </c>
      <c r="D378" s="18">
        <v>2.90002</v>
      </c>
      <c r="E378" s="18">
        <v>0</v>
      </c>
      <c r="F378" s="18">
        <v>0</v>
      </c>
      <c r="G378" s="30">
        <v>0</v>
      </c>
    </row>
    <row r="379" spans="1:7" s="15" customFormat="1" ht="56.25">
      <c r="A379" s="16" t="s">
        <v>1350</v>
      </c>
      <c r="B379" s="10" t="s">
        <v>1599</v>
      </c>
      <c r="C379" s="18">
        <v>6920.94771</v>
      </c>
      <c r="D379" s="18">
        <v>12117.45306</v>
      </c>
      <c r="E379" s="18">
        <f t="shared" si="9"/>
        <v>175.08372505822615</v>
      </c>
      <c r="F379" s="18">
        <v>0</v>
      </c>
      <c r="G379" s="30">
        <v>0</v>
      </c>
    </row>
    <row r="380" spans="1:7" s="15" customFormat="1" ht="101.25">
      <c r="A380" s="16" t="s">
        <v>1351</v>
      </c>
      <c r="B380" s="10" t="s">
        <v>1600</v>
      </c>
      <c r="C380" s="18">
        <v>0</v>
      </c>
      <c r="D380" s="18">
        <v>111</v>
      </c>
      <c r="E380" s="18">
        <v>0</v>
      </c>
      <c r="F380" s="18">
        <v>0</v>
      </c>
      <c r="G380" s="30">
        <v>0</v>
      </c>
    </row>
    <row r="381" spans="1:7" s="9" customFormat="1" ht="78.75">
      <c r="A381" s="16" t="s">
        <v>1352</v>
      </c>
      <c r="B381" s="10" t="s">
        <v>1601</v>
      </c>
      <c r="C381" s="18">
        <v>456.8</v>
      </c>
      <c r="D381" s="18">
        <v>751.8375100000001</v>
      </c>
      <c r="E381" s="18">
        <f t="shared" si="9"/>
        <v>164.587896234676</v>
      </c>
      <c r="F381" s="18">
        <v>0</v>
      </c>
      <c r="G381" s="30">
        <v>0</v>
      </c>
    </row>
    <row r="382" spans="1:7" s="9" customFormat="1" ht="101.25">
      <c r="A382" s="16" t="s">
        <v>1353</v>
      </c>
      <c r="B382" s="10" t="s">
        <v>1602</v>
      </c>
      <c r="C382" s="18">
        <v>456.8</v>
      </c>
      <c r="D382" s="18">
        <v>751.8375100000001</v>
      </c>
      <c r="E382" s="18">
        <f t="shared" si="9"/>
        <v>164.587896234676</v>
      </c>
      <c r="F382" s="18">
        <v>0</v>
      </c>
      <c r="G382" s="30">
        <v>0</v>
      </c>
    </row>
    <row r="383" spans="1:7" s="9" customFormat="1" ht="22.5">
      <c r="A383" s="16" t="s">
        <v>1354</v>
      </c>
      <c r="B383" s="10" t="s">
        <v>1603</v>
      </c>
      <c r="C383" s="18">
        <v>23271.23838</v>
      </c>
      <c r="D383" s="18">
        <v>18473.61395</v>
      </c>
      <c r="E383" s="18">
        <f t="shared" si="9"/>
        <v>79.38388859389957</v>
      </c>
      <c r="F383" s="18">
        <v>0</v>
      </c>
      <c r="G383" s="30">
        <v>0</v>
      </c>
    </row>
    <row r="384" spans="1:7" s="9" customFormat="1" ht="45">
      <c r="A384" s="16" t="s">
        <v>1355</v>
      </c>
      <c r="B384" s="10" t="s">
        <v>1604</v>
      </c>
      <c r="C384" s="18">
        <v>2386</v>
      </c>
      <c r="D384" s="18">
        <v>578.01837</v>
      </c>
      <c r="E384" s="18">
        <f t="shared" si="9"/>
        <v>24.225413663034367</v>
      </c>
      <c r="F384" s="18">
        <v>0</v>
      </c>
      <c r="G384" s="30">
        <v>0</v>
      </c>
    </row>
    <row r="385" spans="1:7" s="9" customFormat="1" ht="33.75">
      <c r="A385" s="16" t="s">
        <v>1356</v>
      </c>
      <c r="B385" s="10" t="s">
        <v>1605</v>
      </c>
      <c r="C385" s="18">
        <v>20885.23838</v>
      </c>
      <c r="D385" s="18">
        <v>17895.595579999997</v>
      </c>
      <c r="E385" s="18">
        <f t="shared" si="9"/>
        <v>85.68537861237473</v>
      </c>
      <c r="F385" s="18">
        <v>0</v>
      </c>
      <c r="G385" s="30">
        <v>0</v>
      </c>
    </row>
    <row r="386" spans="1:7" s="9" customFormat="1" ht="67.5">
      <c r="A386" s="16" t="s">
        <v>1357</v>
      </c>
      <c r="B386" s="10" t="s">
        <v>1606</v>
      </c>
      <c r="C386" s="18">
        <v>118597.01551000001</v>
      </c>
      <c r="D386" s="18">
        <v>127126.98617</v>
      </c>
      <c r="E386" s="18">
        <f t="shared" si="9"/>
        <v>107.1923990863672</v>
      </c>
      <c r="F386" s="18">
        <v>0</v>
      </c>
      <c r="G386" s="30">
        <v>0</v>
      </c>
    </row>
    <row r="387" spans="1:7" s="9" customFormat="1" ht="33.75">
      <c r="A387" s="16" t="s">
        <v>1358</v>
      </c>
      <c r="B387" s="10" t="s">
        <v>1607</v>
      </c>
      <c r="C387" s="18">
        <v>13702.52101</v>
      </c>
      <c r="D387" s="18">
        <v>16224.13553</v>
      </c>
      <c r="E387" s="18">
        <f t="shared" si="9"/>
        <v>118.40255904851189</v>
      </c>
      <c r="F387" s="18">
        <v>0</v>
      </c>
      <c r="G387" s="30">
        <v>0</v>
      </c>
    </row>
    <row r="388" spans="1:7" s="9" customFormat="1" ht="56.25">
      <c r="A388" s="16" t="s">
        <v>1359</v>
      </c>
      <c r="B388" s="10" t="s">
        <v>1608</v>
      </c>
      <c r="C388" s="18">
        <v>8065.16</v>
      </c>
      <c r="D388" s="18">
        <v>9898.66306</v>
      </c>
      <c r="E388" s="18">
        <f t="shared" si="9"/>
        <v>122.73362289154835</v>
      </c>
      <c r="F388" s="18">
        <v>0</v>
      </c>
      <c r="G388" s="30">
        <v>0</v>
      </c>
    </row>
    <row r="389" spans="1:7" s="9" customFormat="1" ht="45">
      <c r="A389" s="16" t="s">
        <v>1360</v>
      </c>
      <c r="B389" s="10" t="s">
        <v>1609</v>
      </c>
      <c r="C389" s="18">
        <v>4573.26249</v>
      </c>
      <c r="D389" s="18">
        <v>3363.00279</v>
      </c>
      <c r="E389" s="18">
        <f aca="true" t="shared" si="10" ref="E389:E454">D389/C389*100</f>
        <v>73.53618554267591</v>
      </c>
      <c r="F389" s="18">
        <v>0</v>
      </c>
      <c r="G389" s="30">
        <v>0</v>
      </c>
    </row>
    <row r="390" spans="1:7" s="9" customFormat="1" ht="56.25">
      <c r="A390" s="16" t="s">
        <v>1361</v>
      </c>
      <c r="B390" s="10" t="s">
        <v>1610</v>
      </c>
      <c r="C390" s="18">
        <v>708.54072</v>
      </c>
      <c r="D390" s="18">
        <v>2416.10592</v>
      </c>
      <c r="E390" s="18" t="s">
        <v>1874</v>
      </c>
      <c r="F390" s="18">
        <v>0</v>
      </c>
      <c r="G390" s="30">
        <v>0</v>
      </c>
    </row>
    <row r="391" spans="1:7" s="9" customFormat="1" ht="45">
      <c r="A391" s="16" t="s">
        <v>1362</v>
      </c>
      <c r="B391" s="10" t="s">
        <v>1611</v>
      </c>
      <c r="C391" s="18">
        <v>318.747</v>
      </c>
      <c r="D391" s="18">
        <v>432.62434</v>
      </c>
      <c r="E391" s="18">
        <f t="shared" si="10"/>
        <v>135.72656056370727</v>
      </c>
      <c r="F391" s="18">
        <v>0</v>
      </c>
      <c r="G391" s="30">
        <v>0</v>
      </c>
    </row>
    <row r="392" spans="1:7" s="9" customFormat="1" ht="56.25">
      <c r="A392" s="16" t="s">
        <v>1363</v>
      </c>
      <c r="B392" s="10" t="s">
        <v>1612</v>
      </c>
      <c r="C392" s="18">
        <v>36.8108</v>
      </c>
      <c r="D392" s="18">
        <v>113.73942</v>
      </c>
      <c r="E392" s="18" t="s">
        <v>1874</v>
      </c>
      <c r="F392" s="18">
        <v>0</v>
      </c>
      <c r="G392" s="30">
        <v>0</v>
      </c>
    </row>
    <row r="393" spans="1:7" s="9" customFormat="1" ht="56.25">
      <c r="A393" s="16" t="s">
        <v>1364</v>
      </c>
      <c r="B393" s="10" t="s">
        <v>1613</v>
      </c>
      <c r="C393" s="18">
        <v>2933.7</v>
      </c>
      <c r="D393" s="18">
        <v>5793.15579</v>
      </c>
      <c r="E393" s="18">
        <f t="shared" si="10"/>
        <v>197.4692637283976</v>
      </c>
      <c r="F393" s="18">
        <v>0</v>
      </c>
      <c r="G393" s="30">
        <v>0</v>
      </c>
    </row>
    <row r="394" spans="1:7" s="9" customFormat="1" ht="56.25">
      <c r="A394" s="16" t="s">
        <v>1365</v>
      </c>
      <c r="B394" s="10" t="s">
        <v>1614</v>
      </c>
      <c r="C394" s="18">
        <v>2933.7</v>
      </c>
      <c r="D394" s="18">
        <v>5793.15579</v>
      </c>
      <c r="E394" s="18">
        <f t="shared" si="10"/>
        <v>197.4692637283976</v>
      </c>
      <c r="F394" s="18">
        <v>0</v>
      </c>
      <c r="G394" s="30">
        <v>0</v>
      </c>
    </row>
    <row r="395" spans="1:7" s="9" customFormat="1" ht="45">
      <c r="A395" s="16" t="s">
        <v>1366</v>
      </c>
      <c r="B395" s="10" t="s">
        <v>1615</v>
      </c>
      <c r="C395" s="18">
        <v>8078.9</v>
      </c>
      <c r="D395" s="18">
        <v>8078.87231</v>
      </c>
      <c r="E395" s="18">
        <f t="shared" si="10"/>
        <v>99.99965725531942</v>
      </c>
      <c r="F395" s="18">
        <v>0</v>
      </c>
      <c r="G395" s="30">
        <v>0</v>
      </c>
    </row>
    <row r="396" spans="1:7" s="9" customFormat="1" ht="56.25">
      <c r="A396" s="16" t="s">
        <v>1367</v>
      </c>
      <c r="B396" s="10" t="s">
        <v>1616</v>
      </c>
      <c r="C396" s="18">
        <v>8078.9</v>
      </c>
      <c r="D396" s="18">
        <v>8078.87231</v>
      </c>
      <c r="E396" s="18">
        <f t="shared" si="10"/>
        <v>99.99965725531942</v>
      </c>
      <c r="F396" s="18">
        <v>0</v>
      </c>
      <c r="G396" s="30">
        <v>0</v>
      </c>
    </row>
    <row r="397" spans="1:7" s="9" customFormat="1" ht="56.25">
      <c r="A397" s="16" t="s">
        <v>1368</v>
      </c>
      <c r="B397" s="10" t="s">
        <v>1617</v>
      </c>
      <c r="C397" s="18">
        <v>93881.8945</v>
      </c>
      <c r="D397" s="18">
        <v>97030.82254000001</v>
      </c>
      <c r="E397" s="18">
        <f t="shared" si="10"/>
        <v>103.35413772460676</v>
      </c>
      <c r="F397" s="18">
        <v>0</v>
      </c>
      <c r="G397" s="30">
        <v>0</v>
      </c>
    </row>
    <row r="398" spans="1:7" s="9" customFormat="1" ht="45">
      <c r="A398" s="16" t="s">
        <v>1369</v>
      </c>
      <c r="B398" s="10" t="s">
        <v>1618</v>
      </c>
      <c r="C398" s="18">
        <v>15731.44</v>
      </c>
      <c r="D398" s="18">
        <v>8500.831380000001</v>
      </c>
      <c r="E398" s="18">
        <f t="shared" si="10"/>
        <v>54.037210706712166</v>
      </c>
      <c r="F398" s="18">
        <v>0</v>
      </c>
      <c r="G398" s="30">
        <v>0</v>
      </c>
    </row>
    <row r="399" spans="1:7" s="9" customFormat="1" ht="45">
      <c r="A399" s="16" t="s">
        <v>1370</v>
      </c>
      <c r="B399" s="10" t="s">
        <v>1619</v>
      </c>
      <c r="C399" s="18">
        <v>52123.3</v>
      </c>
      <c r="D399" s="18">
        <v>82115.70825</v>
      </c>
      <c r="E399" s="18">
        <f t="shared" si="10"/>
        <v>157.54126897184176</v>
      </c>
      <c r="F399" s="18">
        <v>0</v>
      </c>
      <c r="G399" s="30">
        <v>0</v>
      </c>
    </row>
    <row r="400" spans="1:7" s="9" customFormat="1" ht="45">
      <c r="A400" s="16" t="s">
        <v>1371</v>
      </c>
      <c r="B400" s="10" t="s">
        <v>1620</v>
      </c>
      <c r="C400" s="18">
        <v>25728.601</v>
      </c>
      <c r="D400" s="18">
        <v>6083.27915</v>
      </c>
      <c r="E400" s="18">
        <f t="shared" si="10"/>
        <v>23.644033929400205</v>
      </c>
      <c r="F400" s="18">
        <v>0</v>
      </c>
      <c r="G400" s="30">
        <v>0</v>
      </c>
    </row>
    <row r="401" spans="1:7" s="9" customFormat="1" ht="45">
      <c r="A401" s="16" t="s">
        <v>1372</v>
      </c>
      <c r="B401" s="10" t="s">
        <v>1621</v>
      </c>
      <c r="C401" s="18">
        <v>0</v>
      </c>
      <c r="D401" s="18">
        <v>0</v>
      </c>
      <c r="E401" s="18">
        <v>0</v>
      </c>
      <c r="F401" s="18">
        <v>0</v>
      </c>
      <c r="G401" s="30">
        <v>0</v>
      </c>
    </row>
    <row r="402" spans="1:7" s="9" customFormat="1" ht="45">
      <c r="A402" s="16" t="s">
        <v>1373</v>
      </c>
      <c r="B402" s="10" t="s">
        <v>1622</v>
      </c>
      <c r="C402" s="18">
        <v>269.7655</v>
      </c>
      <c r="D402" s="18">
        <v>271.13336</v>
      </c>
      <c r="E402" s="18">
        <f t="shared" si="10"/>
        <v>100.50705520164736</v>
      </c>
      <c r="F402" s="18">
        <v>0</v>
      </c>
      <c r="G402" s="30">
        <v>0</v>
      </c>
    </row>
    <row r="403" spans="1:7" s="9" customFormat="1" ht="45">
      <c r="A403" s="16" t="s">
        <v>1374</v>
      </c>
      <c r="B403" s="10" t="s">
        <v>1623</v>
      </c>
      <c r="C403" s="18">
        <v>28.788</v>
      </c>
      <c r="D403" s="18">
        <v>59.870400000000004</v>
      </c>
      <c r="E403" s="18" t="s">
        <v>1874</v>
      </c>
      <c r="F403" s="18">
        <v>0</v>
      </c>
      <c r="G403" s="30">
        <v>0</v>
      </c>
    </row>
    <row r="404" spans="1:7" s="9" customFormat="1" ht="45">
      <c r="A404" s="16" t="s">
        <v>1375</v>
      </c>
      <c r="B404" s="10" t="s">
        <v>1624</v>
      </c>
      <c r="C404" s="18">
        <v>31.4</v>
      </c>
      <c r="D404" s="18">
        <v>57.950739999999996</v>
      </c>
      <c r="E404" s="18">
        <f t="shared" si="10"/>
        <v>184.55649681528664</v>
      </c>
      <c r="F404" s="18">
        <v>0</v>
      </c>
      <c r="G404" s="30">
        <v>0</v>
      </c>
    </row>
    <row r="405" spans="1:7" s="9" customFormat="1" ht="33.75">
      <c r="A405" s="16" t="s">
        <v>1376</v>
      </c>
      <c r="B405" s="10" t="s">
        <v>1625</v>
      </c>
      <c r="C405" s="18">
        <v>0</v>
      </c>
      <c r="D405" s="18">
        <v>0.3</v>
      </c>
      <c r="E405" s="18">
        <v>0</v>
      </c>
      <c r="F405" s="18">
        <v>0</v>
      </c>
      <c r="G405" s="30">
        <v>0</v>
      </c>
    </row>
    <row r="406" spans="1:7" s="15" customFormat="1" ht="33.75">
      <c r="A406" s="16" t="s">
        <v>1377</v>
      </c>
      <c r="B406" s="10" t="s">
        <v>1626</v>
      </c>
      <c r="C406" s="18">
        <v>29.4</v>
      </c>
      <c r="D406" s="18">
        <v>39.14</v>
      </c>
      <c r="E406" s="18">
        <f t="shared" si="10"/>
        <v>133.12925170068027</v>
      </c>
      <c r="F406" s="18">
        <v>0</v>
      </c>
      <c r="G406" s="30">
        <v>0</v>
      </c>
    </row>
    <row r="407" spans="1:7" s="9" customFormat="1" ht="33.75">
      <c r="A407" s="16" t="s">
        <v>1378</v>
      </c>
      <c r="B407" s="10" t="s">
        <v>1627</v>
      </c>
      <c r="C407" s="18">
        <v>2</v>
      </c>
      <c r="D407" s="18">
        <v>18.510740000000002</v>
      </c>
      <c r="E407" s="18" t="s">
        <v>1874</v>
      </c>
      <c r="F407" s="18">
        <v>0</v>
      </c>
      <c r="G407" s="30">
        <v>0</v>
      </c>
    </row>
    <row r="408" spans="1:7" s="9" customFormat="1" ht="11.25">
      <c r="A408" s="16" t="s">
        <v>1379</v>
      </c>
      <c r="B408" s="10" t="s">
        <v>1628</v>
      </c>
      <c r="C408" s="18">
        <v>124593.89179000001</v>
      </c>
      <c r="D408" s="18">
        <v>211556.60015</v>
      </c>
      <c r="E408" s="18">
        <f t="shared" si="10"/>
        <v>169.79692753042303</v>
      </c>
      <c r="F408" s="18">
        <v>0</v>
      </c>
      <c r="G408" s="30">
        <v>0</v>
      </c>
    </row>
    <row r="409" spans="1:7" s="9" customFormat="1" ht="67.5">
      <c r="A409" s="16" t="s">
        <v>1380</v>
      </c>
      <c r="B409" s="10" t="s">
        <v>1629</v>
      </c>
      <c r="C409" s="18">
        <v>241.2</v>
      </c>
      <c r="D409" s="18">
        <v>190.72525</v>
      </c>
      <c r="E409" s="18">
        <f t="shared" si="10"/>
        <v>79.07348673300166</v>
      </c>
      <c r="F409" s="18">
        <v>0</v>
      </c>
      <c r="G409" s="30">
        <v>0</v>
      </c>
    </row>
    <row r="410" spans="1:7" s="9" customFormat="1" ht="33.75">
      <c r="A410" s="16" t="s">
        <v>1381</v>
      </c>
      <c r="B410" s="10" t="s">
        <v>1630</v>
      </c>
      <c r="C410" s="18">
        <v>159</v>
      </c>
      <c r="D410" s="18">
        <v>53.2</v>
      </c>
      <c r="E410" s="18">
        <f t="shared" si="10"/>
        <v>33.45911949685535</v>
      </c>
      <c r="F410" s="18">
        <v>0</v>
      </c>
      <c r="G410" s="30">
        <v>0</v>
      </c>
    </row>
    <row r="411" spans="1:7" s="9" customFormat="1" ht="56.25">
      <c r="A411" s="16" t="s">
        <v>1382</v>
      </c>
      <c r="B411" s="10" t="s">
        <v>1631</v>
      </c>
      <c r="C411" s="18">
        <v>82.2</v>
      </c>
      <c r="D411" s="18">
        <v>137.52525</v>
      </c>
      <c r="E411" s="18">
        <f t="shared" si="10"/>
        <v>167.30565693430657</v>
      </c>
      <c r="F411" s="18">
        <v>0</v>
      </c>
      <c r="G411" s="30">
        <v>0</v>
      </c>
    </row>
    <row r="412" spans="1:7" s="9" customFormat="1" ht="56.25">
      <c r="A412" s="16" t="s">
        <v>1383</v>
      </c>
      <c r="B412" s="10" t="s">
        <v>1632</v>
      </c>
      <c r="C412" s="18">
        <v>482.059</v>
      </c>
      <c r="D412" s="18">
        <v>415.22463</v>
      </c>
      <c r="E412" s="18">
        <f t="shared" si="10"/>
        <v>86.13564522185044</v>
      </c>
      <c r="F412" s="18">
        <v>0</v>
      </c>
      <c r="G412" s="30">
        <v>0</v>
      </c>
    </row>
    <row r="413" spans="1:7" s="9" customFormat="1" ht="56.25">
      <c r="A413" s="16" t="s">
        <v>1384</v>
      </c>
      <c r="B413" s="10" t="s">
        <v>1633</v>
      </c>
      <c r="C413" s="18">
        <v>548.07169</v>
      </c>
      <c r="D413" s="18">
        <v>750.80164</v>
      </c>
      <c r="E413" s="18">
        <f t="shared" si="10"/>
        <v>136.9896773905618</v>
      </c>
      <c r="F413" s="18">
        <v>0</v>
      </c>
      <c r="G413" s="30">
        <v>0</v>
      </c>
    </row>
    <row r="414" spans="1:7" s="9" customFormat="1" ht="56.25">
      <c r="A414" s="16" t="s">
        <v>1385</v>
      </c>
      <c r="B414" s="10" t="s">
        <v>1634</v>
      </c>
      <c r="C414" s="18">
        <v>0</v>
      </c>
      <c r="D414" s="18">
        <v>47.12934</v>
      </c>
      <c r="E414" s="18">
        <v>0</v>
      </c>
      <c r="F414" s="18">
        <v>0</v>
      </c>
      <c r="G414" s="30">
        <v>0</v>
      </c>
    </row>
    <row r="415" spans="1:7" s="9" customFormat="1" ht="56.25">
      <c r="A415" s="16" t="s">
        <v>1386</v>
      </c>
      <c r="B415" s="10" t="s">
        <v>1635</v>
      </c>
      <c r="C415" s="18">
        <v>175.93784</v>
      </c>
      <c r="D415" s="18">
        <v>195.63783999999998</v>
      </c>
      <c r="E415" s="18">
        <f t="shared" si="10"/>
        <v>111.19713644318925</v>
      </c>
      <c r="F415" s="18">
        <v>0</v>
      </c>
      <c r="G415" s="30">
        <v>0</v>
      </c>
    </row>
    <row r="416" spans="1:7" s="9" customFormat="1" ht="33.75">
      <c r="A416" s="16" t="s">
        <v>1387</v>
      </c>
      <c r="B416" s="10" t="s">
        <v>1636</v>
      </c>
      <c r="C416" s="18">
        <v>98.4</v>
      </c>
      <c r="D416" s="18">
        <v>211.85185</v>
      </c>
      <c r="E416" s="18" t="s">
        <v>1874</v>
      </c>
      <c r="F416" s="18">
        <v>0</v>
      </c>
      <c r="G416" s="30">
        <v>0</v>
      </c>
    </row>
    <row r="417" spans="1:7" s="9" customFormat="1" ht="33.75">
      <c r="A417" s="16" t="s">
        <v>1388</v>
      </c>
      <c r="B417" s="10" t="s">
        <v>1637</v>
      </c>
      <c r="C417" s="18">
        <v>548.07169</v>
      </c>
      <c r="D417" s="18">
        <v>622.0216899999999</v>
      </c>
      <c r="E417" s="18">
        <f t="shared" si="10"/>
        <v>113.49276040877061</v>
      </c>
      <c r="F417" s="18">
        <v>0</v>
      </c>
      <c r="G417" s="30">
        <v>0</v>
      </c>
    </row>
    <row r="418" spans="1:7" s="15" customFormat="1" ht="33.75">
      <c r="A418" s="16" t="s">
        <v>1389</v>
      </c>
      <c r="B418" s="10" t="s">
        <v>1638</v>
      </c>
      <c r="C418" s="18">
        <v>0</v>
      </c>
      <c r="D418" s="18">
        <v>47.12934</v>
      </c>
      <c r="E418" s="18">
        <v>0</v>
      </c>
      <c r="F418" s="18">
        <v>0</v>
      </c>
      <c r="G418" s="30">
        <v>0</v>
      </c>
    </row>
    <row r="419" spans="1:7" s="15" customFormat="1" ht="45">
      <c r="A419" s="16" t="s">
        <v>1390</v>
      </c>
      <c r="B419" s="10" t="s">
        <v>1639</v>
      </c>
      <c r="C419" s="18">
        <v>383.659</v>
      </c>
      <c r="D419" s="18">
        <v>203.37278</v>
      </c>
      <c r="E419" s="18">
        <f t="shared" si="10"/>
        <v>53.00873431875702</v>
      </c>
      <c r="F419" s="18">
        <v>0</v>
      </c>
      <c r="G419" s="30">
        <v>0</v>
      </c>
    </row>
    <row r="420" spans="1:7" s="15" customFormat="1" ht="45">
      <c r="A420" s="16" t="s">
        <v>1391</v>
      </c>
      <c r="B420" s="10" t="s">
        <v>1640</v>
      </c>
      <c r="C420" s="18">
        <v>0</v>
      </c>
      <c r="D420" s="18">
        <v>128.77994999999999</v>
      </c>
      <c r="E420" s="18">
        <v>0</v>
      </c>
      <c r="F420" s="18">
        <v>0</v>
      </c>
      <c r="G420" s="30">
        <v>0</v>
      </c>
    </row>
    <row r="421" spans="1:7" s="15" customFormat="1" ht="45">
      <c r="A421" s="16" t="s">
        <v>1392</v>
      </c>
      <c r="B421" s="10" t="s">
        <v>1641</v>
      </c>
      <c r="C421" s="18">
        <v>175.93784</v>
      </c>
      <c r="D421" s="18">
        <v>195.63783999999998</v>
      </c>
      <c r="E421" s="18">
        <f t="shared" si="10"/>
        <v>111.19713644318925</v>
      </c>
      <c r="F421" s="18">
        <v>0</v>
      </c>
      <c r="G421" s="30">
        <v>0</v>
      </c>
    </row>
    <row r="422" spans="1:7" s="15" customFormat="1" ht="22.5">
      <c r="A422" s="16" t="s">
        <v>1393</v>
      </c>
      <c r="B422" s="10" t="s">
        <v>1642</v>
      </c>
      <c r="C422" s="18">
        <v>4859.7</v>
      </c>
      <c r="D422" s="18">
        <v>22209.290579999997</v>
      </c>
      <c r="E422" s="18" t="s">
        <v>1874</v>
      </c>
      <c r="F422" s="18">
        <v>0</v>
      </c>
      <c r="G422" s="30">
        <v>0</v>
      </c>
    </row>
    <row r="423" spans="1:7" s="15" customFormat="1" ht="112.5">
      <c r="A423" s="16" t="s">
        <v>1394</v>
      </c>
      <c r="B423" s="10" t="s">
        <v>1643</v>
      </c>
      <c r="C423" s="18">
        <v>4859.7</v>
      </c>
      <c r="D423" s="18">
        <v>22209.290579999997</v>
      </c>
      <c r="E423" s="18" t="s">
        <v>1874</v>
      </c>
      <c r="F423" s="18">
        <v>0</v>
      </c>
      <c r="G423" s="30">
        <v>0</v>
      </c>
    </row>
    <row r="424" spans="1:7" s="15" customFormat="1" ht="22.5">
      <c r="A424" s="16" t="s">
        <v>1395</v>
      </c>
      <c r="B424" s="10" t="s">
        <v>1644</v>
      </c>
      <c r="C424" s="18">
        <v>34.6</v>
      </c>
      <c r="D424" s="18">
        <v>661.32281</v>
      </c>
      <c r="E424" s="18" t="s">
        <v>1874</v>
      </c>
      <c r="F424" s="18">
        <v>0</v>
      </c>
      <c r="G424" s="30">
        <v>0</v>
      </c>
    </row>
    <row r="425" spans="1:7" s="15" customFormat="1" ht="101.25">
      <c r="A425" s="16" t="s">
        <v>1396</v>
      </c>
      <c r="B425" s="10" t="s">
        <v>1645</v>
      </c>
      <c r="C425" s="18">
        <v>19</v>
      </c>
      <c r="D425" s="18">
        <v>0</v>
      </c>
      <c r="E425" s="18">
        <f t="shared" si="10"/>
        <v>0</v>
      </c>
      <c r="F425" s="18">
        <v>0</v>
      </c>
      <c r="G425" s="30">
        <v>0</v>
      </c>
    </row>
    <row r="426" spans="1:7" s="15" customFormat="1" ht="101.25">
      <c r="A426" s="16" t="s">
        <v>1397</v>
      </c>
      <c r="B426" s="10" t="s">
        <v>1646</v>
      </c>
      <c r="C426" s="18">
        <v>0</v>
      </c>
      <c r="D426" s="18">
        <v>645.7301</v>
      </c>
      <c r="E426" s="18">
        <v>0</v>
      </c>
      <c r="F426" s="18">
        <v>0</v>
      </c>
      <c r="G426" s="30">
        <v>0</v>
      </c>
    </row>
    <row r="427" spans="1:7" s="15" customFormat="1" ht="101.25">
      <c r="A427" s="16" t="s">
        <v>1398</v>
      </c>
      <c r="B427" s="10" t="s">
        <v>1647</v>
      </c>
      <c r="C427" s="18">
        <v>12.2</v>
      </c>
      <c r="D427" s="18">
        <v>12.14785</v>
      </c>
      <c r="E427" s="18">
        <f t="shared" si="10"/>
        <v>99.57254098360656</v>
      </c>
      <c r="F427" s="18">
        <v>0</v>
      </c>
      <c r="G427" s="30">
        <v>0</v>
      </c>
    </row>
    <row r="428" spans="1:7" s="15" customFormat="1" ht="90">
      <c r="A428" s="16" t="s">
        <v>1399</v>
      </c>
      <c r="B428" s="10" t="s">
        <v>1648</v>
      </c>
      <c r="C428" s="18">
        <v>3.4</v>
      </c>
      <c r="D428" s="18">
        <v>3.4448600000000003</v>
      </c>
      <c r="E428" s="18">
        <f t="shared" si="10"/>
        <v>101.31941176470589</v>
      </c>
      <c r="F428" s="18">
        <v>0</v>
      </c>
      <c r="G428" s="30">
        <v>0</v>
      </c>
    </row>
    <row r="429" spans="1:7" s="15" customFormat="1" ht="33.75">
      <c r="A429" s="16" t="s">
        <v>1400</v>
      </c>
      <c r="B429" s="10" t="s">
        <v>1649</v>
      </c>
      <c r="C429" s="18">
        <v>0</v>
      </c>
      <c r="D429" s="18">
        <v>12.5</v>
      </c>
      <c r="E429" s="18">
        <v>0</v>
      </c>
      <c r="F429" s="18">
        <v>0</v>
      </c>
      <c r="G429" s="30">
        <v>0</v>
      </c>
    </row>
    <row r="430" spans="1:7" s="15" customFormat="1" ht="67.5">
      <c r="A430" s="16" t="s">
        <v>1401</v>
      </c>
      <c r="B430" s="10" t="s">
        <v>1650</v>
      </c>
      <c r="C430" s="18">
        <v>0</v>
      </c>
      <c r="D430" s="18">
        <v>12.5</v>
      </c>
      <c r="E430" s="18">
        <v>0</v>
      </c>
      <c r="F430" s="18">
        <v>0</v>
      </c>
      <c r="G430" s="30">
        <v>0</v>
      </c>
    </row>
    <row r="431" spans="1:7" s="15" customFormat="1" ht="33.75">
      <c r="A431" s="16" t="s">
        <v>603</v>
      </c>
      <c r="B431" s="10" t="s">
        <v>1651</v>
      </c>
      <c r="C431" s="18">
        <v>0</v>
      </c>
      <c r="D431" s="18">
        <v>0</v>
      </c>
      <c r="E431" s="18">
        <v>0</v>
      </c>
      <c r="F431" s="18">
        <v>0</v>
      </c>
      <c r="G431" s="30">
        <v>0</v>
      </c>
    </row>
    <row r="432" spans="1:7" s="15" customFormat="1" ht="45">
      <c r="A432" s="16" t="s">
        <v>1402</v>
      </c>
      <c r="B432" s="10" t="s">
        <v>1652</v>
      </c>
      <c r="C432" s="18">
        <v>0</v>
      </c>
      <c r="D432" s="18">
        <v>0</v>
      </c>
      <c r="E432" s="18">
        <v>0</v>
      </c>
      <c r="F432" s="18">
        <v>0</v>
      </c>
      <c r="G432" s="30">
        <v>0</v>
      </c>
    </row>
    <row r="433" spans="1:7" s="15" customFormat="1" ht="56.25">
      <c r="A433" s="16" t="s">
        <v>1403</v>
      </c>
      <c r="B433" s="10" t="s">
        <v>1653</v>
      </c>
      <c r="C433" s="18">
        <v>0</v>
      </c>
      <c r="D433" s="18">
        <v>0</v>
      </c>
      <c r="E433" s="18">
        <v>0</v>
      </c>
      <c r="F433" s="18">
        <v>0</v>
      </c>
      <c r="G433" s="30">
        <v>0</v>
      </c>
    </row>
    <row r="434" spans="1:7" s="15" customFormat="1" ht="45">
      <c r="A434" s="16" t="s">
        <v>1404</v>
      </c>
      <c r="B434" s="10" t="s">
        <v>1654</v>
      </c>
      <c r="C434" s="18">
        <v>0</v>
      </c>
      <c r="D434" s="18">
        <v>0</v>
      </c>
      <c r="E434" s="18">
        <v>0</v>
      </c>
      <c r="F434" s="18">
        <v>0</v>
      </c>
      <c r="G434" s="30">
        <v>0</v>
      </c>
    </row>
    <row r="435" spans="1:7" s="15" customFormat="1" ht="45">
      <c r="A435" s="16" t="s">
        <v>1405</v>
      </c>
      <c r="B435" s="10" t="s">
        <v>1655</v>
      </c>
      <c r="C435" s="18">
        <v>118252.32326</v>
      </c>
      <c r="D435" s="18">
        <v>187073.96806</v>
      </c>
      <c r="E435" s="18">
        <f t="shared" si="10"/>
        <v>158.19897901598318</v>
      </c>
      <c r="F435" s="18">
        <v>0</v>
      </c>
      <c r="G435" s="30">
        <v>0</v>
      </c>
    </row>
    <row r="436" spans="1:7" s="15" customFormat="1" ht="45">
      <c r="A436" s="16" t="s">
        <v>1406</v>
      </c>
      <c r="B436" s="10" t="s">
        <v>1656</v>
      </c>
      <c r="C436" s="18">
        <v>98567.5</v>
      </c>
      <c r="D436" s="18">
        <v>115713.87512000001</v>
      </c>
      <c r="E436" s="18">
        <f t="shared" si="10"/>
        <v>117.3955666117128</v>
      </c>
      <c r="F436" s="18">
        <v>0</v>
      </c>
      <c r="G436" s="30">
        <v>0</v>
      </c>
    </row>
    <row r="437" spans="1:7" s="15" customFormat="1" ht="45">
      <c r="A437" s="16" t="s">
        <v>1407</v>
      </c>
      <c r="B437" s="10" t="s">
        <v>1657</v>
      </c>
      <c r="C437" s="18">
        <v>18714.499190000002</v>
      </c>
      <c r="D437" s="18">
        <v>68432.43632</v>
      </c>
      <c r="E437" s="18" t="s">
        <v>1874</v>
      </c>
      <c r="F437" s="18">
        <v>0</v>
      </c>
      <c r="G437" s="30">
        <v>0</v>
      </c>
    </row>
    <row r="438" spans="1:7" s="15" customFormat="1" ht="56.25">
      <c r="A438" s="16" t="s">
        <v>1408</v>
      </c>
      <c r="B438" s="10" t="s">
        <v>1658</v>
      </c>
      <c r="C438" s="18">
        <v>0</v>
      </c>
      <c r="D438" s="18">
        <v>0</v>
      </c>
      <c r="E438" s="18">
        <v>0</v>
      </c>
      <c r="F438" s="18">
        <v>0</v>
      </c>
      <c r="G438" s="30">
        <v>0</v>
      </c>
    </row>
    <row r="439" spans="1:7" s="15" customFormat="1" ht="45">
      <c r="A439" s="16" t="s">
        <v>1409</v>
      </c>
      <c r="B439" s="10" t="s">
        <v>1659</v>
      </c>
      <c r="C439" s="18">
        <v>387.7</v>
      </c>
      <c r="D439" s="18">
        <v>474.36599</v>
      </c>
      <c r="E439" s="18">
        <f t="shared" si="10"/>
        <v>122.35387928810937</v>
      </c>
      <c r="F439" s="18">
        <v>0</v>
      </c>
      <c r="G439" s="30">
        <v>0</v>
      </c>
    </row>
    <row r="440" spans="1:7" s="15" customFormat="1" ht="56.25">
      <c r="A440" s="16" t="s">
        <v>1410</v>
      </c>
      <c r="B440" s="10" t="s">
        <v>1660</v>
      </c>
      <c r="C440" s="18">
        <v>582.62407</v>
      </c>
      <c r="D440" s="18">
        <v>2453.29063</v>
      </c>
      <c r="E440" s="18" t="s">
        <v>1874</v>
      </c>
      <c r="F440" s="18">
        <v>0</v>
      </c>
      <c r="G440" s="30">
        <v>0</v>
      </c>
    </row>
    <row r="441" spans="1:7" s="15" customFormat="1" ht="11.25">
      <c r="A441" s="16" t="s">
        <v>1411</v>
      </c>
      <c r="B441" s="10" t="s">
        <v>1661</v>
      </c>
      <c r="C441" s="18">
        <v>14045.50943</v>
      </c>
      <c r="D441" s="18">
        <v>24825.15321</v>
      </c>
      <c r="E441" s="18">
        <f t="shared" si="10"/>
        <v>176.7479729640536</v>
      </c>
      <c r="F441" s="18">
        <v>0</v>
      </c>
      <c r="G441" s="30">
        <v>0</v>
      </c>
    </row>
    <row r="442" spans="1:7" s="15" customFormat="1" ht="67.5">
      <c r="A442" s="16" t="s">
        <v>1412</v>
      </c>
      <c r="B442" s="10" t="s">
        <v>1662</v>
      </c>
      <c r="C442" s="18">
        <v>7101.00943</v>
      </c>
      <c r="D442" s="18">
        <v>15688.43044</v>
      </c>
      <c r="E442" s="18" t="s">
        <v>1874</v>
      </c>
      <c r="F442" s="20">
        <v>0</v>
      </c>
      <c r="G442" s="30">
        <v>0</v>
      </c>
    </row>
    <row r="443" spans="1:7" s="15" customFormat="1" ht="22.5">
      <c r="A443" s="16" t="s">
        <v>1413</v>
      </c>
      <c r="B443" s="10" t="s">
        <v>1663</v>
      </c>
      <c r="C443" s="18">
        <v>6944.5</v>
      </c>
      <c r="D443" s="18">
        <v>9136.72277</v>
      </c>
      <c r="E443" s="18">
        <f t="shared" si="10"/>
        <v>131.56775534595724</v>
      </c>
      <c r="F443" s="20">
        <v>0</v>
      </c>
      <c r="G443" s="30">
        <v>0</v>
      </c>
    </row>
    <row r="444" spans="1:7" s="15" customFormat="1" ht="45">
      <c r="A444" s="16" t="s">
        <v>1414</v>
      </c>
      <c r="B444" s="10" t="s">
        <v>1664</v>
      </c>
      <c r="C444" s="18">
        <v>5248</v>
      </c>
      <c r="D444" s="18">
        <v>6556.40132</v>
      </c>
      <c r="E444" s="18">
        <f t="shared" si="10"/>
        <v>124.9314275914634</v>
      </c>
      <c r="F444" s="18">
        <v>0</v>
      </c>
      <c r="G444" s="30">
        <v>0</v>
      </c>
    </row>
    <row r="445" spans="1:7" s="15" customFormat="1" ht="45">
      <c r="A445" s="16" t="s">
        <v>1415</v>
      </c>
      <c r="B445" s="10" t="s">
        <v>1665</v>
      </c>
      <c r="C445" s="18">
        <v>1696.5</v>
      </c>
      <c r="D445" s="18">
        <v>2580.3214500000004</v>
      </c>
      <c r="E445" s="18">
        <f t="shared" si="10"/>
        <v>152.0967550839965</v>
      </c>
      <c r="F445" s="18">
        <v>0</v>
      </c>
      <c r="G445" s="30">
        <v>0</v>
      </c>
    </row>
    <row r="446" spans="1:7" s="15" customFormat="1" ht="11.25">
      <c r="A446" s="16" t="s">
        <v>1798</v>
      </c>
      <c r="B446" s="10"/>
      <c r="C446" s="18"/>
      <c r="D446" s="18"/>
      <c r="E446" s="18"/>
      <c r="F446" s="18">
        <f>F328-F351</f>
        <v>534916.9563299998</v>
      </c>
      <c r="G446" s="30"/>
    </row>
    <row r="447" spans="1:7" s="15" customFormat="1" ht="10.5">
      <c r="A447" s="21" t="s">
        <v>140</v>
      </c>
      <c r="B447" s="14" t="s">
        <v>380</v>
      </c>
      <c r="C447" s="20">
        <v>3299.52733</v>
      </c>
      <c r="D447" s="20">
        <v>-92.59977</v>
      </c>
      <c r="E447" s="20">
        <v>0</v>
      </c>
      <c r="F447" s="20">
        <v>1607.62876</v>
      </c>
      <c r="G447" s="29">
        <v>0</v>
      </c>
    </row>
    <row r="448" spans="1:7" s="15" customFormat="1" ht="11.25">
      <c r="A448" s="12" t="s">
        <v>141</v>
      </c>
      <c r="B448" s="10" t="s">
        <v>381</v>
      </c>
      <c r="C448" s="18">
        <v>-1060.8781399999998</v>
      </c>
      <c r="D448" s="18">
        <v>-7633.451690000001</v>
      </c>
      <c r="E448" s="18" t="s">
        <v>1874</v>
      </c>
      <c r="F448" s="18">
        <v>5691.3157</v>
      </c>
      <c r="G448" s="30">
        <v>0</v>
      </c>
    </row>
    <row r="449" spans="1:7" s="15" customFormat="1" ht="22.5">
      <c r="A449" s="12" t="s">
        <v>142</v>
      </c>
      <c r="B449" s="10" t="s">
        <v>382</v>
      </c>
      <c r="C449" s="18">
        <v>0</v>
      </c>
      <c r="D449" s="18">
        <v>-6726.05081</v>
      </c>
      <c r="E449" s="18">
        <v>0</v>
      </c>
      <c r="F449" s="18">
        <v>7041.1978</v>
      </c>
      <c r="G449" s="30">
        <v>0</v>
      </c>
    </row>
    <row r="450" spans="1:7" s="15" customFormat="1" ht="22.5">
      <c r="A450" s="16" t="s">
        <v>143</v>
      </c>
      <c r="B450" s="10" t="s">
        <v>383</v>
      </c>
      <c r="C450" s="18">
        <v>-559.47814</v>
      </c>
      <c r="D450" s="18">
        <v>-274.283</v>
      </c>
      <c r="E450" s="18">
        <f t="shared" si="10"/>
        <v>49.02479299727421</v>
      </c>
      <c r="F450" s="18">
        <v>201.17775</v>
      </c>
      <c r="G450" s="30">
        <v>0</v>
      </c>
    </row>
    <row r="451" spans="1:7" s="15" customFormat="1" ht="22.5">
      <c r="A451" s="16" t="s">
        <v>144</v>
      </c>
      <c r="B451" s="10" t="s">
        <v>384</v>
      </c>
      <c r="C451" s="18">
        <v>-501.4</v>
      </c>
      <c r="D451" s="18">
        <v>-553.02045</v>
      </c>
      <c r="E451" s="18">
        <f t="shared" si="10"/>
        <v>110.29526326286398</v>
      </c>
      <c r="F451" s="18">
        <v>-1318.60112</v>
      </c>
      <c r="G451" s="30">
        <f>D451/F451*100</f>
        <v>41.9399347999947</v>
      </c>
    </row>
    <row r="452" spans="1:7" s="15" customFormat="1" ht="22.5">
      <c r="A452" s="16" t="s">
        <v>604</v>
      </c>
      <c r="B452" s="10" t="s">
        <v>385</v>
      </c>
      <c r="C452" s="18">
        <v>0</v>
      </c>
      <c r="D452" s="18">
        <v>-80.09742999999999</v>
      </c>
      <c r="E452" s="18">
        <v>0</v>
      </c>
      <c r="F452" s="18">
        <v>-65.00873</v>
      </c>
      <c r="G452" s="30">
        <f>D452/F452*100</f>
        <v>123.21026729794598</v>
      </c>
    </row>
    <row r="453" spans="1:7" s="15" customFormat="1" ht="22.5">
      <c r="A453" s="16" t="s">
        <v>1799</v>
      </c>
      <c r="B453" s="10" t="s">
        <v>1800</v>
      </c>
      <c r="C453" s="18">
        <v>0</v>
      </c>
      <c r="D453" s="18">
        <v>0</v>
      </c>
      <c r="E453" s="18">
        <v>0</v>
      </c>
      <c r="F453" s="18">
        <v>-167.45</v>
      </c>
      <c r="G453" s="30">
        <f>D453/F453*100</f>
        <v>0</v>
      </c>
    </row>
    <row r="454" spans="1:7" s="15" customFormat="1" ht="11.25">
      <c r="A454" s="16" t="s">
        <v>145</v>
      </c>
      <c r="B454" s="10" t="s">
        <v>386</v>
      </c>
      <c r="C454" s="18">
        <v>3610.2854700000003</v>
      </c>
      <c r="D454" s="18">
        <v>6884.674</v>
      </c>
      <c r="E454" s="18">
        <f t="shared" si="10"/>
        <v>190.69611135210312</v>
      </c>
      <c r="F454" s="18">
        <v>-4859.13274</v>
      </c>
      <c r="G454" s="30">
        <v>0</v>
      </c>
    </row>
    <row r="455" spans="1:7" s="15" customFormat="1" ht="22.5">
      <c r="A455" s="12" t="s">
        <v>146</v>
      </c>
      <c r="B455" s="10" t="s">
        <v>387</v>
      </c>
      <c r="C455" s="18">
        <v>136.1</v>
      </c>
      <c r="D455" s="18">
        <v>1851.9373799999998</v>
      </c>
      <c r="E455" s="18" t="s">
        <v>1874</v>
      </c>
      <c r="F455" s="18">
        <v>-11138.05943</v>
      </c>
      <c r="G455" s="30">
        <v>0</v>
      </c>
    </row>
    <row r="456" spans="1:7" s="15" customFormat="1" ht="11.25">
      <c r="A456" s="16" t="s">
        <v>147</v>
      </c>
      <c r="B456" s="10" t="s">
        <v>388</v>
      </c>
      <c r="C456" s="18">
        <v>2624.7654700000003</v>
      </c>
      <c r="D456" s="18">
        <v>3913.95887</v>
      </c>
      <c r="E456" s="18">
        <f aca="true" t="shared" si="11" ref="E456:E494">D456/C456*100</f>
        <v>149.11651782740037</v>
      </c>
      <c r="F456" s="18">
        <v>4490.447</v>
      </c>
      <c r="G456" s="30">
        <f aca="true" t="shared" si="12" ref="G456:G464">D456/F456*100</f>
        <v>87.16189880428385</v>
      </c>
    </row>
    <row r="457" spans="1:7" s="15" customFormat="1" ht="11.25">
      <c r="A457" s="12" t="s">
        <v>148</v>
      </c>
      <c r="B457" s="10" t="s">
        <v>389</v>
      </c>
      <c r="C457" s="18">
        <v>238.42</v>
      </c>
      <c r="D457" s="18">
        <v>311.05826</v>
      </c>
      <c r="E457" s="18">
        <f t="shared" si="11"/>
        <v>130.46651287643655</v>
      </c>
      <c r="F457" s="18">
        <v>696.9673399999999</v>
      </c>
      <c r="G457" s="30">
        <f t="shared" si="12"/>
        <v>44.63024910177284</v>
      </c>
    </row>
    <row r="458" spans="1:7" s="15" customFormat="1" ht="11.25">
      <c r="A458" s="12" t="s">
        <v>503</v>
      </c>
      <c r="B458" s="10" t="s">
        <v>390</v>
      </c>
      <c r="C458" s="18">
        <v>165</v>
      </c>
      <c r="D458" s="18">
        <v>362.02117</v>
      </c>
      <c r="E458" s="18" t="s">
        <v>1874</v>
      </c>
      <c r="F458" s="18">
        <v>665.1861600000001</v>
      </c>
      <c r="G458" s="30">
        <f t="shared" si="12"/>
        <v>54.42403822713327</v>
      </c>
    </row>
    <row r="459" spans="1:7" s="15" customFormat="1" ht="11.25">
      <c r="A459" s="12" t="s">
        <v>504</v>
      </c>
      <c r="B459" s="10" t="s">
        <v>554</v>
      </c>
      <c r="C459" s="18">
        <v>446</v>
      </c>
      <c r="D459" s="18">
        <v>445.69832</v>
      </c>
      <c r="E459" s="18">
        <f t="shared" si="11"/>
        <v>99.93235874439462</v>
      </c>
      <c r="F459" s="18">
        <v>426.32619</v>
      </c>
      <c r="G459" s="30">
        <f t="shared" si="12"/>
        <v>104.54396902052862</v>
      </c>
    </row>
    <row r="460" spans="1:8" s="15" customFormat="1" ht="11.25">
      <c r="A460" s="12" t="s">
        <v>149</v>
      </c>
      <c r="B460" s="10" t="s">
        <v>796</v>
      </c>
      <c r="C460" s="23">
        <v>750.12</v>
      </c>
      <c r="D460" s="18">
        <v>656.1779200000001</v>
      </c>
      <c r="E460" s="18">
        <f t="shared" si="11"/>
        <v>87.47639311043568</v>
      </c>
      <c r="F460" s="18">
        <v>775.4458000000001</v>
      </c>
      <c r="G460" s="30">
        <f t="shared" si="12"/>
        <v>84.61944342209347</v>
      </c>
      <c r="H460" s="25"/>
    </row>
    <row r="461" spans="1:8" s="15" customFormat="1" ht="22.5">
      <c r="A461" s="12" t="s">
        <v>605</v>
      </c>
      <c r="B461" s="10" t="s">
        <v>797</v>
      </c>
      <c r="C461" s="23">
        <v>750.12</v>
      </c>
      <c r="D461" s="18">
        <v>656.1779200000001</v>
      </c>
      <c r="E461" s="18">
        <f t="shared" si="11"/>
        <v>87.47639311043568</v>
      </c>
      <c r="F461" s="18">
        <v>775.4458000000001</v>
      </c>
      <c r="G461" s="30">
        <f t="shared" si="12"/>
        <v>84.61944342209347</v>
      </c>
      <c r="H461" s="25"/>
    </row>
    <row r="462" spans="1:9" s="15" customFormat="1" ht="10.5">
      <c r="A462" s="21" t="s">
        <v>150</v>
      </c>
      <c r="B462" s="14" t="s">
        <v>391</v>
      </c>
      <c r="C462" s="20">
        <f>C463+C710+C725+C742+C765+C705</f>
        <v>29258021.708100002</v>
      </c>
      <c r="D462" s="20">
        <v>25369161.8687</v>
      </c>
      <c r="E462" s="20">
        <f t="shared" si="11"/>
        <v>86.70839786025799</v>
      </c>
      <c r="F462" s="20">
        <v>17502383.914389998</v>
      </c>
      <c r="G462" s="29">
        <f t="shared" si="12"/>
        <v>144.946894050485</v>
      </c>
      <c r="I462" s="36"/>
    </row>
    <row r="463" spans="1:7" s="15" customFormat="1" ht="21">
      <c r="A463" s="21" t="s">
        <v>151</v>
      </c>
      <c r="B463" s="14" t="s">
        <v>392</v>
      </c>
      <c r="C463" s="20">
        <f>C464+C486+C605+C653</f>
        <v>28727815.714670002</v>
      </c>
      <c r="D463" s="20">
        <v>24957393.631130002</v>
      </c>
      <c r="E463" s="20">
        <f t="shared" si="11"/>
        <v>86.8753610751735</v>
      </c>
      <c r="F463" s="20">
        <v>17347266.966479998</v>
      </c>
      <c r="G463" s="29">
        <f t="shared" si="12"/>
        <v>143.8693119749353</v>
      </c>
    </row>
    <row r="464" spans="1:7" s="15" customFormat="1" ht="11.25">
      <c r="A464" s="16" t="s">
        <v>561</v>
      </c>
      <c r="B464" s="10" t="s">
        <v>798</v>
      </c>
      <c r="C464" s="18">
        <f>C465+C467+C469+C471+C474+C476+C478+C480+C482+C484</f>
        <v>7856403.45757</v>
      </c>
      <c r="D464" s="18">
        <v>7836403.45757</v>
      </c>
      <c r="E464" s="18">
        <f t="shared" si="11"/>
        <v>99.74543058909826</v>
      </c>
      <c r="F464" s="18">
        <v>6342969.3</v>
      </c>
      <c r="G464" s="30">
        <f t="shared" si="12"/>
        <v>123.5447167869786</v>
      </c>
    </row>
    <row r="465" spans="1:7" s="15" customFormat="1" ht="11.25">
      <c r="A465" s="16" t="s">
        <v>152</v>
      </c>
      <c r="B465" s="10" t="s">
        <v>799</v>
      </c>
      <c r="C465" s="18">
        <v>4720516.3</v>
      </c>
      <c r="D465" s="18">
        <v>4720516.3</v>
      </c>
      <c r="E465" s="18">
        <f t="shared" si="11"/>
        <v>100</v>
      </c>
      <c r="F465" s="18">
        <v>4363017.3</v>
      </c>
      <c r="G465" s="30">
        <f aca="true" t="shared" si="13" ref="G465:G507">D465/F465*100</f>
        <v>108.19384786762134</v>
      </c>
    </row>
    <row r="466" spans="1:7" s="15" customFormat="1" ht="22.5">
      <c r="A466" s="16" t="s">
        <v>153</v>
      </c>
      <c r="B466" s="10" t="s">
        <v>800</v>
      </c>
      <c r="C466" s="18">
        <v>4720516.3</v>
      </c>
      <c r="D466" s="18">
        <v>4720516.3</v>
      </c>
      <c r="E466" s="18">
        <f t="shared" si="11"/>
        <v>100</v>
      </c>
      <c r="F466" s="18">
        <v>4363017.3</v>
      </c>
      <c r="G466" s="30">
        <f t="shared" si="13"/>
        <v>108.19384786762134</v>
      </c>
    </row>
    <row r="467" spans="1:7" s="15" customFormat="1" ht="22.5">
      <c r="A467" s="16" t="s">
        <v>1270</v>
      </c>
      <c r="B467" s="10" t="s">
        <v>1666</v>
      </c>
      <c r="C467" s="18">
        <v>822155.3</v>
      </c>
      <c r="D467" s="18">
        <v>822155.3</v>
      </c>
      <c r="E467" s="18">
        <f t="shared" si="11"/>
        <v>100</v>
      </c>
      <c r="F467" s="18">
        <v>0</v>
      </c>
      <c r="G467" s="30">
        <v>0</v>
      </c>
    </row>
    <row r="468" spans="1:7" s="15" customFormat="1" ht="22.5">
      <c r="A468" s="16" t="s">
        <v>1271</v>
      </c>
      <c r="B468" s="10" t="s">
        <v>1667</v>
      </c>
      <c r="C468" s="18">
        <v>822155.3</v>
      </c>
      <c r="D468" s="18">
        <v>822155.3</v>
      </c>
      <c r="E468" s="18">
        <f t="shared" si="11"/>
        <v>100</v>
      </c>
      <c r="F468" s="18">
        <v>0</v>
      </c>
      <c r="G468" s="30">
        <v>0</v>
      </c>
    </row>
    <row r="469" spans="1:7" s="15" customFormat="1" ht="33.75">
      <c r="A469" s="16" t="s">
        <v>657</v>
      </c>
      <c r="B469" s="10" t="s">
        <v>801</v>
      </c>
      <c r="C469" s="18">
        <v>1229028</v>
      </c>
      <c r="D469" s="18">
        <v>1229028</v>
      </c>
      <c r="E469" s="18">
        <f t="shared" si="11"/>
        <v>100</v>
      </c>
      <c r="F469" s="18">
        <v>839239</v>
      </c>
      <c r="G469" s="30">
        <f t="shared" si="13"/>
        <v>146.44552981927674</v>
      </c>
    </row>
    <row r="470" spans="1:7" s="15" customFormat="1" ht="33.75">
      <c r="A470" s="16" t="s">
        <v>1416</v>
      </c>
      <c r="B470" s="10" t="s">
        <v>802</v>
      </c>
      <c r="C470" s="18">
        <v>1229028</v>
      </c>
      <c r="D470" s="18">
        <v>1229028</v>
      </c>
      <c r="E470" s="18">
        <f t="shared" si="11"/>
        <v>100</v>
      </c>
      <c r="F470" s="18">
        <v>839239</v>
      </c>
      <c r="G470" s="30">
        <f t="shared" si="13"/>
        <v>146.44552981927674</v>
      </c>
    </row>
    <row r="471" spans="1:7" s="15" customFormat="1" ht="33.75">
      <c r="A471" s="12" t="s">
        <v>423</v>
      </c>
      <c r="B471" s="10" t="s">
        <v>803</v>
      </c>
      <c r="C471" s="18">
        <v>214793</v>
      </c>
      <c r="D471" s="18">
        <v>214793</v>
      </c>
      <c r="E471" s="18">
        <f t="shared" si="11"/>
        <v>100</v>
      </c>
      <c r="F471" s="18">
        <v>223541</v>
      </c>
      <c r="G471" s="30">
        <f t="shared" si="13"/>
        <v>96.08662393028573</v>
      </c>
    </row>
    <row r="472" spans="1:7" s="15" customFormat="1" ht="33.75">
      <c r="A472" s="12" t="s">
        <v>505</v>
      </c>
      <c r="B472" s="10" t="s">
        <v>804</v>
      </c>
      <c r="C472" s="18">
        <v>214793</v>
      </c>
      <c r="D472" s="18">
        <v>214793</v>
      </c>
      <c r="E472" s="18">
        <f t="shared" si="11"/>
        <v>100</v>
      </c>
      <c r="F472" s="18">
        <v>223541</v>
      </c>
      <c r="G472" s="30">
        <f t="shared" si="13"/>
        <v>96.08662393028573</v>
      </c>
    </row>
    <row r="473" spans="1:7" s="15" customFormat="1" ht="33.75">
      <c r="A473" s="16" t="s">
        <v>1801</v>
      </c>
      <c r="B473" s="10" t="s">
        <v>1802</v>
      </c>
      <c r="C473" s="18">
        <v>0</v>
      </c>
      <c r="D473" s="18">
        <v>0</v>
      </c>
      <c r="E473" s="18">
        <v>0</v>
      </c>
      <c r="F473" s="18">
        <v>917172</v>
      </c>
      <c r="G473" s="30">
        <f t="shared" si="13"/>
        <v>0</v>
      </c>
    </row>
    <row r="474" spans="1:8" s="15" customFormat="1" ht="56.25">
      <c r="A474" s="16" t="s">
        <v>1417</v>
      </c>
      <c r="B474" s="10" t="s">
        <v>1668</v>
      </c>
      <c r="C474" s="18">
        <v>504000</v>
      </c>
      <c r="D474" s="18">
        <v>504000</v>
      </c>
      <c r="E474" s="18">
        <f t="shared" si="11"/>
        <v>100</v>
      </c>
      <c r="F474" s="18">
        <v>0</v>
      </c>
      <c r="G474" s="30">
        <v>0</v>
      </c>
      <c r="H474" s="27"/>
    </row>
    <row r="475" spans="1:8" s="15" customFormat="1" ht="67.5">
      <c r="A475" s="16" t="s">
        <v>1418</v>
      </c>
      <c r="B475" s="10" t="s">
        <v>1669</v>
      </c>
      <c r="C475" s="18">
        <v>504000</v>
      </c>
      <c r="D475" s="18">
        <v>504000</v>
      </c>
      <c r="E475" s="18">
        <f t="shared" si="11"/>
        <v>100</v>
      </c>
      <c r="F475" s="18">
        <v>0</v>
      </c>
      <c r="G475" s="30">
        <v>0</v>
      </c>
      <c r="H475" s="27"/>
    </row>
    <row r="476" spans="1:8" s="15" customFormat="1" ht="45">
      <c r="A476" s="16" t="s">
        <v>1419</v>
      </c>
      <c r="B476" s="10" t="s">
        <v>1670</v>
      </c>
      <c r="C476" s="18">
        <v>80325</v>
      </c>
      <c r="D476" s="18">
        <v>80325</v>
      </c>
      <c r="E476" s="18">
        <f t="shared" si="11"/>
        <v>100</v>
      </c>
      <c r="F476" s="18">
        <v>0</v>
      </c>
      <c r="G476" s="30">
        <v>0</v>
      </c>
      <c r="H476" s="27"/>
    </row>
    <row r="477" spans="1:7" s="15" customFormat="1" ht="45">
      <c r="A477" s="16" t="s">
        <v>1420</v>
      </c>
      <c r="B477" s="10" t="s">
        <v>1671</v>
      </c>
      <c r="C477" s="18">
        <v>80325</v>
      </c>
      <c r="D477" s="18">
        <v>80325</v>
      </c>
      <c r="E477" s="18">
        <f t="shared" si="11"/>
        <v>100</v>
      </c>
      <c r="F477" s="18">
        <v>0</v>
      </c>
      <c r="G477" s="30">
        <v>0</v>
      </c>
    </row>
    <row r="478" spans="1:7" s="15" customFormat="1" ht="90">
      <c r="A478" s="16" t="s">
        <v>1421</v>
      </c>
      <c r="B478" s="10" t="s">
        <v>1672</v>
      </c>
      <c r="C478" s="18">
        <v>108196.7</v>
      </c>
      <c r="D478" s="18">
        <v>108196.7</v>
      </c>
      <c r="E478" s="18">
        <f t="shared" si="11"/>
        <v>100</v>
      </c>
      <c r="F478" s="18">
        <v>0</v>
      </c>
      <c r="G478" s="30">
        <v>0</v>
      </c>
    </row>
    <row r="479" spans="1:7" s="15" customFormat="1" ht="90">
      <c r="A479" s="16" t="s">
        <v>1422</v>
      </c>
      <c r="B479" s="10" t="s">
        <v>1673</v>
      </c>
      <c r="C479" s="18">
        <v>108196.7</v>
      </c>
      <c r="D479" s="18">
        <v>108196.7</v>
      </c>
      <c r="E479" s="18">
        <f t="shared" si="11"/>
        <v>100</v>
      </c>
      <c r="F479" s="18">
        <v>0</v>
      </c>
      <c r="G479" s="30">
        <v>0</v>
      </c>
    </row>
    <row r="480" spans="1:7" s="15" customFormat="1" ht="56.25">
      <c r="A480" s="16" t="s">
        <v>1423</v>
      </c>
      <c r="B480" s="10" t="s">
        <v>1674</v>
      </c>
      <c r="C480" s="18">
        <v>109504.2</v>
      </c>
      <c r="D480" s="18">
        <v>109504.2</v>
      </c>
      <c r="E480" s="18">
        <f t="shared" si="11"/>
        <v>100</v>
      </c>
      <c r="F480" s="18">
        <v>0</v>
      </c>
      <c r="G480" s="30">
        <v>0</v>
      </c>
    </row>
    <row r="481" spans="1:7" s="15" customFormat="1" ht="67.5">
      <c r="A481" s="16" t="s">
        <v>1424</v>
      </c>
      <c r="B481" s="10" t="s">
        <v>1675</v>
      </c>
      <c r="C481" s="18">
        <v>109504.2</v>
      </c>
      <c r="D481" s="18">
        <v>109504.2</v>
      </c>
      <c r="E481" s="18">
        <f t="shared" si="11"/>
        <v>100</v>
      </c>
      <c r="F481" s="18">
        <v>0</v>
      </c>
      <c r="G481" s="30">
        <v>0</v>
      </c>
    </row>
    <row r="482" spans="1:7" s="15" customFormat="1" ht="78.75">
      <c r="A482" s="16" t="s">
        <v>1425</v>
      </c>
      <c r="B482" s="10" t="s">
        <v>1676</v>
      </c>
      <c r="C482" s="18">
        <v>47884.95757</v>
      </c>
      <c r="D482" s="18">
        <v>47884.95757</v>
      </c>
      <c r="E482" s="18">
        <f t="shared" si="11"/>
        <v>100</v>
      </c>
      <c r="F482" s="18">
        <v>0</v>
      </c>
      <c r="G482" s="30">
        <v>0</v>
      </c>
    </row>
    <row r="483" spans="1:7" s="15" customFormat="1" ht="78.75">
      <c r="A483" s="16" t="s">
        <v>1426</v>
      </c>
      <c r="B483" s="10" t="s">
        <v>1677</v>
      </c>
      <c r="C483" s="18">
        <v>47884.95757</v>
      </c>
      <c r="D483" s="18">
        <v>47884.95757</v>
      </c>
      <c r="E483" s="18">
        <f t="shared" si="11"/>
        <v>100</v>
      </c>
      <c r="F483" s="18">
        <v>0</v>
      </c>
      <c r="G483" s="30">
        <v>0</v>
      </c>
    </row>
    <row r="484" spans="1:7" s="15" customFormat="1" ht="11.25">
      <c r="A484" s="16" t="s">
        <v>1427</v>
      </c>
      <c r="B484" s="10" t="s">
        <v>1678</v>
      </c>
      <c r="C484" s="18">
        <v>20000</v>
      </c>
      <c r="D484" s="18">
        <v>0</v>
      </c>
      <c r="E484" s="18">
        <f t="shared" si="11"/>
        <v>0</v>
      </c>
      <c r="F484" s="18">
        <v>0</v>
      </c>
      <c r="G484" s="30">
        <v>0</v>
      </c>
    </row>
    <row r="485" spans="1:7" s="15" customFormat="1" ht="11.25">
      <c r="A485" s="16" t="s">
        <v>1428</v>
      </c>
      <c r="B485" s="10" t="s">
        <v>1679</v>
      </c>
      <c r="C485" s="18">
        <v>20000</v>
      </c>
      <c r="D485" s="18">
        <v>0</v>
      </c>
      <c r="E485" s="18">
        <f t="shared" si="11"/>
        <v>0</v>
      </c>
      <c r="F485" s="18">
        <v>0</v>
      </c>
      <c r="G485" s="30">
        <v>0</v>
      </c>
    </row>
    <row r="486" spans="1:9" s="15" customFormat="1" ht="22.5">
      <c r="A486" s="16" t="s">
        <v>154</v>
      </c>
      <c r="B486" s="10" t="s">
        <v>805</v>
      </c>
      <c r="C486" s="18">
        <f>C487+C489+C491+C493+C494+C496+C497+C498+C500+C504+C506+C508+C510+C514+C516+C518+C522+C524+C526+C528+C530+C532+C534+C536+C538+C540+C542+C544+C546+C548+C551+C553+C554+C556+C562+C564+C566+C568+C571+C573+C575+C577+C579+C581+C584+C585+C587+C588+C590+C593+C594+C596+C599+C601</f>
        <v>10850627.6896</v>
      </c>
      <c r="D486" s="18">
        <v>8108402.103560001</v>
      </c>
      <c r="E486" s="18">
        <f t="shared" si="11"/>
        <v>74.72749351939943</v>
      </c>
      <c r="F486" s="18">
        <v>4118762.03247</v>
      </c>
      <c r="G486" s="30">
        <f t="shared" si="13"/>
        <v>196.8650298229887</v>
      </c>
      <c r="H486" s="18">
        <v>9763445.35881</v>
      </c>
      <c r="I486" s="36">
        <f>C486-H486</f>
        <v>1087182.33079</v>
      </c>
    </row>
    <row r="487" spans="1:7" s="9" customFormat="1" ht="33.75">
      <c r="A487" s="16" t="s">
        <v>1429</v>
      </c>
      <c r="B487" s="10" t="s">
        <v>1680</v>
      </c>
      <c r="C487" s="18">
        <v>3230.2</v>
      </c>
      <c r="D487" s="18">
        <v>0</v>
      </c>
      <c r="E487" s="18">
        <f t="shared" si="11"/>
        <v>0</v>
      </c>
      <c r="F487" s="18">
        <v>0</v>
      </c>
      <c r="G487" s="30">
        <v>0</v>
      </c>
    </row>
    <row r="488" spans="1:7" s="15" customFormat="1" ht="33.75">
      <c r="A488" s="16" t="s">
        <v>1430</v>
      </c>
      <c r="B488" s="10" t="s">
        <v>1681</v>
      </c>
      <c r="C488" s="18">
        <v>3230.2</v>
      </c>
      <c r="D488" s="18">
        <v>0</v>
      </c>
      <c r="E488" s="18">
        <f t="shared" si="11"/>
        <v>0</v>
      </c>
      <c r="F488" s="18">
        <v>0</v>
      </c>
      <c r="G488" s="30">
        <v>0</v>
      </c>
    </row>
    <row r="489" spans="1:7" s="9" customFormat="1" ht="11.25">
      <c r="A489" s="16" t="s">
        <v>697</v>
      </c>
      <c r="B489" s="10" t="s">
        <v>806</v>
      </c>
      <c r="C489" s="18">
        <v>605701</v>
      </c>
      <c r="D489" s="18">
        <v>330228.74829</v>
      </c>
      <c r="E489" s="18">
        <f t="shared" si="11"/>
        <v>54.52009296501079</v>
      </c>
      <c r="F489" s="18">
        <v>257643.04822</v>
      </c>
      <c r="G489" s="30">
        <f t="shared" si="13"/>
        <v>128.17297053868865</v>
      </c>
    </row>
    <row r="490" spans="1:7" s="15" customFormat="1" ht="22.5">
      <c r="A490" s="16" t="s">
        <v>698</v>
      </c>
      <c r="B490" s="10" t="s">
        <v>807</v>
      </c>
      <c r="C490" s="18">
        <v>605701</v>
      </c>
      <c r="D490" s="18">
        <v>330228.74829</v>
      </c>
      <c r="E490" s="18">
        <f t="shared" si="11"/>
        <v>54.52009296501079</v>
      </c>
      <c r="F490" s="18">
        <v>257643.04822</v>
      </c>
      <c r="G490" s="30">
        <f t="shared" si="13"/>
        <v>128.17297053868865</v>
      </c>
    </row>
    <row r="491" spans="1:7" s="9" customFormat="1" ht="22.5">
      <c r="A491" s="16" t="s">
        <v>699</v>
      </c>
      <c r="B491" s="10" t="s">
        <v>808</v>
      </c>
      <c r="C491" s="18">
        <v>4676.2</v>
      </c>
      <c r="D491" s="18">
        <v>4675.90074</v>
      </c>
      <c r="E491" s="18">
        <f t="shared" si="11"/>
        <v>99.99360035926608</v>
      </c>
      <c r="F491" s="18">
        <v>4549.89001</v>
      </c>
      <c r="G491" s="30">
        <f>D491/F491*100</f>
        <v>102.7695335430757</v>
      </c>
    </row>
    <row r="492" spans="1:7" s="9" customFormat="1" ht="33.75">
      <c r="A492" s="12" t="s">
        <v>700</v>
      </c>
      <c r="B492" s="10" t="s">
        <v>809</v>
      </c>
      <c r="C492" s="18">
        <v>4676.2</v>
      </c>
      <c r="D492" s="18">
        <v>4675.90074</v>
      </c>
      <c r="E492" s="18">
        <f t="shared" si="11"/>
        <v>99.99360035926608</v>
      </c>
      <c r="F492" s="18">
        <v>4549.89001</v>
      </c>
      <c r="G492" s="30">
        <f>D492/F492*100</f>
        <v>102.7695335430757</v>
      </c>
    </row>
    <row r="493" spans="1:7" s="15" customFormat="1" ht="33.75">
      <c r="A493" s="12" t="s">
        <v>606</v>
      </c>
      <c r="B493" s="10" t="s">
        <v>810</v>
      </c>
      <c r="C493" s="18">
        <v>482.4</v>
      </c>
      <c r="D493" s="18">
        <v>482.328</v>
      </c>
      <c r="E493" s="18">
        <f t="shared" si="11"/>
        <v>99.98507462686567</v>
      </c>
      <c r="F493" s="18">
        <v>459.36056</v>
      </c>
      <c r="G493" s="30">
        <f t="shared" si="13"/>
        <v>104.9998719959763</v>
      </c>
    </row>
    <row r="494" spans="1:7" ht="45">
      <c r="A494" s="12" t="s">
        <v>1431</v>
      </c>
      <c r="B494" s="10" t="s">
        <v>811</v>
      </c>
      <c r="C494" s="18">
        <v>7640.3</v>
      </c>
      <c r="D494" s="18">
        <v>7567.91042</v>
      </c>
      <c r="E494" s="18">
        <f t="shared" si="11"/>
        <v>99.05252961271154</v>
      </c>
      <c r="F494" s="18">
        <v>6229.299980000001</v>
      </c>
      <c r="G494" s="30">
        <f t="shared" si="13"/>
        <v>121.48893847298712</v>
      </c>
    </row>
    <row r="495" spans="1:7" ht="56.25">
      <c r="A495" s="12" t="s">
        <v>1432</v>
      </c>
      <c r="B495" s="10" t="s">
        <v>812</v>
      </c>
      <c r="C495" s="18">
        <v>7640.3</v>
      </c>
      <c r="D495" s="18">
        <v>7567.91042</v>
      </c>
      <c r="E495" s="18">
        <f aca="true" t="shared" si="14" ref="E495:E546">D495/C495*100</f>
        <v>99.05252961271154</v>
      </c>
      <c r="F495" s="18">
        <v>6229.299980000001</v>
      </c>
      <c r="G495" s="30">
        <f t="shared" si="13"/>
        <v>121.48893847298712</v>
      </c>
    </row>
    <row r="496" spans="1:7" ht="45">
      <c r="A496" s="12" t="s">
        <v>424</v>
      </c>
      <c r="B496" s="10" t="s">
        <v>813</v>
      </c>
      <c r="C496" s="18">
        <v>45758.3</v>
      </c>
      <c r="D496" s="18">
        <v>44707.67181</v>
      </c>
      <c r="E496" s="18">
        <f t="shared" si="14"/>
        <v>97.70396148895391</v>
      </c>
      <c r="F496" s="18">
        <v>49386.57105</v>
      </c>
      <c r="G496" s="30">
        <f t="shared" si="13"/>
        <v>90.52596861753575</v>
      </c>
    </row>
    <row r="497" spans="1:7" ht="45">
      <c r="A497" s="12" t="s">
        <v>1433</v>
      </c>
      <c r="B497" s="10" t="s">
        <v>814</v>
      </c>
      <c r="C497" s="18">
        <v>819257.2</v>
      </c>
      <c r="D497" s="18">
        <v>819253.44957</v>
      </c>
      <c r="E497" s="18">
        <f t="shared" si="14"/>
        <v>99.99954221580232</v>
      </c>
      <c r="F497" s="18">
        <v>782726.90325</v>
      </c>
      <c r="G497" s="30">
        <f t="shared" si="13"/>
        <v>104.66657606482369</v>
      </c>
    </row>
    <row r="498" spans="1:7" ht="56.25">
      <c r="A498" s="12" t="s">
        <v>397</v>
      </c>
      <c r="B498" s="10" t="s">
        <v>815</v>
      </c>
      <c r="C498" s="18">
        <v>5712</v>
      </c>
      <c r="D498" s="18">
        <v>3290.98348</v>
      </c>
      <c r="E498" s="18">
        <f t="shared" si="14"/>
        <v>57.61525700280112</v>
      </c>
      <c r="F498" s="18">
        <v>3909.96306</v>
      </c>
      <c r="G498" s="30">
        <f t="shared" si="13"/>
        <v>84.16917064172979</v>
      </c>
    </row>
    <row r="499" spans="1:7" ht="56.25">
      <c r="A499" s="12" t="s">
        <v>398</v>
      </c>
      <c r="B499" s="10" t="s">
        <v>816</v>
      </c>
      <c r="C499" s="18">
        <v>5712</v>
      </c>
      <c r="D499" s="18">
        <v>3290.98348</v>
      </c>
      <c r="E499" s="18">
        <f t="shared" si="14"/>
        <v>57.61525700280112</v>
      </c>
      <c r="F499" s="18">
        <v>3909.96306</v>
      </c>
      <c r="G499" s="30">
        <f t="shared" si="13"/>
        <v>84.16917064172979</v>
      </c>
    </row>
    <row r="500" spans="1:8" ht="33.75">
      <c r="A500" s="12" t="s">
        <v>1434</v>
      </c>
      <c r="B500" s="10" t="s">
        <v>817</v>
      </c>
      <c r="C500" s="18">
        <f>C501+C502+C503</f>
        <v>7389.1</v>
      </c>
      <c r="D500" s="18">
        <v>6556.46667</v>
      </c>
      <c r="E500" s="18">
        <f t="shared" si="14"/>
        <v>88.73160019488165</v>
      </c>
      <c r="F500" s="18">
        <v>7470.46981</v>
      </c>
      <c r="G500" s="30">
        <f t="shared" si="13"/>
        <v>87.76511834936389</v>
      </c>
      <c r="H500" s="24"/>
    </row>
    <row r="501" spans="1:7" ht="45">
      <c r="A501" s="12" t="s">
        <v>1435</v>
      </c>
      <c r="B501" s="10" t="s">
        <v>818</v>
      </c>
      <c r="C501" s="18">
        <v>6556.5</v>
      </c>
      <c r="D501" s="18">
        <v>6556.46667</v>
      </c>
      <c r="E501" s="18">
        <f t="shared" si="14"/>
        <v>99.99949164950812</v>
      </c>
      <c r="F501" s="18">
        <v>7470.46981</v>
      </c>
      <c r="G501" s="30">
        <f t="shared" si="13"/>
        <v>87.76511834936389</v>
      </c>
    </row>
    <row r="502" spans="1:7" ht="45">
      <c r="A502" s="12" t="s">
        <v>1436</v>
      </c>
      <c r="B502" s="10" t="s">
        <v>1682</v>
      </c>
      <c r="C502" s="18">
        <v>92.6</v>
      </c>
      <c r="D502" s="18">
        <v>0</v>
      </c>
      <c r="E502" s="18">
        <f t="shared" si="14"/>
        <v>0</v>
      </c>
      <c r="F502" s="18">
        <v>0</v>
      </c>
      <c r="G502" s="30">
        <v>0</v>
      </c>
    </row>
    <row r="503" spans="1:7" ht="45">
      <c r="A503" s="12" t="s">
        <v>1437</v>
      </c>
      <c r="B503" s="10" t="s">
        <v>1683</v>
      </c>
      <c r="C503" s="18">
        <v>740</v>
      </c>
      <c r="D503" s="18">
        <v>0</v>
      </c>
      <c r="E503" s="18">
        <f t="shared" si="14"/>
        <v>0</v>
      </c>
      <c r="F503" s="18">
        <v>0</v>
      </c>
      <c r="G503" s="30">
        <v>0</v>
      </c>
    </row>
    <row r="504" spans="1:7" ht="45">
      <c r="A504" s="12" t="s">
        <v>701</v>
      </c>
      <c r="B504" s="10" t="s">
        <v>819</v>
      </c>
      <c r="C504" s="18">
        <v>432809</v>
      </c>
      <c r="D504" s="18">
        <v>339155.42755</v>
      </c>
      <c r="E504" s="18">
        <f t="shared" si="14"/>
        <v>78.36145448685218</v>
      </c>
      <c r="F504" s="18">
        <v>125270.92811</v>
      </c>
      <c r="G504" s="30">
        <f t="shared" si="13"/>
        <v>270.73753876253613</v>
      </c>
    </row>
    <row r="505" spans="1:7" ht="45">
      <c r="A505" s="12" t="s">
        <v>702</v>
      </c>
      <c r="B505" s="10" t="s">
        <v>820</v>
      </c>
      <c r="C505" s="18">
        <v>432809</v>
      </c>
      <c r="D505" s="18">
        <v>339155.42755</v>
      </c>
      <c r="E505" s="18">
        <f t="shared" si="14"/>
        <v>78.36145448685218</v>
      </c>
      <c r="F505" s="18">
        <v>125270.92811</v>
      </c>
      <c r="G505" s="30">
        <f t="shared" si="13"/>
        <v>270.73753876253613</v>
      </c>
    </row>
    <row r="506" spans="1:7" ht="56.25">
      <c r="A506" s="12" t="s">
        <v>703</v>
      </c>
      <c r="B506" s="10" t="s">
        <v>821</v>
      </c>
      <c r="C506" s="18">
        <v>30870</v>
      </c>
      <c r="D506" s="18">
        <v>6930</v>
      </c>
      <c r="E506" s="18">
        <f t="shared" si="14"/>
        <v>22.448979591836736</v>
      </c>
      <c r="F506" s="18">
        <v>7500</v>
      </c>
      <c r="G506" s="30">
        <f t="shared" si="13"/>
        <v>92.4</v>
      </c>
    </row>
    <row r="507" spans="1:7" ht="56.25">
      <c r="A507" s="12" t="s">
        <v>704</v>
      </c>
      <c r="B507" s="10" t="s">
        <v>822</v>
      </c>
      <c r="C507" s="18">
        <v>30870</v>
      </c>
      <c r="D507" s="18">
        <v>6930</v>
      </c>
      <c r="E507" s="18">
        <f t="shared" si="14"/>
        <v>22.448979591836736</v>
      </c>
      <c r="F507" s="18">
        <v>7500</v>
      </c>
      <c r="G507" s="30">
        <f t="shared" si="13"/>
        <v>92.4</v>
      </c>
    </row>
    <row r="508" spans="1:7" ht="56.25">
      <c r="A508" s="12" t="s">
        <v>1438</v>
      </c>
      <c r="B508" s="10" t="s">
        <v>1684</v>
      </c>
      <c r="C508" s="18">
        <v>26763.027</v>
      </c>
      <c r="D508" s="18">
        <v>26762.95209</v>
      </c>
      <c r="E508" s="18">
        <f t="shared" si="14"/>
        <v>99.99972009892603</v>
      </c>
      <c r="F508" s="18">
        <v>0</v>
      </c>
      <c r="G508" s="30">
        <v>0</v>
      </c>
    </row>
    <row r="509" spans="1:7" ht="56.25">
      <c r="A509" s="12" t="s">
        <v>1439</v>
      </c>
      <c r="B509" s="10" t="s">
        <v>1685</v>
      </c>
      <c r="C509" s="18">
        <v>26763.027</v>
      </c>
      <c r="D509" s="18">
        <v>26762.95209</v>
      </c>
      <c r="E509" s="18">
        <f t="shared" si="14"/>
        <v>99.99972009892603</v>
      </c>
      <c r="F509" s="18">
        <v>0</v>
      </c>
      <c r="G509" s="30">
        <v>0</v>
      </c>
    </row>
    <row r="510" spans="1:7" ht="45">
      <c r="A510" s="12" t="s">
        <v>1440</v>
      </c>
      <c r="B510" s="10" t="s">
        <v>823</v>
      </c>
      <c r="C510" s="18">
        <v>116209.8</v>
      </c>
      <c r="D510" s="18">
        <v>99458.16874</v>
      </c>
      <c r="E510" s="18">
        <f t="shared" si="14"/>
        <v>85.58500981844904</v>
      </c>
      <c r="F510" s="18">
        <v>103778.70084</v>
      </c>
      <c r="G510" s="30">
        <f aca="true" t="shared" si="15" ref="G510:G519">D510/F510*100</f>
        <v>95.83678340061208</v>
      </c>
    </row>
    <row r="511" spans="1:7" ht="45">
      <c r="A511" s="12" t="s">
        <v>1441</v>
      </c>
      <c r="B511" s="10" t="s">
        <v>824</v>
      </c>
      <c r="C511" s="18">
        <v>116209.8</v>
      </c>
      <c r="D511" s="18">
        <v>99458.16874</v>
      </c>
      <c r="E511" s="18">
        <f t="shared" si="14"/>
        <v>85.58500981844904</v>
      </c>
      <c r="F511" s="18">
        <v>103778.70084</v>
      </c>
      <c r="G511" s="30">
        <f t="shared" si="15"/>
        <v>95.83678340061208</v>
      </c>
    </row>
    <row r="512" spans="1:7" ht="33.75">
      <c r="A512" s="16" t="s">
        <v>1803</v>
      </c>
      <c r="B512" s="10" t="s">
        <v>1804</v>
      </c>
      <c r="C512" s="18">
        <v>0</v>
      </c>
      <c r="D512" s="18">
        <v>0</v>
      </c>
      <c r="E512" s="18">
        <v>0</v>
      </c>
      <c r="F512" s="18">
        <v>54094.59999</v>
      </c>
      <c r="G512" s="30">
        <f t="shared" si="15"/>
        <v>0</v>
      </c>
    </row>
    <row r="513" spans="1:7" ht="45">
      <c r="A513" s="16" t="s">
        <v>1805</v>
      </c>
      <c r="B513" s="10" t="s">
        <v>1806</v>
      </c>
      <c r="C513" s="18">
        <v>0</v>
      </c>
      <c r="D513" s="18">
        <v>0</v>
      </c>
      <c r="E513" s="18">
        <v>0</v>
      </c>
      <c r="F513" s="18">
        <v>54094.59999</v>
      </c>
      <c r="G513" s="30">
        <f t="shared" si="15"/>
        <v>0</v>
      </c>
    </row>
    <row r="514" spans="1:7" ht="45">
      <c r="A514" s="12" t="s">
        <v>1442</v>
      </c>
      <c r="B514" s="10" t="s">
        <v>825</v>
      </c>
      <c r="C514" s="18">
        <v>14460.46809</v>
      </c>
      <c r="D514" s="18">
        <v>14460.46809</v>
      </c>
      <c r="E514" s="18">
        <f t="shared" si="14"/>
        <v>100</v>
      </c>
      <c r="F514" s="18">
        <v>29015.1377</v>
      </c>
      <c r="G514" s="30">
        <f t="shared" si="15"/>
        <v>49.8376683216637</v>
      </c>
    </row>
    <row r="515" spans="1:7" ht="45">
      <c r="A515" s="12" t="s">
        <v>1443</v>
      </c>
      <c r="B515" s="10" t="s">
        <v>826</v>
      </c>
      <c r="C515" s="18">
        <v>14460.46809</v>
      </c>
      <c r="D515" s="18">
        <v>14460.46809</v>
      </c>
      <c r="E515" s="18">
        <f t="shared" si="14"/>
        <v>100</v>
      </c>
      <c r="F515" s="18">
        <v>29015.1377</v>
      </c>
      <c r="G515" s="30">
        <f t="shared" si="15"/>
        <v>49.8376683216637</v>
      </c>
    </row>
    <row r="516" spans="1:7" ht="12.75">
      <c r="A516" s="12" t="s">
        <v>705</v>
      </c>
      <c r="B516" s="10" t="s">
        <v>827</v>
      </c>
      <c r="C516" s="18">
        <v>59848</v>
      </c>
      <c r="D516" s="18">
        <v>18900.314879999998</v>
      </c>
      <c r="E516" s="18">
        <f t="shared" si="14"/>
        <v>31.580528806309317</v>
      </c>
      <c r="F516" s="18">
        <v>47187.852340000005</v>
      </c>
      <c r="G516" s="30">
        <f t="shared" si="15"/>
        <v>40.053348357154746</v>
      </c>
    </row>
    <row r="517" spans="1:7" ht="22.5">
      <c r="A517" s="12" t="s">
        <v>706</v>
      </c>
      <c r="B517" s="10" t="s">
        <v>828</v>
      </c>
      <c r="C517" s="18">
        <v>59848</v>
      </c>
      <c r="D517" s="18">
        <v>18900.314879999998</v>
      </c>
      <c r="E517" s="18">
        <f t="shared" si="14"/>
        <v>31.580528806309317</v>
      </c>
      <c r="F517" s="18">
        <v>47187.852340000005</v>
      </c>
      <c r="G517" s="30">
        <f t="shared" si="15"/>
        <v>40.053348357154746</v>
      </c>
    </row>
    <row r="518" spans="1:7" ht="22.5">
      <c r="A518" s="12" t="s">
        <v>707</v>
      </c>
      <c r="B518" s="10" t="s">
        <v>829</v>
      </c>
      <c r="C518" s="18">
        <v>26998.7</v>
      </c>
      <c r="D518" s="18">
        <v>26610.703980000002</v>
      </c>
      <c r="E518" s="18">
        <f t="shared" si="14"/>
        <v>98.56290851040977</v>
      </c>
      <c r="F518" s="18">
        <v>27627.15423</v>
      </c>
      <c r="G518" s="30">
        <f t="shared" si="15"/>
        <v>96.32082898753195</v>
      </c>
    </row>
    <row r="519" spans="1:7" ht="33.75">
      <c r="A519" s="12" t="s">
        <v>708</v>
      </c>
      <c r="B519" s="10" t="s">
        <v>830</v>
      </c>
      <c r="C519" s="18">
        <v>26998.7</v>
      </c>
      <c r="D519" s="18">
        <v>26610.703980000002</v>
      </c>
      <c r="E519" s="18">
        <f t="shared" si="14"/>
        <v>98.56290851040977</v>
      </c>
      <c r="F519" s="18">
        <v>27627.15423</v>
      </c>
      <c r="G519" s="30">
        <f t="shared" si="15"/>
        <v>96.32082898753195</v>
      </c>
    </row>
    <row r="520" spans="1:7" ht="22.5">
      <c r="A520" s="16" t="s">
        <v>709</v>
      </c>
      <c r="B520" s="10" t="s">
        <v>831</v>
      </c>
      <c r="C520" s="18">
        <v>0</v>
      </c>
      <c r="D520" s="18">
        <v>0</v>
      </c>
      <c r="E520" s="18">
        <v>0</v>
      </c>
      <c r="F520" s="18">
        <v>12056.04123</v>
      </c>
      <c r="G520" s="30">
        <v>0</v>
      </c>
    </row>
    <row r="521" spans="1:7" ht="22.5">
      <c r="A521" s="16" t="s">
        <v>710</v>
      </c>
      <c r="B521" s="10" t="s">
        <v>832</v>
      </c>
      <c r="C521" s="18">
        <v>0</v>
      </c>
      <c r="D521" s="18">
        <v>0</v>
      </c>
      <c r="E521" s="18">
        <v>0</v>
      </c>
      <c r="F521" s="18">
        <v>12056.04123</v>
      </c>
      <c r="G521" s="30">
        <v>0</v>
      </c>
    </row>
    <row r="522" spans="1:7" ht="33.75">
      <c r="A522" s="12" t="s">
        <v>1444</v>
      </c>
      <c r="B522" s="10" t="s">
        <v>1686</v>
      </c>
      <c r="C522" s="18">
        <v>221331.2</v>
      </c>
      <c r="D522" s="18">
        <v>32063.242739999998</v>
      </c>
      <c r="E522" s="18">
        <f t="shared" si="14"/>
        <v>14.486544481754041</v>
      </c>
      <c r="F522" s="18">
        <v>0</v>
      </c>
      <c r="G522" s="30">
        <v>0</v>
      </c>
    </row>
    <row r="523" spans="1:7" ht="45">
      <c r="A523" s="12" t="s">
        <v>1445</v>
      </c>
      <c r="B523" s="10" t="s">
        <v>1687</v>
      </c>
      <c r="C523" s="18">
        <v>221331.2</v>
      </c>
      <c r="D523" s="18">
        <v>32063.242739999998</v>
      </c>
      <c r="E523" s="18">
        <f t="shared" si="14"/>
        <v>14.486544481754041</v>
      </c>
      <c r="F523" s="18">
        <v>0</v>
      </c>
      <c r="G523" s="30">
        <v>0</v>
      </c>
    </row>
    <row r="524" spans="1:7" ht="22.5">
      <c r="A524" s="12" t="s">
        <v>709</v>
      </c>
      <c r="B524" s="10" t="s">
        <v>831</v>
      </c>
      <c r="C524" s="18">
        <v>12904.9</v>
      </c>
      <c r="D524" s="18">
        <v>12424.8185</v>
      </c>
      <c r="E524" s="18">
        <f t="shared" si="14"/>
        <v>96.2798510643244</v>
      </c>
      <c r="F524" s="18">
        <v>0</v>
      </c>
      <c r="G524" s="30">
        <v>0</v>
      </c>
    </row>
    <row r="525" spans="1:7" ht="22.5">
      <c r="A525" s="12" t="s">
        <v>710</v>
      </c>
      <c r="B525" s="10" t="s">
        <v>832</v>
      </c>
      <c r="C525" s="18">
        <v>12904.9</v>
      </c>
      <c r="D525" s="18">
        <v>12424.8185</v>
      </c>
      <c r="E525" s="18">
        <f t="shared" si="14"/>
        <v>96.2798510643244</v>
      </c>
      <c r="F525" s="18">
        <v>0</v>
      </c>
      <c r="G525" s="30">
        <v>0</v>
      </c>
    </row>
    <row r="526" spans="1:7" ht="22.5">
      <c r="A526" s="12" t="s">
        <v>711</v>
      </c>
      <c r="B526" s="10" t="s">
        <v>833</v>
      </c>
      <c r="C526" s="18">
        <v>62061.5</v>
      </c>
      <c r="D526" s="18">
        <v>51021.72802</v>
      </c>
      <c r="E526" s="18">
        <f t="shared" si="14"/>
        <v>82.21156114499327</v>
      </c>
      <c r="F526" s="18">
        <v>81935.04105</v>
      </c>
      <c r="G526" s="30">
        <f aca="true" t="shared" si="16" ref="G526:G533">D526/F526*100</f>
        <v>62.27094948163207</v>
      </c>
    </row>
    <row r="527" spans="1:7" ht="33.75">
      <c r="A527" s="12" t="s">
        <v>712</v>
      </c>
      <c r="B527" s="10" t="s">
        <v>834</v>
      </c>
      <c r="C527" s="18">
        <v>62061.5</v>
      </c>
      <c r="D527" s="18">
        <v>51021.72802</v>
      </c>
      <c r="E527" s="18">
        <f t="shared" si="14"/>
        <v>82.21156114499327</v>
      </c>
      <c r="F527" s="18">
        <v>81935.04105</v>
      </c>
      <c r="G527" s="30">
        <f t="shared" si="16"/>
        <v>62.27094948163207</v>
      </c>
    </row>
    <row r="528" spans="1:7" ht="33.75">
      <c r="A528" s="12" t="s">
        <v>713</v>
      </c>
      <c r="B528" s="10" t="s">
        <v>835</v>
      </c>
      <c r="C528" s="18">
        <v>49085.3</v>
      </c>
      <c r="D528" s="18">
        <v>48856.889200000005</v>
      </c>
      <c r="E528" s="18">
        <f t="shared" si="14"/>
        <v>99.53466557197369</v>
      </c>
      <c r="F528" s="18">
        <v>24999.980199999998</v>
      </c>
      <c r="G528" s="30">
        <f t="shared" si="16"/>
        <v>195.42771157874762</v>
      </c>
    </row>
    <row r="529" spans="1:7" ht="33.75">
      <c r="A529" s="12" t="s">
        <v>714</v>
      </c>
      <c r="B529" s="10" t="s">
        <v>836</v>
      </c>
      <c r="C529" s="18">
        <v>49085.3</v>
      </c>
      <c r="D529" s="18">
        <v>48856.889200000005</v>
      </c>
      <c r="E529" s="18">
        <f t="shared" si="14"/>
        <v>99.53466557197369</v>
      </c>
      <c r="F529" s="18">
        <v>24999.980199999998</v>
      </c>
      <c r="G529" s="30">
        <f t="shared" si="16"/>
        <v>195.42771157874762</v>
      </c>
    </row>
    <row r="530" spans="1:7" ht="45">
      <c r="A530" s="12" t="s">
        <v>715</v>
      </c>
      <c r="B530" s="10" t="s">
        <v>837</v>
      </c>
      <c r="C530" s="18">
        <v>396771.2</v>
      </c>
      <c r="D530" s="18">
        <v>306820.87523</v>
      </c>
      <c r="E530" s="18">
        <f t="shared" si="14"/>
        <v>77.32942190108557</v>
      </c>
      <c r="F530" s="18">
        <v>38309.32735</v>
      </c>
      <c r="G530" s="30">
        <f t="shared" si="16"/>
        <v>800.9038436692884</v>
      </c>
    </row>
    <row r="531" spans="1:7" ht="56.25">
      <c r="A531" s="12" t="s">
        <v>716</v>
      </c>
      <c r="B531" s="10" t="s">
        <v>838</v>
      </c>
      <c r="C531" s="18">
        <v>396771.2</v>
      </c>
      <c r="D531" s="18">
        <v>306820.87523</v>
      </c>
      <c r="E531" s="18">
        <f t="shared" si="14"/>
        <v>77.32942190108557</v>
      </c>
      <c r="F531" s="18">
        <v>38309.32735</v>
      </c>
      <c r="G531" s="30">
        <f t="shared" si="16"/>
        <v>800.9038436692884</v>
      </c>
    </row>
    <row r="532" spans="1:7" ht="22.5">
      <c r="A532" s="12" t="s">
        <v>717</v>
      </c>
      <c r="B532" s="10" t="s">
        <v>839</v>
      </c>
      <c r="C532" s="18">
        <v>165796.2</v>
      </c>
      <c r="D532" s="18">
        <v>89996.30618000001</v>
      </c>
      <c r="E532" s="18">
        <f t="shared" si="14"/>
        <v>54.2812839980651</v>
      </c>
      <c r="F532" s="18">
        <v>77018.47998</v>
      </c>
      <c r="G532" s="30">
        <f t="shared" si="16"/>
        <v>116.85027567847361</v>
      </c>
    </row>
    <row r="533" spans="1:7" ht="33.75">
      <c r="A533" s="12" t="s">
        <v>718</v>
      </c>
      <c r="B533" s="10" t="s">
        <v>840</v>
      </c>
      <c r="C533" s="18">
        <v>165796.2</v>
      </c>
      <c r="D533" s="18">
        <v>89996.30618000001</v>
      </c>
      <c r="E533" s="18">
        <f t="shared" si="14"/>
        <v>54.2812839980651</v>
      </c>
      <c r="F533" s="18">
        <v>77018.47998</v>
      </c>
      <c r="G533" s="30">
        <f t="shared" si="16"/>
        <v>116.85027567847361</v>
      </c>
    </row>
    <row r="534" spans="1:7" ht="22.5">
      <c r="A534" s="12" t="s">
        <v>1446</v>
      </c>
      <c r="B534" s="10" t="s">
        <v>1688</v>
      </c>
      <c r="C534" s="18">
        <v>16191</v>
      </c>
      <c r="D534" s="18">
        <v>16013.48192</v>
      </c>
      <c r="E534" s="18">
        <f t="shared" si="14"/>
        <v>98.90360027175592</v>
      </c>
      <c r="F534" s="18">
        <v>0</v>
      </c>
      <c r="G534" s="30">
        <v>0</v>
      </c>
    </row>
    <row r="535" spans="1:7" ht="22.5">
      <c r="A535" s="12" t="s">
        <v>1447</v>
      </c>
      <c r="B535" s="10" t="s">
        <v>1689</v>
      </c>
      <c r="C535" s="18">
        <v>16191</v>
      </c>
      <c r="D535" s="18">
        <v>16013.48192</v>
      </c>
      <c r="E535" s="18">
        <f t="shared" si="14"/>
        <v>98.90360027175592</v>
      </c>
      <c r="F535" s="18">
        <v>0</v>
      </c>
      <c r="G535" s="30">
        <v>0</v>
      </c>
    </row>
    <row r="536" spans="1:7" ht="45">
      <c r="A536" s="12" t="s">
        <v>1448</v>
      </c>
      <c r="B536" s="10" t="s">
        <v>1690</v>
      </c>
      <c r="C536" s="18">
        <v>116577.5</v>
      </c>
      <c r="D536" s="18">
        <v>98687.30481</v>
      </c>
      <c r="E536" s="18">
        <f t="shared" si="14"/>
        <v>84.6538181124145</v>
      </c>
      <c r="F536" s="18">
        <v>0</v>
      </c>
      <c r="G536" s="30">
        <v>0</v>
      </c>
    </row>
    <row r="537" spans="1:7" ht="45">
      <c r="A537" s="12" t="s">
        <v>1449</v>
      </c>
      <c r="B537" s="10" t="s">
        <v>1691</v>
      </c>
      <c r="C537" s="18">
        <v>116577.5</v>
      </c>
      <c r="D537" s="18">
        <v>98687.30481</v>
      </c>
      <c r="E537" s="18">
        <f t="shared" si="14"/>
        <v>84.6538181124145</v>
      </c>
      <c r="F537" s="18">
        <v>0</v>
      </c>
      <c r="G537" s="30">
        <v>0</v>
      </c>
    </row>
    <row r="538" spans="1:7" ht="45">
      <c r="A538" s="12" t="s">
        <v>1450</v>
      </c>
      <c r="B538" s="10" t="s">
        <v>1692</v>
      </c>
      <c r="C538" s="18">
        <v>9240</v>
      </c>
      <c r="D538" s="18">
        <v>9240</v>
      </c>
      <c r="E538" s="18">
        <f t="shared" si="14"/>
        <v>100</v>
      </c>
      <c r="F538" s="18">
        <v>0</v>
      </c>
      <c r="G538" s="30">
        <v>0</v>
      </c>
    </row>
    <row r="539" spans="1:7" ht="56.25">
      <c r="A539" s="12" t="s">
        <v>1451</v>
      </c>
      <c r="B539" s="10" t="s">
        <v>1693</v>
      </c>
      <c r="C539" s="18">
        <v>9240</v>
      </c>
      <c r="D539" s="18">
        <v>9240</v>
      </c>
      <c r="E539" s="18">
        <f t="shared" si="14"/>
        <v>100</v>
      </c>
      <c r="F539" s="18">
        <v>0</v>
      </c>
      <c r="G539" s="30">
        <v>0</v>
      </c>
    </row>
    <row r="540" spans="1:7" ht="33.75">
      <c r="A540" s="12" t="s">
        <v>1452</v>
      </c>
      <c r="B540" s="10" t="s">
        <v>1694</v>
      </c>
      <c r="C540" s="18">
        <v>41742.8</v>
      </c>
      <c r="D540" s="18">
        <v>23350.28341</v>
      </c>
      <c r="E540" s="18">
        <f t="shared" si="14"/>
        <v>55.93846941268913</v>
      </c>
      <c r="F540" s="18">
        <v>0</v>
      </c>
      <c r="G540" s="30">
        <v>0</v>
      </c>
    </row>
    <row r="541" spans="1:7" ht="45">
      <c r="A541" s="12" t="s">
        <v>1453</v>
      </c>
      <c r="B541" s="10" t="s">
        <v>1695</v>
      </c>
      <c r="C541" s="18">
        <v>41742.8</v>
      </c>
      <c r="D541" s="18">
        <v>23350.28341</v>
      </c>
      <c r="E541" s="18">
        <f t="shared" si="14"/>
        <v>55.93846941268913</v>
      </c>
      <c r="F541" s="18">
        <v>0</v>
      </c>
      <c r="G541" s="30">
        <v>0</v>
      </c>
    </row>
    <row r="542" spans="1:7" ht="45">
      <c r="A542" s="12" t="s">
        <v>1454</v>
      </c>
      <c r="B542" s="10" t="s">
        <v>841</v>
      </c>
      <c r="C542" s="18">
        <v>4745.4</v>
      </c>
      <c r="D542" s="18">
        <v>4593.77852</v>
      </c>
      <c r="E542" s="18">
        <f t="shared" si="14"/>
        <v>96.80487461541703</v>
      </c>
      <c r="F542" s="18">
        <v>2897.04882</v>
      </c>
      <c r="G542" s="30">
        <f>D542/F542*100</f>
        <v>158.5675218272642</v>
      </c>
    </row>
    <row r="543" spans="1:7" ht="56.25">
      <c r="A543" s="12" t="s">
        <v>1455</v>
      </c>
      <c r="B543" s="10" t="s">
        <v>842</v>
      </c>
      <c r="C543" s="18">
        <v>4745.4</v>
      </c>
      <c r="D543" s="18">
        <v>4593.77852</v>
      </c>
      <c r="E543" s="18">
        <f t="shared" si="14"/>
        <v>96.80487461541703</v>
      </c>
      <c r="F543" s="18">
        <v>2897.04882</v>
      </c>
      <c r="G543" s="30">
        <f>D543/F543*100</f>
        <v>158.5675218272642</v>
      </c>
    </row>
    <row r="544" spans="1:7" ht="22.5">
      <c r="A544" s="12" t="s">
        <v>1456</v>
      </c>
      <c r="B544" s="10" t="s">
        <v>1696</v>
      </c>
      <c r="C544" s="18">
        <v>1790724.8</v>
      </c>
      <c r="D544" s="18">
        <v>1700651.4973499998</v>
      </c>
      <c r="E544" s="18">
        <f t="shared" si="14"/>
        <v>94.97000864398593</v>
      </c>
      <c r="F544" s="18">
        <v>0</v>
      </c>
      <c r="G544" s="30">
        <v>0</v>
      </c>
    </row>
    <row r="545" spans="1:7" ht="33.75">
      <c r="A545" s="12" t="s">
        <v>1457</v>
      </c>
      <c r="B545" s="10" t="s">
        <v>1697</v>
      </c>
      <c r="C545" s="18">
        <v>1790724.8</v>
      </c>
      <c r="D545" s="18">
        <v>1700651.4973499998</v>
      </c>
      <c r="E545" s="18">
        <f t="shared" si="14"/>
        <v>94.97000864398593</v>
      </c>
      <c r="F545" s="18">
        <v>0</v>
      </c>
      <c r="G545" s="30">
        <v>0</v>
      </c>
    </row>
    <row r="546" spans="1:7" ht="33.75">
      <c r="A546" s="12" t="s">
        <v>1458</v>
      </c>
      <c r="B546" s="10" t="s">
        <v>1698</v>
      </c>
      <c r="C546" s="18">
        <v>219648.2</v>
      </c>
      <c r="D546" s="18">
        <v>177148.13216</v>
      </c>
      <c r="E546" s="18">
        <f t="shared" si="14"/>
        <v>80.65084628965774</v>
      </c>
      <c r="F546" s="18">
        <v>0</v>
      </c>
      <c r="G546" s="30">
        <v>0</v>
      </c>
    </row>
    <row r="547" spans="1:7" ht="45">
      <c r="A547" s="12" t="s">
        <v>1459</v>
      </c>
      <c r="B547" s="10" t="s">
        <v>1699</v>
      </c>
      <c r="C547" s="18">
        <v>219648.2</v>
      </c>
      <c r="D547" s="18">
        <v>177148.13216</v>
      </c>
      <c r="E547" s="18">
        <f aca="true" t="shared" si="17" ref="E547:E597">D547/C547*100</f>
        <v>80.65084628965774</v>
      </c>
      <c r="F547" s="18">
        <v>0</v>
      </c>
      <c r="G547" s="30">
        <v>0</v>
      </c>
    </row>
    <row r="548" spans="1:7" ht="56.25">
      <c r="A548" s="12" t="s">
        <v>607</v>
      </c>
      <c r="B548" s="10" t="s">
        <v>843</v>
      </c>
      <c r="C548" s="18">
        <v>17192</v>
      </c>
      <c r="D548" s="18">
        <v>17192</v>
      </c>
      <c r="E548" s="18">
        <f t="shared" si="17"/>
        <v>100</v>
      </c>
      <c r="F548" s="18">
        <v>11793.9</v>
      </c>
      <c r="G548" s="30">
        <f>D548/F548*100</f>
        <v>145.770271072334</v>
      </c>
    </row>
    <row r="549" spans="1:7" ht="22.5">
      <c r="A549" s="12" t="s">
        <v>1807</v>
      </c>
      <c r="B549" s="10" t="s">
        <v>1808</v>
      </c>
      <c r="C549" s="18">
        <v>0</v>
      </c>
      <c r="D549" s="18">
        <v>0</v>
      </c>
      <c r="E549" s="18">
        <v>0</v>
      </c>
      <c r="F549" s="18">
        <v>10720.96624</v>
      </c>
      <c r="G549" s="30">
        <v>0</v>
      </c>
    </row>
    <row r="550" spans="1:7" ht="22.5">
      <c r="A550" s="12" t="s">
        <v>1809</v>
      </c>
      <c r="B550" s="10" t="s">
        <v>1810</v>
      </c>
      <c r="C550" s="18">
        <v>0</v>
      </c>
      <c r="D550" s="18">
        <v>0</v>
      </c>
      <c r="E550" s="18">
        <v>0</v>
      </c>
      <c r="F550" s="18">
        <v>10720.96624</v>
      </c>
      <c r="G550" s="30">
        <v>0</v>
      </c>
    </row>
    <row r="551" spans="1:7" ht="45">
      <c r="A551" s="12" t="s">
        <v>1460</v>
      </c>
      <c r="B551" s="10" t="s">
        <v>1700</v>
      </c>
      <c r="C551" s="18">
        <v>3063.4</v>
      </c>
      <c r="D551" s="18">
        <v>3060.5585699999997</v>
      </c>
      <c r="E551" s="18">
        <f t="shared" si="17"/>
        <v>99.90724587060129</v>
      </c>
      <c r="F551" s="18">
        <v>0</v>
      </c>
      <c r="G551" s="30">
        <v>0</v>
      </c>
    </row>
    <row r="552" spans="1:7" ht="56.25">
      <c r="A552" s="12" t="s">
        <v>1461</v>
      </c>
      <c r="B552" s="10" t="s">
        <v>1701</v>
      </c>
      <c r="C552" s="18">
        <v>3063.4</v>
      </c>
      <c r="D552" s="18">
        <v>3060.5585699999997</v>
      </c>
      <c r="E552" s="18">
        <f t="shared" si="17"/>
        <v>99.90724587060129</v>
      </c>
      <c r="F552" s="18">
        <v>0</v>
      </c>
      <c r="G552" s="30">
        <v>0</v>
      </c>
    </row>
    <row r="553" spans="1:7" ht="33.75">
      <c r="A553" s="12" t="s">
        <v>608</v>
      </c>
      <c r="B553" s="10" t="s">
        <v>844</v>
      </c>
      <c r="C553" s="18">
        <v>19562.6</v>
      </c>
      <c r="D553" s="18">
        <v>19303.166370000003</v>
      </c>
      <c r="E553" s="18">
        <f t="shared" si="17"/>
        <v>98.67382847883208</v>
      </c>
      <c r="F553" s="18">
        <v>20286.848260000002</v>
      </c>
      <c r="G553" s="30">
        <f>D553/F553*100</f>
        <v>95.15113497477307</v>
      </c>
    </row>
    <row r="554" spans="1:7" ht="33.75">
      <c r="A554" s="12" t="s">
        <v>658</v>
      </c>
      <c r="B554" s="10" t="s">
        <v>845</v>
      </c>
      <c r="C554" s="18">
        <v>7468.3</v>
      </c>
      <c r="D554" s="18">
        <v>7468.33738</v>
      </c>
      <c r="E554" s="18">
        <f t="shared" si="17"/>
        <v>100.00050051551224</v>
      </c>
      <c r="F554" s="18">
        <v>9634</v>
      </c>
      <c r="G554" s="30">
        <f>D554/F554*100</f>
        <v>77.5206288146149</v>
      </c>
    </row>
    <row r="555" spans="1:7" ht="45">
      <c r="A555" s="12" t="s">
        <v>659</v>
      </c>
      <c r="B555" s="10" t="s">
        <v>846</v>
      </c>
      <c r="C555" s="18">
        <v>7468.3</v>
      </c>
      <c r="D555" s="18">
        <v>7468.33738</v>
      </c>
      <c r="E555" s="18">
        <f t="shared" si="17"/>
        <v>100.00050051551224</v>
      </c>
      <c r="F555" s="18">
        <v>9634</v>
      </c>
      <c r="G555" s="30">
        <f>D555/F555*100</f>
        <v>77.5206288146149</v>
      </c>
    </row>
    <row r="556" spans="1:7" ht="33.75">
      <c r="A556" s="12" t="s">
        <v>660</v>
      </c>
      <c r="B556" s="10" t="s">
        <v>847</v>
      </c>
      <c r="C556" s="18">
        <f>C557+C558+C559+C560+C561</f>
        <v>28437.65617</v>
      </c>
      <c r="D556" s="18">
        <v>27756.08431</v>
      </c>
      <c r="E556" s="18">
        <f t="shared" si="17"/>
        <v>97.60327695107652</v>
      </c>
      <c r="F556" s="18">
        <v>29756.11476</v>
      </c>
      <c r="G556" s="30">
        <f>D556/F556*100</f>
        <v>93.27859007759788</v>
      </c>
    </row>
    <row r="557" spans="1:7" ht="33.75">
      <c r="A557" s="12" t="s">
        <v>661</v>
      </c>
      <c r="B557" s="10" t="s">
        <v>848</v>
      </c>
      <c r="C557" s="18">
        <v>27756.6357</v>
      </c>
      <c r="D557" s="18">
        <v>27756.08431</v>
      </c>
      <c r="E557" s="18">
        <f t="shared" si="17"/>
        <v>99.9980134840333</v>
      </c>
      <c r="F557" s="18">
        <v>29756.11476</v>
      </c>
      <c r="G557" s="30">
        <f>D557/F557*100</f>
        <v>93.27859007759788</v>
      </c>
    </row>
    <row r="558" spans="1:7" ht="33.75">
      <c r="A558" s="12" t="s">
        <v>1462</v>
      </c>
      <c r="B558" s="10" t="s">
        <v>1702</v>
      </c>
      <c r="C558" s="18">
        <v>333.82254</v>
      </c>
      <c r="D558" s="18">
        <v>0</v>
      </c>
      <c r="E558" s="18">
        <f t="shared" si="17"/>
        <v>0</v>
      </c>
      <c r="F558" s="18">
        <v>0</v>
      </c>
      <c r="G558" s="30">
        <v>0</v>
      </c>
    </row>
    <row r="559" spans="1:7" ht="33.75">
      <c r="A559" s="12" t="s">
        <v>1463</v>
      </c>
      <c r="B559" s="10" t="s">
        <v>1703</v>
      </c>
      <c r="C559" s="18">
        <v>23.79</v>
      </c>
      <c r="D559" s="18">
        <v>0</v>
      </c>
      <c r="E559" s="18">
        <f t="shared" si="17"/>
        <v>0</v>
      </c>
      <c r="F559" s="18">
        <v>0</v>
      </c>
      <c r="G559" s="30">
        <v>0</v>
      </c>
    </row>
    <row r="560" spans="1:7" ht="33.75">
      <c r="A560" s="12" t="s">
        <v>1464</v>
      </c>
      <c r="B560" s="10" t="s">
        <v>1704</v>
      </c>
      <c r="C560" s="18">
        <v>190.53043</v>
      </c>
      <c r="D560" s="18">
        <v>0</v>
      </c>
      <c r="E560" s="18">
        <f t="shared" si="17"/>
        <v>0</v>
      </c>
      <c r="F560" s="18">
        <v>0</v>
      </c>
      <c r="G560" s="30">
        <v>0</v>
      </c>
    </row>
    <row r="561" spans="1:7" ht="33.75">
      <c r="A561" s="12" t="s">
        <v>1465</v>
      </c>
      <c r="B561" s="10" t="s">
        <v>1705</v>
      </c>
      <c r="C561" s="18">
        <v>132.8775</v>
      </c>
      <c r="D561" s="18">
        <v>0</v>
      </c>
      <c r="E561" s="18">
        <f t="shared" si="17"/>
        <v>0</v>
      </c>
      <c r="F561" s="18">
        <v>0</v>
      </c>
      <c r="G561" s="30">
        <v>0</v>
      </c>
    </row>
    <row r="562" spans="1:7" ht="22.5">
      <c r="A562" s="12" t="s">
        <v>1466</v>
      </c>
      <c r="B562" s="10" t="s">
        <v>1706</v>
      </c>
      <c r="C562" s="18">
        <v>44576.9</v>
      </c>
      <c r="D562" s="18">
        <v>44576.9</v>
      </c>
      <c r="E562" s="18">
        <f t="shared" si="17"/>
        <v>100</v>
      </c>
      <c r="F562" s="18">
        <v>0</v>
      </c>
      <c r="G562" s="30">
        <v>0</v>
      </c>
    </row>
    <row r="563" spans="1:7" ht="22.5">
      <c r="A563" s="12" t="s">
        <v>1467</v>
      </c>
      <c r="B563" s="10" t="s">
        <v>1707</v>
      </c>
      <c r="C563" s="18">
        <v>44576.9</v>
      </c>
      <c r="D563" s="18">
        <v>44576.9</v>
      </c>
      <c r="E563" s="18">
        <f t="shared" si="17"/>
        <v>100</v>
      </c>
      <c r="F563" s="18">
        <v>0</v>
      </c>
      <c r="G563" s="30">
        <v>0</v>
      </c>
    </row>
    <row r="564" spans="1:7" ht="33.75">
      <c r="A564" s="12" t="s">
        <v>1468</v>
      </c>
      <c r="B564" s="10" t="s">
        <v>1708</v>
      </c>
      <c r="C564" s="18">
        <v>29086.2</v>
      </c>
      <c r="D564" s="18">
        <v>26682.65383</v>
      </c>
      <c r="E564" s="18">
        <f t="shared" si="17"/>
        <v>91.73647238209185</v>
      </c>
      <c r="F564" s="18">
        <v>0</v>
      </c>
      <c r="G564" s="30">
        <v>0</v>
      </c>
    </row>
    <row r="565" spans="1:7" ht="45">
      <c r="A565" s="12" t="s">
        <v>1469</v>
      </c>
      <c r="B565" s="10" t="s">
        <v>1709</v>
      </c>
      <c r="C565" s="18">
        <v>29086.2</v>
      </c>
      <c r="D565" s="18">
        <v>26682.65383</v>
      </c>
      <c r="E565" s="18">
        <f t="shared" si="17"/>
        <v>91.73647238209185</v>
      </c>
      <c r="F565" s="18">
        <v>0</v>
      </c>
      <c r="G565" s="30">
        <v>0</v>
      </c>
    </row>
    <row r="566" spans="1:7" ht="33.75">
      <c r="A566" s="12" t="s">
        <v>1470</v>
      </c>
      <c r="B566" s="10" t="s">
        <v>1710</v>
      </c>
      <c r="C566" s="18">
        <v>45364.2</v>
      </c>
      <c r="D566" s="18">
        <v>25788.29166</v>
      </c>
      <c r="E566" s="18">
        <f t="shared" si="17"/>
        <v>56.847231208750514</v>
      </c>
      <c r="F566" s="18">
        <v>0</v>
      </c>
      <c r="G566" s="30">
        <v>0</v>
      </c>
    </row>
    <row r="567" spans="1:7" ht="33.75">
      <c r="A567" s="12" t="s">
        <v>1471</v>
      </c>
      <c r="B567" s="10" t="s">
        <v>1711</v>
      </c>
      <c r="C567" s="18">
        <v>45364.2</v>
      </c>
      <c r="D567" s="18">
        <v>25788.29166</v>
      </c>
      <c r="E567" s="18">
        <f t="shared" si="17"/>
        <v>56.847231208750514</v>
      </c>
      <c r="F567" s="18">
        <v>0</v>
      </c>
      <c r="G567" s="30">
        <v>0</v>
      </c>
    </row>
    <row r="568" spans="1:7" ht="22.5">
      <c r="A568" s="12" t="s">
        <v>662</v>
      </c>
      <c r="B568" s="10" t="s">
        <v>849</v>
      </c>
      <c r="C568" s="18">
        <v>21295.5504</v>
      </c>
      <c r="D568" s="18">
        <v>21264.42222</v>
      </c>
      <c r="E568" s="18">
        <f t="shared" si="17"/>
        <v>99.85382777427533</v>
      </c>
      <c r="F568" s="18">
        <v>35710.077950000006</v>
      </c>
      <c r="G568" s="30">
        <f aca="true" t="shared" si="18" ref="G568:G605">D568/F568*100</f>
        <v>59.54739793560153</v>
      </c>
    </row>
    <row r="569" spans="1:7" ht="22.5">
      <c r="A569" s="12" t="s">
        <v>663</v>
      </c>
      <c r="B569" s="10" t="s">
        <v>850</v>
      </c>
      <c r="C569" s="18">
        <v>21295.5</v>
      </c>
      <c r="D569" s="18">
        <v>21264.42222</v>
      </c>
      <c r="E569" s="18">
        <f t="shared" si="17"/>
        <v>99.8540640980489</v>
      </c>
      <c r="F569" s="18">
        <v>35710.077950000006</v>
      </c>
      <c r="G569" s="30">
        <f t="shared" si="18"/>
        <v>59.54739793560153</v>
      </c>
    </row>
    <row r="570" spans="1:7" ht="22.5">
      <c r="A570" s="12" t="s">
        <v>1472</v>
      </c>
      <c r="B570" s="10" t="s">
        <v>1712</v>
      </c>
      <c r="C570" s="18">
        <v>0.0504</v>
      </c>
      <c r="D570" s="18">
        <v>0</v>
      </c>
      <c r="E570" s="18">
        <f t="shared" si="17"/>
        <v>0</v>
      </c>
      <c r="F570" s="18">
        <v>0</v>
      </c>
      <c r="G570" s="30">
        <v>0</v>
      </c>
    </row>
    <row r="571" spans="1:7" ht="33.75">
      <c r="A571" s="12" t="s">
        <v>1473</v>
      </c>
      <c r="B571" s="10" t="s">
        <v>1713</v>
      </c>
      <c r="C571" s="18">
        <v>142891.1</v>
      </c>
      <c r="D571" s="18">
        <v>138135.47155000002</v>
      </c>
      <c r="E571" s="18">
        <f t="shared" si="17"/>
        <v>96.6718511859731</v>
      </c>
      <c r="F571" s="18">
        <v>0</v>
      </c>
      <c r="G571" s="30">
        <v>0</v>
      </c>
    </row>
    <row r="572" spans="1:7" ht="45">
      <c r="A572" s="12" t="s">
        <v>1474</v>
      </c>
      <c r="B572" s="10" t="s">
        <v>1714</v>
      </c>
      <c r="C572" s="18">
        <v>142891.1</v>
      </c>
      <c r="D572" s="18">
        <v>138135.47155000002</v>
      </c>
      <c r="E572" s="18">
        <f t="shared" si="17"/>
        <v>96.6718511859731</v>
      </c>
      <c r="F572" s="18">
        <v>0</v>
      </c>
      <c r="G572" s="30">
        <v>0</v>
      </c>
    </row>
    <row r="573" spans="1:7" ht="33.75">
      <c r="A573" s="12" t="s">
        <v>1475</v>
      </c>
      <c r="B573" s="10" t="s">
        <v>1715</v>
      </c>
      <c r="C573" s="18">
        <v>322156.7</v>
      </c>
      <c r="D573" s="18">
        <v>320459.77102</v>
      </c>
      <c r="E573" s="18">
        <f t="shared" si="17"/>
        <v>99.47325975837224</v>
      </c>
      <c r="F573" s="18">
        <f>135292.3+74417.3+186379.7</f>
        <v>396089.3</v>
      </c>
      <c r="G573" s="30">
        <f t="shared" si="18"/>
        <v>80.90593990294612</v>
      </c>
    </row>
    <row r="574" spans="1:7" ht="33.75">
      <c r="A574" s="12" t="s">
        <v>1476</v>
      </c>
      <c r="B574" s="10" t="s">
        <v>1716</v>
      </c>
      <c r="C574" s="18">
        <v>322156.7</v>
      </c>
      <c r="D574" s="18">
        <v>320459.77102</v>
      </c>
      <c r="E574" s="18">
        <f t="shared" si="17"/>
        <v>99.47325975837224</v>
      </c>
      <c r="F574" s="18">
        <v>396089.3</v>
      </c>
      <c r="G574" s="30">
        <f t="shared" si="18"/>
        <v>80.90593990294612</v>
      </c>
    </row>
    <row r="575" spans="1:7" ht="22.5">
      <c r="A575" s="12" t="s">
        <v>609</v>
      </c>
      <c r="B575" s="10" t="s">
        <v>851</v>
      </c>
      <c r="C575" s="18">
        <v>13353.1</v>
      </c>
      <c r="D575" s="18">
        <v>13353.03664</v>
      </c>
      <c r="E575" s="18">
        <f t="shared" si="17"/>
        <v>99.99952550344115</v>
      </c>
      <c r="F575" s="18">
        <v>13291.6</v>
      </c>
      <c r="G575" s="30">
        <f t="shared" si="18"/>
        <v>100.46222155346234</v>
      </c>
    </row>
    <row r="576" spans="1:7" ht="33.75">
      <c r="A576" s="12" t="s">
        <v>610</v>
      </c>
      <c r="B576" s="10" t="s">
        <v>852</v>
      </c>
      <c r="C576" s="18">
        <v>13353.1</v>
      </c>
      <c r="D576" s="18">
        <v>13353.03664</v>
      </c>
      <c r="E576" s="18">
        <f t="shared" si="17"/>
        <v>99.99952550344115</v>
      </c>
      <c r="F576" s="18">
        <v>13291.6</v>
      </c>
      <c r="G576" s="30">
        <f t="shared" si="18"/>
        <v>100.46222155346234</v>
      </c>
    </row>
    <row r="577" spans="1:7" ht="12" customHeight="1">
      <c r="A577" s="12" t="s">
        <v>1477</v>
      </c>
      <c r="B577" s="10" t="s">
        <v>853</v>
      </c>
      <c r="C577" s="18">
        <v>11511.1</v>
      </c>
      <c r="D577" s="18">
        <v>11495.40175</v>
      </c>
      <c r="E577" s="18">
        <f t="shared" si="17"/>
        <v>99.86362510967676</v>
      </c>
      <c r="F577" s="18">
        <v>40576.63799</v>
      </c>
      <c r="G577" s="30">
        <f t="shared" si="18"/>
        <v>28.330099090104532</v>
      </c>
    </row>
    <row r="578" spans="1:7" ht="22.5">
      <c r="A578" s="12" t="s">
        <v>1478</v>
      </c>
      <c r="B578" s="10" t="s">
        <v>854</v>
      </c>
      <c r="C578" s="18">
        <v>11511.1</v>
      </c>
      <c r="D578" s="18">
        <v>11495.40175</v>
      </c>
      <c r="E578" s="18">
        <f t="shared" si="17"/>
        <v>99.86362510967676</v>
      </c>
      <c r="F578" s="18">
        <v>40576.63799</v>
      </c>
      <c r="G578" s="30">
        <f t="shared" si="18"/>
        <v>28.330099090104532</v>
      </c>
    </row>
    <row r="579" spans="1:7" ht="33.75">
      <c r="A579" s="12" t="s">
        <v>719</v>
      </c>
      <c r="B579" s="10" t="s">
        <v>855</v>
      </c>
      <c r="C579" s="18">
        <v>703328.8</v>
      </c>
      <c r="D579" s="18">
        <v>58526.74892</v>
      </c>
      <c r="E579" s="18">
        <f t="shared" si="17"/>
        <v>8.321392344519376</v>
      </c>
      <c r="F579" s="18">
        <v>498052.7912</v>
      </c>
      <c r="G579" s="30">
        <f t="shared" si="18"/>
        <v>11.751113527340474</v>
      </c>
    </row>
    <row r="580" spans="1:7" ht="33.75">
      <c r="A580" s="12" t="s">
        <v>720</v>
      </c>
      <c r="B580" s="10" t="s">
        <v>856</v>
      </c>
      <c r="C580" s="18">
        <v>703328.8</v>
      </c>
      <c r="D580" s="18">
        <v>58526.74892</v>
      </c>
      <c r="E580" s="18">
        <f t="shared" si="17"/>
        <v>8.321392344519376</v>
      </c>
      <c r="F580" s="18">
        <v>498052.7912</v>
      </c>
      <c r="G580" s="30">
        <f t="shared" si="18"/>
        <v>11.751113527340474</v>
      </c>
    </row>
    <row r="581" spans="1:7" ht="22.5">
      <c r="A581" s="12" t="s">
        <v>1479</v>
      </c>
      <c r="B581" s="10" t="s">
        <v>857</v>
      </c>
      <c r="C581" s="18">
        <v>543100.8</v>
      </c>
      <c r="D581" s="18">
        <v>543100.715</v>
      </c>
      <c r="E581" s="18">
        <f t="shared" si="17"/>
        <v>99.99998434913002</v>
      </c>
      <c r="F581" s="18">
        <v>439776.26</v>
      </c>
      <c r="G581" s="30">
        <f t="shared" si="18"/>
        <v>123.49477777631743</v>
      </c>
    </row>
    <row r="582" spans="1:7" ht="33.75">
      <c r="A582" s="12" t="s">
        <v>1480</v>
      </c>
      <c r="B582" s="10" t="s">
        <v>858</v>
      </c>
      <c r="C582" s="18">
        <v>543100.8</v>
      </c>
      <c r="D582" s="18">
        <v>543100.715</v>
      </c>
      <c r="E582" s="18">
        <f t="shared" si="17"/>
        <v>99.99998434913002</v>
      </c>
      <c r="F582" s="18">
        <v>439776.26</v>
      </c>
      <c r="G582" s="30">
        <f t="shared" si="18"/>
        <v>123.49477777631743</v>
      </c>
    </row>
    <row r="583" spans="1:7" ht="56.25">
      <c r="A583" s="12" t="s">
        <v>1811</v>
      </c>
      <c r="B583" s="10" t="s">
        <v>1812</v>
      </c>
      <c r="C583" s="18">
        <v>0</v>
      </c>
      <c r="D583" s="18">
        <v>0</v>
      </c>
      <c r="E583" s="18">
        <v>0</v>
      </c>
      <c r="F583" s="18">
        <v>3246.7</v>
      </c>
      <c r="G583" s="30">
        <f t="shared" si="18"/>
        <v>0</v>
      </c>
    </row>
    <row r="584" spans="1:7" ht="22.5">
      <c r="A584" s="12" t="s">
        <v>1481</v>
      </c>
      <c r="B584" s="10" t="s">
        <v>859</v>
      </c>
      <c r="C584" s="18">
        <v>62447.5</v>
      </c>
      <c r="D584" s="18">
        <v>31608.357210000002</v>
      </c>
      <c r="E584" s="18">
        <f t="shared" si="17"/>
        <v>50.615888882661444</v>
      </c>
      <c r="F584" s="18">
        <v>58639.976539999996</v>
      </c>
      <c r="G584" s="30">
        <f t="shared" si="18"/>
        <v>53.90240425563445</v>
      </c>
    </row>
    <row r="585" spans="1:7" ht="22.5">
      <c r="A585" s="12" t="s">
        <v>721</v>
      </c>
      <c r="B585" s="10" t="s">
        <v>860</v>
      </c>
      <c r="C585" s="18">
        <v>376911</v>
      </c>
      <c r="D585" s="18">
        <v>362647.0712</v>
      </c>
      <c r="E585" s="18">
        <f t="shared" si="17"/>
        <v>96.21557110299248</v>
      </c>
      <c r="F585" s="18">
        <v>400291.67693</v>
      </c>
      <c r="G585" s="30">
        <f t="shared" si="18"/>
        <v>90.59570610642923</v>
      </c>
    </row>
    <row r="586" spans="1:7" ht="22.5">
      <c r="A586" s="12" t="s">
        <v>722</v>
      </c>
      <c r="B586" s="10" t="s">
        <v>861</v>
      </c>
      <c r="C586" s="18">
        <v>376911</v>
      </c>
      <c r="D586" s="18">
        <v>362647.0712</v>
      </c>
      <c r="E586" s="18">
        <f t="shared" si="17"/>
        <v>96.21557110299248</v>
      </c>
      <c r="F586" s="18">
        <v>400291.67693</v>
      </c>
      <c r="G586" s="30">
        <f t="shared" si="18"/>
        <v>90.59570610642923</v>
      </c>
    </row>
    <row r="587" spans="1:7" ht="33.75">
      <c r="A587" s="12" t="s">
        <v>664</v>
      </c>
      <c r="B587" s="10" t="s">
        <v>862</v>
      </c>
      <c r="C587" s="18">
        <v>99378</v>
      </c>
      <c r="D587" s="18">
        <v>99378</v>
      </c>
      <c r="E587" s="18">
        <f t="shared" si="17"/>
        <v>100</v>
      </c>
      <c r="F587" s="18">
        <v>36773.33354</v>
      </c>
      <c r="G587" s="30">
        <f t="shared" si="18"/>
        <v>270.24474104829824</v>
      </c>
    </row>
    <row r="588" spans="1:7" ht="22.5">
      <c r="A588" s="12" t="s">
        <v>1482</v>
      </c>
      <c r="B588" s="10" t="s">
        <v>1717</v>
      </c>
      <c r="C588" s="18">
        <v>7767.4</v>
      </c>
      <c r="D588" s="18">
        <v>7767.37359</v>
      </c>
      <c r="E588" s="18">
        <f t="shared" si="17"/>
        <v>99.99965998918557</v>
      </c>
      <c r="F588" s="18">
        <v>36388.398369999995</v>
      </c>
      <c r="G588" s="30">
        <f t="shared" si="18"/>
        <v>21.345741879103215</v>
      </c>
    </row>
    <row r="589" spans="1:7" ht="22.5">
      <c r="A589" s="12" t="s">
        <v>1483</v>
      </c>
      <c r="B589" s="10" t="s">
        <v>1718</v>
      </c>
      <c r="C589" s="18">
        <v>7767.4</v>
      </c>
      <c r="D589" s="18">
        <v>7767.37359</v>
      </c>
      <c r="E589" s="18">
        <f t="shared" si="17"/>
        <v>99.99965998918557</v>
      </c>
      <c r="F589" s="18">
        <v>36388.398369999995</v>
      </c>
      <c r="G589" s="30">
        <f t="shared" si="18"/>
        <v>21.345741879103215</v>
      </c>
    </row>
    <row r="590" spans="1:7" ht="45">
      <c r="A590" s="12" t="s">
        <v>1484</v>
      </c>
      <c r="B590" s="10" t="s">
        <v>1719</v>
      </c>
      <c r="C590" s="18">
        <v>180048.9</v>
      </c>
      <c r="D590" s="18">
        <v>177483.05144</v>
      </c>
      <c r="E590" s="18">
        <f t="shared" si="17"/>
        <v>98.57491572567231</v>
      </c>
      <c r="F590" s="18">
        <v>0</v>
      </c>
      <c r="G590" s="30">
        <v>0</v>
      </c>
    </row>
    <row r="591" spans="1:7" ht="45">
      <c r="A591" s="12" t="s">
        <v>1813</v>
      </c>
      <c r="B591" s="10" t="s">
        <v>1814</v>
      </c>
      <c r="C591" s="18">
        <v>0</v>
      </c>
      <c r="D591" s="18">
        <v>0</v>
      </c>
      <c r="E591" s="18">
        <v>0</v>
      </c>
      <c r="F591" s="18">
        <v>12122.816</v>
      </c>
      <c r="G591" s="30">
        <v>0</v>
      </c>
    </row>
    <row r="592" spans="1:7" ht="56.25">
      <c r="A592" s="12" t="s">
        <v>1815</v>
      </c>
      <c r="B592" s="10" t="s">
        <v>1816</v>
      </c>
      <c r="C592" s="18">
        <v>0</v>
      </c>
      <c r="D592" s="18">
        <v>0</v>
      </c>
      <c r="E592" s="18">
        <v>0</v>
      </c>
      <c r="F592" s="18">
        <v>12122.816</v>
      </c>
      <c r="G592" s="30">
        <v>0</v>
      </c>
    </row>
    <row r="593" spans="1:7" ht="33.75">
      <c r="A593" s="12" t="s">
        <v>1485</v>
      </c>
      <c r="B593" s="10" t="s">
        <v>1720</v>
      </c>
      <c r="C593" s="18">
        <v>2222400</v>
      </c>
      <c r="D593" s="18">
        <v>1303003.0508800002</v>
      </c>
      <c r="E593" s="18">
        <f t="shared" si="17"/>
        <v>58.6304468538517</v>
      </c>
      <c r="F593" s="18">
        <v>0</v>
      </c>
      <c r="G593" s="30">
        <v>0</v>
      </c>
    </row>
    <row r="594" spans="1:7" ht="67.5">
      <c r="A594" s="12" t="s">
        <v>723</v>
      </c>
      <c r="B594" s="10" t="s">
        <v>863</v>
      </c>
      <c r="C594" s="18">
        <v>495664.7</v>
      </c>
      <c r="D594" s="18">
        <v>470002.34395</v>
      </c>
      <c r="E594" s="18">
        <f t="shared" si="17"/>
        <v>94.82263795464958</v>
      </c>
      <c r="F594" s="18">
        <v>280689.19982</v>
      </c>
      <c r="G594" s="30">
        <f t="shared" si="18"/>
        <v>167.44582415404744</v>
      </c>
    </row>
    <row r="595" spans="1:7" ht="78.75">
      <c r="A595" s="12" t="s">
        <v>724</v>
      </c>
      <c r="B595" s="10" t="s">
        <v>864</v>
      </c>
      <c r="C595" s="18">
        <v>495664.7</v>
      </c>
      <c r="D595" s="18">
        <v>470002.34395</v>
      </c>
      <c r="E595" s="18">
        <f t="shared" si="17"/>
        <v>94.82263795464958</v>
      </c>
      <c r="F595" s="18">
        <v>280689.19982</v>
      </c>
      <c r="G595" s="30">
        <f t="shared" si="18"/>
        <v>167.44582415404744</v>
      </c>
    </row>
    <row r="596" spans="1:7" ht="33.75">
      <c r="A596" s="12" t="s">
        <v>1486</v>
      </c>
      <c r="B596" s="10" t="s">
        <v>1721</v>
      </c>
      <c r="C596" s="18">
        <f>C597+C598</f>
        <v>49614.4</v>
      </c>
      <c r="D596" s="18">
        <v>41808.763719999995</v>
      </c>
      <c r="E596" s="18">
        <f t="shared" si="17"/>
        <v>84.26739761037118</v>
      </c>
      <c r="F596" s="18">
        <v>40855.65841</v>
      </c>
      <c r="G596" s="30">
        <f t="shared" si="18"/>
        <v>102.33285999318693</v>
      </c>
    </row>
    <row r="597" spans="1:7" ht="45">
      <c r="A597" s="12" t="s">
        <v>1487</v>
      </c>
      <c r="B597" s="10" t="s">
        <v>1722</v>
      </c>
      <c r="C597" s="18">
        <v>41809.6</v>
      </c>
      <c r="D597" s="18">
        <v>41808.763719999995</v>
      </c>
      <c r="E597" s="18">
        <f t="shared" si="17"/>
        <v>99.99799978952201</v>
      </c>
      <c r="F597" s="18">
        <v>40855.65841</v>
      </c>
      <c r="G597" s="30">
        <f t="shared" si="18"/>
        <v>102.33285999318693</v>
      </c>
    </row>
    <row r="598" spans="1:7" ht="45">
      <c r="A598" s="12" t="s">
        <v>1488</v>
      </c>
      <c r="B598" s="10" t="s">
        <v>1723</v>
      </c>
      <c r="C598" s="18">
        <v>7804.8</v>
      </c>
      <c r="D598" s="18">
        <v>0</v>
      </c>
      <c r="E598" s="18">
        <f aca="true" t="shared" si="19" ref="E598:E646">D598/C598*100</f>
        <v>0</v>
      </c>
      <c r="F598" s="18">
        <v>0</v>
      </c>
      <c r="G598" s="30">
        <v>0</v>
      </c>
    </row>
    <row r="599" spans="1:7" ht="22.5">
      <c r="A599" s="12" t="s">
        <v>1489</v>
      </c>
      <c r="B599" s="10" t="s">
        <v>1724</v>
      </c>
      <c r="C599" s="18">
        <v>16630.7</v>
      </c>
      <c r="D599" s="18">
        <v>16630.7</v>
      </c>
      <c r="E599" s="18">
        <f t="shared" si="19"/>
        <v>100</v>
      </c>
      <c r="F599" s="20">
        <v>0</v>
      </c>
      <c r="G599" s="30">
        <v>0</v>
      </c>
    </row>
    <row r="600" spans="1:7" ht="22.5">
      <c r="A600" s="12" t="s">
        <v>1490</v>
      </c>
      <c r="B600" s="10" t="s">
        <v>1725</v>
      </c>
      <c r="C600" s="18">
        <v>16630.7</v>
      </c>
      <c r="D600" s="18">
        <v>16630.7</v>
      </c>
      <c r="E600" s="18">
        <f t="shared" si="19"/>
        <v>100</v>
      </c>
      <c r="F600" s="18">
        <v>0</v>
      </c>
      <c r="G600" s="30">
        <v>0</v>
      </c>
    </row>
    <row r="601" spans="1:7" ht="12.75">
      <c r="A601" s="12" t="s">
        <v>425</v>
      </c>
      <c r="B601" s="10" t="s">
        <v>865</v>
      </c>
      <c r="C601" s="18">
        <v>72750.98793999999</v>
      </c>
      <c r="D601" s="20">
        <v>0</v>
      </c>
      <c r="E601" s="18">
        <f t="shared" si="19"/>
        <v>0</v>
      </c>
      <c r="F601" s="20">
        <v>0</v>
      </c>
      <c r="G601" s="30">
        <v>0</v>
      </c>
    </row>
    <row r="602" spans="1:7" ht="12.75">
      <c r="A602" s="12" t="s">
        <v>426</v>
      </c>
      <c r="B602" s="10" t="s">
        <v>866</v>
      </c>
      <c r="C602" s="18">
        <v>57430.715840000004</v>
      </c>
      <c r="D602" s="18">
        <v>0</v>
      </c>
      <c r="E602" s="18">
        <f t="shared" si="19"/>
        <v>0</v>
      </c>
      <c r="F602" s="18">
        <v>0</v>
      </c>
      <c r="G602" s="30">
        <v>0</v>
      </c>
    </row>
    <row r="603" spans="1:7" ht="12.75">
      <c r="A603" s="12" t="s">
        <v>725</v>
      </c>
      <c r="B603" s="10" t="s">
        <v>867</v>
      </c>
      <c r="C603" s="18">
        <v>14413.80391</v>
      </c>
      <c r="D603" s="18">
        <v>0</v>
      </c>
      <c r="E603" s="18">
        <f t="shared" si="19"/>
        <v>0</v>
      </c>
      <c r="F603" s="18">
        <v>0</v>
      </c>
      <c r="G603" s="30">
        <v>0</v>
      </c>
    </row>
    <row r="604" spans="1:7" ht="12.75">
      <c r="A604" s="12" t="s">
        <v>611</v>
      </c>
      <c r="B604" s="10" t="s">
        <v>868</v>
      </c>
      <c r="C604" s="18">
        <v>906.4681899999999</v>
      </c>
      <c r="D604" s="18">
        <v>0</v>
      </c>
      <c r="E604" s="18">
        <f t="shared" si="19"/>
        <v>0</v>
      </c>
      <c r="F604" s="18">
        <v>0</v>
      </c>
      <c r="G604" s="30">
        <v>0</v>
      </c>
    </row>
    <row r="605" spans="1:9" ht="12.75">
      <c r="A605" s="12" t="s">
        <v>562</v>
      </c>
      <c r="B605" s="10" t="s">
        <v>869</v>
      </c>
      <c r="C605" s="18">
        <f>C606+C608+C610+C612+C613+C614+C616+C618+C620+C622+C624+C626+C628+C630+C632+C634+C635+C638+C640+C642+C644+C646+C648+C650+C651</f>
        <v>4685368.78</v>
      </c>
      <c r="D605" s="18">
        <v>4615174.0115</v>
      </c>
      <c r="E605" s="18">
        <f t="shared" si="19"/>
        <v>98.50183044716493</v>
      </c>
      <c r="F605" s="18">
        <v>3237686.56313</v>
      </c>
      <c r="G605" s="30">
        <f t="shared" si="18"/>
        <v>142.54542314430608</v>
      </c>
      <c r="H605" s="18">
        <v>4406042.4</v>
      </c>
      <c r="I605" s="24">
        <f>C605-H605</f>
        <v>279326.3799999999</v>
      </c>
    </row>
    <row r="606" spans="1:7" ht="22.5">
      <c r="A606" s="12" t="s">
        <v>726</v>
      </c>
      <c r="B606" s="10" t="s">
        <v>870</v>
      </c>
      <c r="C606" s="18">
        <v>1194</v>
      </c>
      <c r="D606" s="18">
        <v>1194.0213999999999</v>
      </c>
      <c r="E606" s="18">
        <f t="shared" si="19"/>
        <v>100.00179229480737</v>
      </c>
      <c r="F606" s="18">
        <v>3502.8904300000004</v>
      </c>
      <c r="G606" s="30">
        <f aca="true" t="shared" si="20" ref="G606:G653">D606/F606*100</f>
        <v>34.08674704107144</v>
      </c>
    </row>
    <row r="607" spans="1:7" ht="22.5">
      <c r="A607" s="12" t="s">
        <v>727</v>
      </c>
      <c r="B607" s="10" t="s">
        <v>871</v>
      </c>
      <c r="C607" s="18">
        <v>1194</v>
      </c>
      <c r="D607" s="18">
        <v>1194.0213999999999</v>
      </c>
      <c r="E607" s="18">
        <f t="shared" si="19"/>
        <v>100.00179229480737</v>
      </c>
      <c r="F607" s="18">
        <v>3502.8904300000004</v>
      </c>
      <c r="G607" s="30">
        <f t="shared" si="20"/>
        <v>34.08674704107144</v>
      </c>
    </row>
    <row r="608" spans="1:7" ht="22.5">
      <c r="A608" s="12" t="s">
        <v>156</v>
      </c>
      <c r="B608" s="10" t="s">
        <v>872</v>
      </c>
      <c r="C608" s="18">
        <v>31507.3</v>
      </c>
      <c r="D608" s="18">
        <v>31507.3</v>
      </c>
      <c r="E608" s="18">
        <f t="shared" si="19"/>
        <v>100</v>
      </c>
      <c r="F608" s="18">
        <v>30313.4</v>
      </c>
      <c r="G608" s="30">
        <f t="shared" si="20"/>
        <v>103.93852223769025</v>
      </c>
    </row>
    <row r="609" spans="1:7" ht="33.75">
      <c r="A609" s="12" t="s">
        <v>157</v>
      </c>
      <c r="B609" s="10" t="s">
        <v>873</v>
      </c>
      <c r="C609" s="18">
        <v>31507.3</v>
      </c>
      <c r="D609" s="18">
        <v>31507.3</v>
      </c>
      <c r="E609" s="18">
        <f t="shared" si="19"/>
        <v>100</v>
      </c>
      <c r="F609" s="18">
        <v>30313.4</v>
      </c>
      <c r="G609" s="30">
        <f t="shared" si="20"/>
        <v>103.93852223769025</v>
      </c>
    </row>
    <row r="610" spans="1:7" ht="33.75">
      <c r="A610" s="12" t="s">
        <v>665</v>
      </c>
      <c r="B610" s="10" t="s">
        <v>874</v>
      </c>
      <c r="C610" s="18">
        <v>708.7</v>
      </c>
      <c r="D610" s="18">
        <v>708.7</v>
      </c>
      <c r="E610" s="18">
        <f t="shared" si="19"/>
        <v>100</v>
      </c>
      <c r="F610" s="18">
        <v>716.8</v>
      </c>
      <c r="G610" s="30">
        <f t="shared" si="20"/>
        <v>98.86997767857144</v>
      </c>
    </row>
    <row r="611" spans="1:7" ht="45">
      <c r="A611" s="12" t="s">
        <v>666</v>
      </c>
      <c r="B611" s="10" t="s">
        <v>875</v>
      </c>
      <c r="C611" s="18">
        <v>708.7</v>
      </c>
      <c r="D611" s="18">
        <v>708.7</v>
      </c>
      <c r="E611" s="18">
        <f t="shared" si="19"/>
        <v>100</v>
      </c>
      <c r="F611" s="18">
        <v>716.8</v>
      </c>
      <c r="G611" s="30">
        <f t="shared" si="20"/>
        <v>98.86997767857144</v>
      </c>
    </row>
    <row r="612" spans="1:7" ht="22.5">
      <c r="A612" s="12" t="s">
        <v>159</v>
      </c>
      <c r="B612" s="10" t="s">
        <v>876</v>
      </c>
      <c r="C612" s="18">
        <v>10261.4</v>
      </c>
      <c r="D612" s="18">
        <v>10261.35425</v>
      </c>
      <c r="E612" s="18">
        <f t="shared" si="19"/>
        <v>99.9995541544039</v>
      </c>
      <c r="F612" s="18">
        <v>11869.68983</v>
      </c>
      <c r="G612" s="30">
        <f t="shared" si="20"/>
        <v>86.4500622759744</v>
      </c>
    </row>
    <row r="613" spans="1:7" ht="22.5">
      <c r="A613" s="12" t="s">
        <v>158</v>
      </c>
      <c r="B613" s="10" t="s">
        <v>877</v>
      </c>
      <c r="C613" s="18">
        <v>322263.5</v>
      </c>
      <c r="D613" s="18">
        <v>322203.88318</v>
      </c>
      <c r="E613" s="18">
        <f t="shared" si="19"/>
        <v>99.98150059811304</v>
      </c>
      <c r="F613" s="18">
        <v>272065.20015</v>
      </c>
      <c r="G613" s="30">
        <f t="shared" si="20"/>
        <v>118.42892181813647</v>
      </c>
    </row>
    <row r="614" spans="1:7" ht="67.5">
      <c r="A614" s="12" t="s">
        <v>1491</v>
      </c>
      <c r="B614" s="10" t="s">
        <v>878</v>
      </c>
      <c r="C614" s="18">
        <v>29269.3</v>
      </c>
      <c r="D614" s="18">
        <v>29269.3</v>
      </c>
      <c r="E614" s="18">
        <f t="shared" si="19"/>
        <v>100</v>
      </c>
      <c r="F614" s="18">
        <v>76237.344</v>
      </c>
      <c r="G614" s="30">
        <f t="shared" si="20"/>
        <v>38.39233958622693</v>
      </c>
    </row>
    <row r="615" spans="1:7" ht="67.5">
      <c r="A615" s="12" t="s">
        <v>1492</v>
      </c>
      <c r="B615" s="10" t="s">
        <v>879</v>
      </c>
      <c r="C615" s="18">
        <v>29269.3</v>
      </c>
      <c r="D615" s="18">
        <v>29269.3</v>
      </c>
      <c r="E615" s="18">
        <f t="shared" si="19"/>
        <v>100</v>
      </c>
      <c r="F615" s="18">
        <v>76237.344</v>
      </c>
      <c r="G615" s="30">
        <f t="shared" si="20"/>
        <v>38.39233958622693</v>
      </c>
    </row>
    <row r="616" spans="1:7" ht="33.75">
      <c r="A616" s="12" t="s">
        <v>1493</v>
      </c>
      <c r="B616" s="10" t="s">
        <v>880</v>
      </c>
      <c r="C616" s="18">
        <v>9182.1</v>
      </c>
      <c r="D616" s="18">
        <v>9182.1</v>
      </c>
      <c r="E616" s="18">
        <f t="shared" si="19"/>
        <v>100</v>
      </c>
      <c r="F616" s="18">
        <v>10062.216</v>
      </c>
      <c r="G616" s="30">
        <f t="shared" si="20"/>
        <v>91.25325872551335</v>
      </c>
    </row>
    <row r="617" spans="1:7" ht="45">
      <c r="A617" s="12" t="s">
        <v>1494</v>
      </c>
      <c r="B617" s="10" t="s">
        <v>881</v>
      </c>
      <c r="C617" s="18">
        <v>9182.1</v>
      </c>
      <c r="D617" s="18">
        <v>9182.1</v>
      </c>
      <c r="E617" s="18">
        <f t="shared" si="19"/>
        <v>100</v>
      </c>
      <c r="F617" s="18">
        <v>10062.216</v>
      </c>
      <c r="G617" s="30">
        <f t="shared" si="20"/>
        <v>91.25325872551335</v>
      </c>
    </row>
    <row r="618" spans="1:7" ht="33.75">
      <c r="A618" s="12" t="s">
        <v>506</v>
      </c>
      <c r="B618" s="10" t="s">
        <v>882</v>
      </c>
      <c r="C618" s="18">
        <v>31358.6</v>
      </c>
      <c r="D618" s="18">
        <v>30959.6687</v>
      </c>
      <c r="E618" s="18">
        <f t="shared" si="19"/>
        <v>98.72784084748682</v>
      </c>
      <c r="F618" s="18">
        <v>31489.28568</v>
      </c>
      <c r="G618" s="30">
        <f t="shared" si="20"/>
        <v>98.31810417872902</v>
      </c>
    </row>
    <row r="619" spans="1:7" ht="45">
      <c r="A619" s="12" t="s">
        <v>507</v>
      </c>
      <c r="B619" s="10" t="s">
        <v>883</v>
      </c>
      <c r="C619" s="18">
        <v>31358.6</v>
      </c>
      <c r="D619" s="18">
        <v>30959.6687</v>
      </c>
      <c r="E619" s="18">
        <f t="shared" si="19"/>
        <v>98.72784084748682</v>
      </c>
      <c r="F619" s="18">
        <v>31489.28568</v>
      </c>
      <c r="G619" s="30">
        <f t="shared" si="20"/>
        <v>98.31810417872902</v>
      </c>
    </row>
    <row r="620" spans="1:7" ht="45">
      <c r="A620" s="12" t="s">
        <v>1495</v>
      </c>
      <c r="B620" s="10" t="s">
        <v>884</v>
      </c>
      <c r="C620" s="18">
        <v>8831.5</v>
      </c>
      <c r="D620" s="18">
        <v>8748.324</v>
      </c>
      <c r="E620" s="18">
        <f t="shared" si="19"/>
        <v>99.05818943554323</v>
      </c>
      <c r="F620" s="18">
        <v>12195.049</v>
      </c>
      <c r="G620" s="30">
        <f t="shared" si="20"/>
        <v>71.73668592885522</v>
      </c>
    </row>
    <row r="621" spans="1:7" ht="56.25">
      <c r="A621" s="12" t="s">
        <v>1496</v>
      </c>
      <c r="B621" s="10" t="s">
        <v>885</v>
      </c>
      <c r="C621" s="18">
        <v>8831.5</v>
      </c>
      <c r="D621" s="18">
        <v>8748.324</v>
      </c>
      <c r="E621" s="18">
        <f t="shared" si="19"/>
        <v>99.05818943554323</v>
      </c>
      <c r="F621" s="18">
        <v>12195.049</v>
      </c>
      <c r="G621" s="30">
        <f t="shared" si="20"/>
        <v>71.73668592885522</v>
      </c>
    </row>
    <row r="622" spans="1:7" ht="45">
      <c r="A622" s="12" t="s">
        <v>427</v>
      </c>
      <c r="B622" s="10" t="s">
        <v>886</v>
      </c>
      <c r="C622" s="18">
        <v>75203.9</v>
      </c>
      <c r="D622" s="18">
        <v>74555.70692</v>
      </c>
      <c r="E622" s="18">
        <f t="shared" si="19"/>
        <v>99.13808581735788</v>
      </c>
      <c r="F622" s="18">
        <v>72888.09053</v>
      </c>
      <c r="G622" s="30">
        <f t="shared" si="20"/>
        <v>102.28791339967071</v>
      </c>
    </row>
    <row r="623" spans="1:7" ht="45">
      <c r="A623" s="12" t="s">
        <v>428</v>
      </c>
      <c r="B623" s="10" t="s">
        <v>887</v>
      </c>
      <c r="C623" s="18">
        <v>75203.9</v>
      </c>
      <c r="D623" s="18">
        <v>74555.70692</v>
      </c>
      <c r="E623" s="18">
        <f t="shared" si="19"/>
        <v>99.13808581735788</v>
      </c>
      <c r="F623" s="18">
        <v>72888.09053</v>
      </c>
      <c r="G623" s="30">
        <f t="shared" si="20"/>
        <v>102.28791339967071</v>
      </c>
    </row>
    <row r="624" spans="1:7" ht="33.75">
      <c r="A624" s="12" t="s">
        <v>612</v>
      </c>
      <c r="B624" s="10" t="s">
        <v>888</v>
      </c>
      <c r="C624" s="18">
        <v>16.7</v>
      </c>
      <c r="D624" s="18">
        <v>16.61796</v>
      </c>
      <c r="E624" s="18">
        <f t="shared" si="19"/>
        <v>99.50874251497007</v>
      </c>
      <c r="F624" s="18">
        <v>16.27429</v>
      </c>
      <c r="G624" s="30">
        <f t="shared" si="20"/>
        <v>102.11173575006957</v>
      </c>
    </row>
    <row r="625" spans="1:7" ht="45">
      <c r="A625" s="12" t="s">
        <v>613</v>
      </c>
      <c r="B625" s="10" t="s">
        <v>889</v>
      </c>
      <c r="C625" s="18">
        <v>16.7</v>
      </c>
      <c r="D625" s="18">
        <v>16.61796</v>
      </c>
      <c r="E625" s="18">
        <f t="shared" si="19"/>
        <v>99.50874251497007</v>
      </c>
      <c r="F625" s="18">
        <v>16.27429</v>
      </c>
      <c r="G625" s="30">
        <f t="shared" si="20"/>
        <v>102.11173575006957</v>
      </c>
    </row>
    <row r="626" spans="1:7" ht="22.5">
      <c r="A626" s="12" t="s">
        <v>1497</v>
      </c>
      <c r="B626" s="10" t="s">
        <v>890</v>
      </c>
      <c r="C626" s="18">
        <v>1002305.6</v>
      </c>
      <c r="D626" s="18">
        <v>989585.80688</v>
      </c>
      <c r="E626" s="18">
        <f t="shared" si="19"/>
        <v>98.73094661747874</v>
      </c>
      <c r="F626" s="18">
        <v>1017415.68833</v>
      </c>
      <c r="G626" s="30">
        <f t="shared" si="20"/>
        <v>97.2646498605029</v>
      </c>
    </row>
    <row r="627" spans="1:7" ht="22.5">
      <c r="A627" s="12" t="s">
        <v>155</v>
      </c>
      <c r="B627" s="10" t="s">
        <v>891</v>
      </c>
      <c r="C627" s="18">
        <v>1002305.6</v>
      </c>
      <c r="D627" s="18">
        <v>989585.80688</v>
      </c>
      <c r="E627" s="18">
        <f t="shared" si="19"/>
        <v>98.73094661747874</v>
      </c>
      <c r="F627" s="18">
        <v>1017415.68833</v>
      </c>
      <c r="G627" s="30">
        <f t="shared" si="20"/>
        <v>97.2646498605029</v>
      </c>
    </row>
    <row r="628" spans="1:7" ht="33.75">
      <c r="A628" s="12" t="s">
        <v>160</v>
      </c>
      <c r="B628" s="10" t="s">
        <v>892</v>
      </c>
      <c r="C628" s="18">
        <v>9383.9</v>
      </c>
      <c r="D628" s="18">
        <v>7493.56633</v>
      </c>
      <c r="E628" s="18">
        <f t="shared" si="19"/>
        <v>79.85556463730433</v>
      </c>
      <c r="F628" s="18">
        <v>8653.51959</v>
      </c>
      <c r="G628" s="30">
        <f t="shared" si="20"/>
        <v>86.59558982982553</v>
      </c>
    </row>
    <row r="629" spans="1:7" ht="33.75">
      <c r="A629" s="12" t="s">
        <v>161</v>
      </c>
      <c r="B629" s="10" t="s">
        <v>893</v>
      </c>
      <c r="C629" s="18">
        <v>9383.9</v>
      </c>
      <c r="D629" s="18">
        <v>7493.56633</v>
      </c>
      <c r="E629" s="18">
        <f t="shared" si="19"/>
        <v>79.85556463730433</v>
      </c>
      <c r="F629" s="18">
        <v>8653.51959</v>
      </c>
      <c r="G629" s="30">
        <f t="shared" si="20"/>
        <v>86.59558982982553</v>
      </c>
    </row>
    <row r="630" spans="1:7" ht="45">
      <c r="A630" s="12" t="s">
        <v>163</v>
      </c>
      <c r="B630" s="10" t="s">
        <v>894</v>
      </c>
      <c r="C630" s="18">
        <v>4036.9</v>
      </c>
      <c r="D630" s="18">
        <v>4024.5826</v>
      </c>
      <c r="E630" s="18">
        <f t="shared" si="19"/>
        <v>99.6948797344497</v>
      </c>
      <c r="F630" s="18">
        <v>4243.80947</v>
      </c>
      <c r="G630" s="30">
        <f t="shared" si="20"/>
        <v>94.83419622040667</v>
      </c>
    </row>
    <row r="631" spans="1:7" ht="56.25">
      <c r="A631" s="12" t="s">
        <v>614</v>
      </c>
      <c r="B631" s="10" t="s">
        <v>895</v>
      </c>
      <c r="C631" s="18">
        <v>4036.9</v>
      </c>
      <c r="D631" s="18">
        <v>4024.5826</v>
      </c>
      <c r="E631" s="18">
        <f t="shared" si="19"/>
        <v>99.6948797344497</v>
      </c>
      <c r="F631" s="18">
        <v>4243.80947</v>
      </c>
      <c r="G631" s="30">
        <f t="shared" si="20"/>
        <v>94.83419622040667</v>
      </c>
    </row>
    <row r="632" spans="1:7" ht="33.75">
      <c r="A632" s="12" t="s">
        <v>728</v>
      </c>
      <c r="B632" s="10" t="s">
        <v>896</v>
      </c>
      <c r="C632" s="18">
        <v>156.1</v>
      </c>
      <c r="D632" s="18">
        <v>154.62301000000002</v>
      </c>
      <c r="E632" s="18">
        <f t="shared" si="19"/>
        <v>99.05381806534275</v>
      </c>
      <c r="F632" s="18">
        <v>151.54801999999998</v>
      </c>
      <c r="G632" s="30">
        <f t="shared" si="20"/>
        <v>102.029053233424</v>
      </c>
    </row>
    <row r="633" spans="1:7" ht="45">
      <c r="A633" s="12" t="s">
        <v>729</v>
      </c>
      <c r="B633" s="10" t="s">
        <v>897</v>
      </c>
      <c r="C633" s="18">
        <v>156.1</v>
      </c>
      <c r="D633" s="18">
        <v>154.62301000000002</v>
      </c>
      <c r="E633" s="18">
        <f t="shared" si="19"/>
        <v>99.05381806534275</v>
      </c>
      <c r="F633" s="18">
        <v>151.54801999999998</v>
      </c>
      <c r="G633" s="30">
        <f t="shared" si="20"/>
        <v>102.029053233424</v>
      </c>
    </row>
    <row r="634" spans="1:7" ht="33.75">
      <c r="A634" s="12" t="s">
        <v>162</v>
      </c>
      <c r="B634" s="10" t="s">
        <v>898</v>
      </c>
      <c r="C634" s="18">
        <v>1226996.5</v>
      </c>
      <c r="D634" s="18">
        <v>1211735.4028399999</v>
      </c>
      <c r="E634" s="18">
        <f t="shared" si="19"/>
        <v>98.75622325247055</v>
      </c>
      <c r="F634" s="18">
        <v>350400.74686</v>
      </c>
      <c r="G634" s="30">
        <f t="shared" si="20"/>
        <v>345.8141609852617</v>
      </c>
    </row>
    <row r="635" spans="1:7" ht="45">
      <c r="A635" s="12" t="s">
        <v>1498</v>
      </c>
      <c r="B635" s="10" t="s">
        <v>1726</v>
      </c>
      <c r="C635" s="18">
        <v>677.1</v>
      </c>
      <c r="D635" s="18">
        <v>0</v>
      </c>
      <c r="E635" s="18">
        <f t="shared" si="19"/>
        <v>0</v>
      </c>
      <c r="F635" s="18">
        <v>0</v>
      </c>
      <c r="G635" s="30">
        <v>0</v>
      </c>
    </row>
    <row r="636" spans="1:7" ht="33.75">
      <c r="A636" s="12" t="s">
        <v>1499</v>
      </c>
      <c r="B636" s="10" t="s">
        <v>1727</v>
      </c>
      <c r="C636" s="18">
        <v>286.5</v>
      </c>
      <c r="D636" s="18">
        <v>0</v>
      </c>
      <c r="E636" s="18">
        <f t="shared" si="19"/>
        <v>0</v>
      </c>
      <c r="F636" s="18">
        <v>0</v>
      </c>
      <c r="G636" s="30">
        <v>0</v>
      </c>
    </row>
    <row r="637" spans="1:7" ht="45">
      <c r="A637" s="12" t="s">
        <v>1500</v>
      </c>
      <c r="B637" s="10" t="s">
        <v>1728</v>
      </c>
      <c r="C637" s="18">
        <v>390.6</v>
      </c>
      <c r="D637" s="18">
        <v>0</v>
      </c>
      <c r="E637" s="18">
        <f t="shared" si="19"/>
        <v>0</v>
      </c>
      <c r="F637" s="18">
        <v>0</v>
      </c>
      <c r="G637" s="30">
        <v>0</v>
      </c>
    </row>
    <row r="638" spans="1:7" ht="56.25">
      <c r="A638" s="12" t="s">
        <v>429</v>
      </c>
      <c r="B638" s="10" t="s">
        <v>899</v>
      </c>
      <c r="C638" s="18">
        <v>407127.48</v>
      </c>
      <c r="D638" s="18">
        <v>406262.07041000004</v>
      </c>
      <c r="E638" s="18">
        <f t="shared" si="19"/>
        <v>99.78743523036078</v>
      </c>
      <c r="F638" s="18">
        <v>397330.76709</v>
      </c>
      <c r="G638" s="30">
        <f t="shared" si="20"/>
        <v>102.24782575621107</v>
      </c>
    </row>
    <row r="639" spans="1:7" ht="67.5">
      <c r="A639" s="12" t="s">
        <v>430</v>
      </c>
      <c r="B639" s="10" t="s">
        <v>900</v>
      </c>
      <c r="C639" s="18">
        <v>407127.48</v>
      </c>
      <c r="D639" s="18">
        <v>406262.07041000004</v>
      </c>
      <c r="E639" s="18">
        <f t="shared" si="19"/>
        <v>99.78743523036078</v>
      </c>
      <c r="F639" s="18">
        <v>397330.76709</v>
      </c>
      <c r="G639" s="30">
        <f t="shared" si="20"/>
        <v>102.24782575621107</v>
      </c>
    </row>
    <row r="640" spans="1:7" ht="12.75">
      <c r="A640" s="12" t="s">
        <v>730</v>
      </c>
      <c r="B640" s="10" t="s">
        <v>901</v>
      </c>
      <c r="C640" s="18">
        <v>40473.7</v>
      </c>
      <c r="D640" s="18">
        <v>40473.7</v>
      </c>
      <c r="E640" s="18">
        <f t="shared" si="19"/>
        <v>100</v>
      </c>
      <c r="F640" s="18">
        <v>66485.32196</v>
      </c>
      <c r="G640" s="30">
        <f t="shared" si="20"/>
        <v>60.87614349577859</v>
      </c>
    </row>
    <row r="641" spans="1:7" ht="22.5">
      <c r="A641" s="12" t="s">
        <v>731</v>
      </c>
      <c r="B641" s="10" t="s">
        <v>902</v>
      </c>
      <c r="C641" s="18">
        <v>40473.7</v>
      </c>
      <c r="D641" s="18">
        <v>40473.7</v>
      </c>
      <c r="E641" s="18">
        <f t="shared" si="19"/>
        <v>100</v>
      </c>
      <c r="F641" s="18">
        <v>66485.32196</v>
      </c>
      <c r="G641" s="30">
        <f t="shared" si="20"/>
        <v>60.87614349577859</v>
      </c>
    </row>
    <row r="642" spans="1:7" ht="45">
      <c r="A642" s="12" t="s">
        <v>732</v>
      </c>
      <c r="B642" s="10" t="s">
        <v>903</v>
      </c>
      <c r="C642" s="18">
        <v>22770</v>
      </c>
      <c r="D642" s="18">
        <v>22770</v>
      </c>
      <c r="E642" s="18">
        <f t="shared" si="19"/>
        <v>100</v>
      </c>
      <c r="F642" s="18">
        <v>21618</v>
      </c>
      <c r="G642" s="30">
        <f t="shared" si="20"/>
        <v>105.32889258950875</v>
      </c>
    </row>
    <row r="643" spans="1:7" ht="56.25">
      <c r="A643" s="12" t="s">
        <v>733</v>
      </c>
      <c r="B643" s="10" t="s">
        <v>904</v>
      </c>
      <c r="C643" s="18">
        <v>22770</v>
      </c>
      <c r="D643" s="18">
        <v>22770</v>
      </c>
      <c r="E643" s="18">
        <f t="shared" si="19"/>
        <v>100</v>
      </c>
      <c r="F643" s="18">
        <v>21618</v>
      </c>
      <c r="G643" s="30">
        <f t="shared" si="20"/>
        <v>105.32889258950875</v>
      </c>
    </row>
    <row r="644" spans="1:7" ht="45">
      <c r="A644" s="12" t="s">
        <v>734</v>
      </c>
      <c r="B644" s="10" t="s">
        <v>905</v>
      </c>
      <c r="C644" s="18">
        <v>17019.1</v>
      </c>
      <c r="D644" s="18">
        <v>17019.1</v>
      </c>
      <c r="E644" s="18">
        <f t="shared" si="19"/>
        <v>100</v>
      </c>
      <c r="F644" s="18">
        <v>32902.8</v>
      </c>
      <c r="G644" s="30">
        <f t="shared" si="20"/>
        <v>51.72538507361075</v>
      </c>
    </row>
    <row r="645" spans="1:7" ht="56.25">
      <c r="A645" s="12" t="s">
        <v>735</v>
      </c>
      <c r="B645" s="10" t="s">
        <v>906</v>
      </c>
      <c r="C645" s="18">
        <v>17019.1</v>
      </c>
      <c r="D645" s="18">
        <v>17019.1</v>
      </c>
      <c r="E645" s="18">
        <f t="shared" si="19"/>
        <v>100</v>
      </c>
      <c r="F645" s="18">
        <v>32902.8</v>
      </c>
      <c r="G645" s="30">
        <f t="shared" si="20"/>
        <v>51.72538507361075</v>
      </c>
    </row>
    <row r="646" spans="1:7" ht="67.5">
      <c r="A646" s="12" t="s">
        <v>615</v>
      </c>
      <c r="B646" s="10" t="s">
        <v>907</v>
      </c>
      <c r="C646" s="18">
        <v>297578.7</v>
      </c>
      <c r="D646" s="18">
        <v>292229.3254</v>
      </c>
      <c r="E646" s="18">
        <f t="shared" si="19"/>
        <v>98.20236643281255</v>
      </c>
      <c r="F646" s="18">
        <v>279163.46557</v>
      </c>
      <c r="G646" s="30">
        <f t="shared" si="20"/>
        <v>104.68036166671091</v>
      </c>
    </row>
    <row r="647" spans="1:7" ht="67.5">
      <c r="A647" s="12" t="s">
        <v>616</v>
      </c>
      <c r="B647" s="10" t="s">
        <v>908</v>
      </c>
      <c r="C647" s="18">
        <v>297578.7</v>
      </c>
      <c r="D647" s="18">
        <v>292229.3254</v>
      </c>
      <c r="E647" s="18">
        <f aca="true" t="shared" si="21" ref="E647:E703">D647/C647*100</f>
        <v>98.20236643281255</v>
      </c>
      <c r="F647" s="18">
        <v>279163.46557</v>
      </c>
      <c r="G647" s="30">
        <f t="shared" si="20"/>
        <v>104.68036166671091</v>
      </c>
    </row>
    <row r="648" spans="1:7" ht="22.5">
      <c r="A648" s="12" t="s">
        <v>736</v>
      </c>
      <c r="B648" s="10" t="s">
        <v>909</v>
      </c>
      <c r="C648" s="18">
        <v>967091.2</v>
      </c>
      <c r="D648" s="18">
        <v>938944.2078</v>
      </c>
      <c r="E648" s="18">
        <f t="shared" si="21"/>
        <v>97.08952038856314</v>
      </c>
      <c r="F648" s="18">
        <v>418784.09943</v>
      </c>
      <c r="G648" s="30">
        <f t="shared" si="20"/>
        <v>224.20722493475304</v>
      </c>
    </row>
    <row r="649" spans="1:7" ht="33.75">
      <c r="A649" s="12" t="s">
        <v>737</v>
      </c>
      <c r="B649" s="10" t="s">
        <v>910</v>
      </c>
      <c r="C649" s="18">
        <v>967091.2</v>
      </c>
      <c r="D649" s="18">
        <v>938944.2078</v>
      </c>
      <c r="E649" s="18">
        <f t="shared" si="21"/>
        <v>97.08952038856314</v>
      </c>
      <c r="F649" s="18">
        <v>418784.09943</v>
      </c>
      <c r="G649" s="30">
        <f t="shared" si="20"/>
        <v>224.20722493475304</v>
      </c>
    </row>
    <row r="650" spans="1:7" ht="22.5">
      <c r="A650" s="12" t="s">
        <v>617</v>
      </c>
      <c r="B650" s="10" t="s">
        <v>911</v>
      </c>
      <c r="C650" s="18">
        <v>165607.4</v>
      </c>
      <c r="D650" s="18">
        <v>161526.54982</v>
      </c>
      <c r="E650" s="18">
        <f t="shared" si="21"/>
        <v>97.53582860427734</v>
      </c>
      <c r="F650" s="18">
        <v>119180.55690000001</v>
      </c>
      <c r="G650" s="30">
        <f t="shared" si="20"/>
        <v>135.5309574157561</v>
      </c>
    </row>
    <row r="651" spans="1:7" ht="22.5">
      <c r="A651" s="12" t="s">
        <v>1501</v>
      </c>
      <c r="B651" s="10" t="s">
        <v>1729</v>
      </c>
      <c r="C651" s="18">
        <v>4348.1</v>
      </c>
      <c r="D651" s="18">
        <v>4348.1</v>
      </c>
      <c r="E651" s="18">
        <f t="shared" si="21"/>
        <v>100</v>
      </c>
      <c r="F651" s="18">
        <v>0</v>
      </c>
      <c r="G651" s="30">
        <v>0</v>
      </c>
    </row>
    <row r="652" spans="1:7" ht="22.5">
      <c r="A652" s="12" t="s">
        <v>1502</v>
      </c>
      <c r="B652" s="10" t="s">
        <v>1730</v>
      </c>
      <c r="C652" s="18">
        <v>4348.1</v>
      </c>
      <c r="D652" s="18">
        <v>4348.1</v>
      </c>
      <c r="E652" s="18">
        <f t="shared" si="21"/>
        <v>100</v>
      </c>
      <c r="F652" s="18">
        <v>0</v>
      </c>
      <c r="G652" s="30">
        <v>0</v>
      </c>
    </row>
    <row r="653" spans="1:7" ht="12.75">
      <c r="A653" s="12" t="s">
        <v>164</v>
      </c>
      <c r="B653" s="10" t="s">
        <v>912</v>
      </c>
      <c r="C653" s="18">
        <f>C654+C655+C656+C658+C660+C663+C665+C667+C668+C669+C671+C676+C680+C684+C685+C687+C689+C691+C697+C699</f>
        <v>5335415.787500001</v>
      </c>
      <c r="D653" s="18">
        <v>4397414.0585</v>
      </c>
      <c r="E653" s="18">
        <f t="shared" si="21"/>
        <v>82.41933213157289</v>
      </c>
      <c r="F653" s="18">
        <v>3647849.07088</v>
      </c>
      <c r="G653" s="30">
        <f t="shared" si="20"/>
        <v>120.54813598521983</v>
      </c>
    </row>
    <row r="654" spans="1:7" ht="33.75">
      <c r="A654" s="12" t="s">
        <v>1503</v>
      </c>
      <c r="B654" s="10" t="s">
        <v>913</v>
      </c>
      <c r="C654" s="18">
        <v>12570.147</v>
      </c>
      <c r="D654" s="18">
        <v>11658.042</v>
      </c>
      <c r="E654" s="18">
        <f t="shared" si="21"/>
        <v>92.7438796061812</v>
      </c>
      <c r="F654" s="18">
        <v>9526.00208</v>
      </c>
      <c r="G654" s="30">
        <f aca="true" t="shared" si="22" ref="G654:G708">D654/F654*100</f>
        <v>122.38126658061783</v>
      </c>
    </row>
    <row r="655" spans="1:7" ht="33.75">
      <c r="A655" s="12" t="s">
        <v>1504</v>
      </c>
      <c r="B655" s="10" t="s">
        <v>914</v>
      </c>
      <c r="C655" s="18">
        <v>3008.621</v>
      </c>
      <c r="D655" s="18">
        <v>2721.4092400000004</v>
      </c>
      <c r="E655" s="18">
        <f t="shared" si="21"/>
        <v>90.45370752913047</v>
      </c>
      <c r="F655" s="18">
        <v>2133.4631600000002</v>
      </c>
      <c r="G655" s="30">
        <f t="shared" si="22"/>
        <v>127.55829540548524</v>
      </c>
    </row>
    <row r="656" spans="1:7" ht="56.25">
      <c r="A656" s="12" t="s">
        <v>738</v>
      </c>
      <c r="B656" s="10" t="s">
        <v>915</v>
      </c>
      <c r="C656" s="18">
        <v>131194.3</v>
      </c>
      <c r="D656" s="18">
        <v>125681.08757999999</v>
      </c>
      <c r="E656" s="18">
        <f t="shared" si="21"/>
        <v>95.79767381662161</v>
      </c>
      <c r="F656" s="18">
        <v>254652.47296</v>
      </c>
      <c r="G656" s="30">
        <f t="shared" si="22"/>
        <v>49.353963116526096</v>
      </c>
    </row>
    <row r="657" spans="1:7" ht="56.25">
      <c r="A657" s="12" t="s">
        <v>739</v>
      </c>
      <c r="B657" s="10" t="s">
        <v>916</v>
      </c>
      <c r="C657" s="18">
        <v>131194.3</v>
      </c>
      <c r="D657" s="18">
        <v>125681.08757999999</v>
      </c>
      <c r="E657" s="18">
        <f t="shared" si="21"/>
        <v>95.79767381662161</v>
      </c>
      <c r="F657" s="18">
        <v>254652.47296</v>
      </c>
      <c r="G657" s="30">
        <f t="shared" si="22"/>
        <v>49.353963116526096</v>
      </c>
    </row>
    <row r="658" spans="1:7" ht="22.5">
      <c r="A658" s="12" t="s">
        <v>618</v>
      </c>
      <c r="B658" s="10" t="s">
        <v>917</v>
      </c>
      <c r="C658" s="18">
        <v>107646.8</v>
      </c>
      <c r="D658" s="18">
        <v>103832.71012</v>
      </c>
      <c r="E658" s="18">
        <f t="shared" si="21"/>
        <v>96.45684787657413</v>
      </c>
      <c r="F658" s="18">
        <v>100751.84429000001</v>
      </c>
      <c r="G658" s="30">
        <f t="shared" si="22"/>
        <v>103.05787536864553</v>
      </c>
    </row>
    <row r="659" spans="1:7" ht="33.75">
      <c r="A659" s="12" t="s">
        <v>619</v>
      </c>
      <c r="B659" s="10" t="s">
        <v>918</v>
      </c>
      <c r="C659" s="18">
        <v>107646.8</v>
      </c>
      <c r="D659" s="18">
        <v>103832.71012</v>
      </c>
      <c r="E659" s="18">
        <f t="shared" si="21"/>
        <v>96.45684787657413</v>
      </c>
      <c r="F659" s="18">
        <v>100751.84429000001</v>
      </c>
      <c r="G659" s="30">
        <f t="shared" si="22"/>
        <v>103.05787536864553</v>
      </c>
    </row>
    <row r="660" spans="1:7" ht="45">
      <c r="A660" s="12" t="s">
        <v>1505</v>
      </c>
      <c r="B660" s="10" t="s">
        <v>919</v>
      </c>
      <c r="C660" s="18">
        <v>546226.7</v>
      </c>
      <c r="D660" s="18">
        <v>161678.30366</v>
      </c>
      <c r="E660" s="18">
        <f t="shared" si="21"/>
        <v>29.59912132819579</v>
      </c>
      <c r="F660" s="18">
        <v>255427.77945</v>
      </c>
      <c r="G660" s="30">
        <f t="shared" si="22"/>
        <v>63.297071292767725</v>
      </c>
    </row>
    <row r="661" spans="1:7" ht="45">
      <c r="A661" s="12" t="s">
        <v>1817</v>
      </c>
      <c r="B661" s="10" t="s">
        <v>1818</v>
      </c>
      <c r="C661" s="18">
        <v>0</v>
      </c>
      <c r="D661" s="18">
        <v>0</v>
      </c>
      <c r="E661" s="18">
        <v>0</v>
      </c>
      <c r="F661" s="18">
        <v>12794</v>
      </c>
      <c r="G661" s="30">
        <f t="shared" si="22"/>
        <v>0</v>
      </c>
    </row>
    <row r="662" spans="1:7" ht="56.25">
      <c r="A662" s="12" t="s">
        <v>1819</v>
      </c>
      <c r="B662" s="10" t="s">
        <v>1820</v>
      </c>
      <c r="C662" s="18">
        <v>0</v>
      </c>
      <c r="D662" s="18">
        <v>0</v>
      </c>
      <c r="E662" s="18">
        <v>0</v>
      </c>
      <c r="F662" s="18">
        <v>12794</v>
      </c>
      <c r="G662" s="30">
        <f t="shared" si="22"/>
        <v>0</v>
      </c>
    </row>
    <row r="663" spans="1:7" ht="33.75">
      <c r="A663" s="12" t="s">
        <v>740</v>
      </c>
      <c r="B663" s="10" t="s">
        <v>920</v>
      </c>
      <c r="C663" s="18">
        <v>164553.4</v>
      </c>
      <c r="D663" s="18">
        <v>900</v>
      </c>
      <c r="E663" s="18">
        <f t="shared" si="21"/>
        <v>0.5469349159604117</v>
      </c>
      <c r="F663" s="18">
        <v>162498.31</v>
      </c>
      <c r="G663" s="30">
        <f t="shared" si="22"/>
        <v>0.5538519139060585</v>
      </c>
    </row>
    <row r="664" spans="1:7" ht="33.75">
      <c r="A664" s="12" t="s">
        <v>741</v>
      </c>
      <c r="B664" s="10" t="s">
        <v>921</v>
      </c>
      <c r="C664" s="18">
        <v>164553.4</v>
      </c>
      <c r="D664" s="18">
        <v>900</v>
      </c>
      <c r="E664" s="18">
        <f t="shared" si="21"/>
        <v>0.5469349159604117</v>
      </c>
      <c r="F664" s="18">
        <v>162498.31</v>
      </c>
      <c r="G664" s="30">
        <f t="shared" si="22"/>
        <v>0.5538519139060585</v>
      </c>
    </row>
    <row r="665" spans="1:7" ht="45">
      <c r="A665" s="12" t="s">
        <v>1506</v>
      </c>
      <c r="B665" s="10" t="s">
        <v>1731</v>
      </c>
      <c r="C665" s="18">
        <v>76025.8</v>
      </c>
      <c r="D665" s="18">
        <v>0</v>
      </c>
      <c r="E665" s="18">
        <f t="shared" si="21"/>
        <v>0</v>
      </c>
      <c r="F665" s="18">
        <v>0</v>
      </c>
      <c r="G665" s="30">
        <v>0</v>
      </c>
    </row>
    <row r="666" spans="1:7" ht="45">
      <c r="A666" s="12" t="s">
        <v>1507</v>
      </c>
      <c r="B666" s="10" t="s">
        <v>1732</v>
      </c>
      <c r="C666" s="18">
        <v>76025.8</v>
      </c>
      <c r="D666" s="18">
        <v>0</v>
      </c>
      <c r="E666" s="18">
        <f t="shared" si="21"/>
        <v>0</v>
      </c>
      <c r="F666" s="18">
        <v>0</v>
      </c>
      <c r="G666" s="30">
        <v>0</v>
      </c>
    </row>
    <row r="667" spans="1:7" ht="78.75">
      <c r="A667" s="12" t="s">
        <v>508</v>
      </c>
      <c r="B667" s="10" t="s">
        <v>922</v>
      </c>
      <c r="C667" s="18">
        <v>107.5</v>
      </c>
      <c r="D667" s="18">
        <v>106.78233999999999</v>
      </c>
      <c r="E667" s="18">
        <f t="shared" si="21"/>
        <v>99.33240930232557</v>
      </c>
      <c r="F667" s="18">
        <v>130.89797000000002</v>
      </c>
      <c r="G667" s="30">
        <f t="shared" si="22"/>
        <v>81.57677311573279</v>
      </c>
    </row>
    <row r="668" spans="1:7" ht="45">
      <c r="A668" s="12" t="s">
        <v>742</v>
      </c>
      <c r="B668" s="10" t="s">
        <v>923</v>
      </c>
      <c r="C668" s="18">
        <v>38.8</v>
      </c>
      <c r="D668" s="18">
        <v>38.718</v>
      </c>
      <c r="E668" s="18">
        <f t="shared" si="21"/>
        <v>99.78865979381445</v>
      </c>
      <c r="F668" s="18">
        <v>232.8</v>
      </c>
      <c r="G668" s="30">
        <f t="shared" si="22"/>
        <v>16.631443298969074</v>
      </c>
    </row>
    <row r="669" spans="1:7" ht="123.75">
      <c r="A669" s="12" t="s">
        <v>1508</v>
      </c>
      <c r="B669" s="10" t="s">
        <v>924</v>
      </c>
      <c r="C669" s="18">
        <v>3813</v>
      </c>
      <c r="D669" s="18">
        <v>3757.98288</v>
      </c>
      <c r="E669" s="18">
        <f t="shared" si="21"/>
        <v>98.55711723052714</v>
      </c>
      <c r="F669" s="18">
        <v>3943.9</v>
      </c>
      <c r="G669" s="30">
        <f t="shared" si="22"/>
        <v>95.28595755470474</v>
      </c>
    </row>
    <row r="670" spans="1:7" ht="135">
      <c r="A670" s="12" t="s">
        <v>1509</v>
      </c>
      <c r="B670" s="10" t="s">
        <v>925</v>
      </c>
      <c r="C670" s="18">
        <v>3813</v>
      </c>
      <c r="D670" s="18">
        <v>3757.98288</v>
      </c>
      <c r="E670" s="18">
        <f t="shared" si="21"/>
        <v>98.55711723052714</v>
      </c>
      <c r="F670" s="18">
        <v>3943.9</v>
      </c>
      <c r="G670" s="30">
        <f t="shared" si="22"/>
        <v>95.28595755470474</v>
      </c>
    </row>
    <row r="671" spans="1:7" ht="45">
      <c r="A671" s="12" t="s">
        <v>1510</v>
      </c>
      <c r="B671" s="10" t="s">
        <v>1733</v>
      </c>
      <c r="C671" s="18">
        <v>96536.5</v>
      </c>
      <c r="D671" s="18">
        <v>96536.5</v>
      </c>
      <c r="E671" s="18">
        <f t="shared" si="21"/>
        <v>100</v>
      </c>
      <c r="F671" s="18">
        <v>0</v>
      </c>
      <c r="G671" s="30">
        <v>0</v>
      </c>
    </row>
    <row r="672" spans="1:7" ht="22.5">
      <c r="A672" s="12" t="s">
        <v>1821</v>
      </c>
      <c r="B672" s="10" t="s">
        <v>1822</v>
      </c>
      <c r="C672" s="18">
        <v>0</v>
      </c>
      <c r="D672" s="18">
        <v>0</v>
      </c>
      <c r="E672" s="18">
        <v>0</v>
      </c>
      <c r="F672" s="18">
        <v>30112.72</v>
      </c>
      <c r="G672" s="30">
        <v>0</v>
      </c>
    </row>
    <row r="673" spans="1:7" ht="22.5">
      <c r="A673" s="12" t="s">
        <v>1823</v>
      </c>
      <c r="B673" s="10" t="s">
        <v>1824</v>
      </c>
      <c r="C673" s="18">
        <v>0</v>
      </c>
      <c r="D673" s="18">
        <v>0</v>
      </c>
      <c r="E673" s="18">
        <v>0</v>
      </c>
      <c r="F673" s="18">
        <v>30112.72</v>
      </c>
      <c r="G673" s="30">
        <v>0</v>
      </c>
    </row>
    <row r="674" spans="1:7" ht="33.75">
      <c r="A674" s="12" t="s">
        <v>1825</v>
      </c>
      <c r="B674" s="10" t="s">
        <v>1826</v>
      </c>
      <c r="C674" s="18">
        <v>0</v>
      </c>
      <c r="D674" s="18">
        <v>0</v>
      </c>
      <c r="E674" s="18">
        <v>0</v>
      </c>
      <c r="F674" s="18">
        <v>19672.746239999997</v>
      </c>
      <c r="G674" s="30">
        <v>0</v>
      </c>
    </row>
    <row r="675" spans="1:7" ht="45">
      <c r="A675" s="12" t="s">
        <v>1827</v>
      </c>
      <c r="B675" s="10" t="s">
        <v>1828</v>
      </c>
      <c r="C675" s="18">
        <v>0</v>
      </c>
      <c r="D675" s="18">
        <v>0</v>
      </c>
      <c r="E675" s="18">
        <v>0</v>
      </c>
      <c r="F675" s="18">
        <v>19672.746239999997</v>
      </c>
      <c r="G675" s="30">
        <v>0</v>
      </c>
    </row>
    <row r="676" spans="1:7" ht="33.75">
      <c r="A676" s="12" t="s">
        <v>1511</v>
      </c>
      <c r="B676" s="10" t="s">
        <v>1734</v>
      </c>
      <c r="C676" s="18">
        <v>194232.4</v>
      </c>
      <c r="D676" s="18">
        <v>186104.89918</v>
      </c>
      <c r="E676" s="18">
        <f t="shared" si="21"/>
        <v>95.81557926483944</v>
      </c>
      <c r="F676" s="18">
        <v>0</v>
      </c>
      <c r="G676" s="30">
        <v>0</v>
      </c>
    </row>
    <row r="677" spans="1:7" ht="45">
      <c r="A677" s="12" t="s">
        <v>1512</v>
      </c>
      <c r="B677" s="10" t="s">
        <v>1735</v>
      </c>
      <c r="C677" s="18">
        <v>194232.4</v>
      </c>
      <c r="D677" s="18">
        <v>186104.89918</v>
      </c>
      <c r="E677" s="18">
        <f t="shared" si="21"/>
        <v>95.81557926483944</v>
      </c>
      <c r="F677" s="20">
        <v>0</v>
      </c>
      <c r="G677" s="30">
        <v>0</v>
      </c>
    </row>
    <row r="678" spans="1:7" ht="33.75">
      <c r="A678" s="12" t="s">
        <v>1829</v>
      </c>
      <c r="B678" s="10" t="s">
        <v>1830</v>
      </c>
      <c r="C678" s="18">
        <v>0</v>
      </c>
      <c r="D678" s="18">
        <v>0</v>
      </c>
      <c r="E678" s="18">
        <v>0</v>
      </c>
      <c r="F678" s="18">
        <v>5134.94969</v>
      </c>
      <c r="G678" s="30">
        <v>0</v>
      </c>
    </row>
    <row r="679" spans="1:7" ht="33.75">
      <c r="A679" s="12" t="s">
        <v>1831</v>
      </c>
      <c r="B679" s="10" t="s">
        <v>1832</v>
      </c>
      <c r="C679" s="18">
        <v>0</v>
      </c>
      <c r="D679" s="18">
        <v>0</v>
      </c>
      <c r="E679" s="18">
        <v>0</v>
      </c>
      <c r="F679" s="18">
        <v>5134.94969</v>
      </c>
      <c r="G679" s="30">
        <v>0</v>
      </c>
    </row>
    <row r="680" spans="1:7" ht="45">
      <c r="A680" s="12" t="s">
        <v>743</v>
      </c>
      <c r="B680" s="10" t="s">
        <v>926</v>
      </c>
      <c r="C680" s="18">
        <v>686902.7195</v>
      </c>
      <c r="D680" s="18">
        <v>668995.72255</v>
      </c>
      <c r="E680" s="18">
        <f t="shared" si="21"/>
        <v>97.39308108096665</v>
      </c>
      <c r="F680" s="18">
        <v>1907923.84105</v>
      </c>
      <c r="G680" s="30">
        <f t="shared" si="22"/>
        <v>35.06406849981115</v>
      </c>
    </row>
    <row r="681" spans="1:7" ht="45">
      <c r="A681" s="12" t="s">
        <v>744</v>
      </c>
      <c r="B681" s="10" t="s">
        <v>927</v>
      </c>
      <c r="C681" s="18">
        <v>686902.7</v>
      </c>
      <c r="D681" s="18">
        <v>668995.72255</v>
      </c>
      <c r="E681" s="18">
        <f t="shared" si="21"/>
        <v>97.39308384579067</v>
      </c>
      <c r="F681" s="18">
        <v>1907923.84105</v>
      </c>
      <c r="G681" s="30">
        <f t="shared" si="22"/>
        <v>35.06406849981115</v>
      </c>
    </row>
    <row r="682" spans="1:7" ht="33.75">
      <c r="A682" s="12" t="s">
        <v>1833</v>
      </c>
      <c r="B682" s="10" t="s">
        <v>1834</v>
      </c>
      <c r="C682" s="18">
        <v>0</v>
      </c>
      <c r="D682" s="18">
        <v>0</v>
      </c>
      <c r="E682" s="18">
        <v>0</v>
      </c>
      <c r="F682" s="18">
        <v>720</v>
      </c>
      <c r="G682" s="30">
        <v>0</v>
      </c>
    </row>
    <row r="683" spans="1:7" ht="33.75">
      <c r="A683" s="12" t="s">
        <v>1835</v>
      </c>
      <c r="B683" s="10" t="s">
        <v>1836</v>
      </c>
      <c r="C683" s="18">
        <v>0</v>
      </c>
      <c r="D683" s="18">
        <v>0</v>
      </c>
      <c r="E683" s="18">
        <v>0</v>
      </c>
      <c r="F683" s="18">
        <v>720</v>
      </c>
      <c r="G683" s="30">
        <v>0</v>
      </c>
    </row>
    <row r="684" spans="1:7" ht="90">
      <c r="A684" s="12" t="s">
        <v>620</v>
      </c>
      <c r="B684" s="10" t="s">
        <v>928</v>
      </c>
      <c r="C684" s="18">
        <v>1846</v>
      </c>
      <c r="D684" s="18">
        <v>364.47740000000005</v>
      </c>
      <c r="E684" s="18">
        <f t="shared" si="21"/>
        <v>19.744171180931748</v>
      </c>
      <c r="F684" s="18">
        <v>1354.2796</v>
      </c>
      <c r="G684" s="30">
        <f t="shared" si="22"/>
        <v>26.913009691647133</v>
      </c>
    </row>
    <row r="685" spans="1:7" ht="45">
      <c r="A685" s="12" t="s">
        <v>745</v>
      </c>
      <c r="B685" s="10" t="s">
        <v>929</v>
      </c>
      <c r="C685" s="18">
        <v>181360</v>
      </c>
      <c r="D685" s="18">
        <v>181360</v>
      </c>
      <c r="E685" s="18">
        <f t="shared" si="21"/>
        <v>100</v>
      </c>
      <c r="F685" s="18">
        <v>3640</v>
      </c>
      <c r="G685" s="30">
        <f t="shared" si="22"/>
        <v>4982.417582417583</v>
      </c>
    </row>
    <row r="686" spans="1:7" ht="56.25">
      <c r="A686" s="12" t="s">
        <v>746</v>
      </c>
      <c r="B686" s="10" t="s">
        <v>930</v>
      </c>
      <c r="C686" s="18">
        <v>181360</v>
      </c>
      <c r="D686" s="18">
        <v>181360</v>
      </c>
      <c r="E686" s="18">
        <f t="shared" si="21"/>
        <v>100</v>
      </c>
      <c r="F686" s="18">
        <v>3640</v>
      </c>
      <c r="G686" s="30">
        <f t="shared" si="22"/>
        <v>4982.417582417583</v>
      </c>
    </row>
    <row r="687" spans="1:7" ht="33.75">
      <c r="A687" s="12" t="s">
        <v>667</v>
      </c>
      <c r="B687" s="10" t="s">
        <v>931</v>
      </c>
      <c r="C687" s="18">
        <v>455959.7</v>
      </c>
      <c r="D687" s="18">
        <v>455959.69985000003</v>
      </c>
      <c r="E687" s="18">
        <f t="shared" si="21"/>
        <v>99.99999996710235</v>
      </c>
      <c r="F687" s="18">
        <v>704169.96886</v>
      </c>
      <c r="G687" s="30">
        <f t="shared" si="22"/>
        <v>64.75136969958626</v>
      </c>
    </row>
    <row r="688" spans="1:7" ht="45">
      <c r="A688" s="12" t="s">
        <v>668</v>
      </c>
      <c r="B688" s="10" t="s">
        <v>932</v>
      </c>
      <c r="C688" s="18">
        <v>455959.7</v>
      </c>
      <c r="D688" s="18">
        <v>455959.69985000003</v>
      </c>
      <c r="E688" s="18">
        <f t="shared" si="21"/>
        <v>99.99999996710235</v>
      </c>
      <c r="F688" s="18">
        <v>704169.96886</v>
      </c>
      <c r="G688" s="30">
        <f t="shared" si="22"/>
        <v>64.75136969958626</v>
      </c>
    </row>
    <row r="689" spans="1:7" ht="22.5">
      <c r="A689" s="12" t="s">
        <v>1513</v>
      </c>
      <c r="B689" s="10" t="s">
        <v>1736</v>
      </c>
      <c r="C689" s="18">
        <v>300</v>
      </c>
      <c r="D689" s="18">
        <v>300</v>
      </c>
      <c r="E689" s="18">
        <f t="shared" si="21"/>
        <v>100</v>
      </c>
      <c r="F689" s="18">
        <v>0</v>
      </c>
      <c r="G689" s="30">
        <v>0</v>
      </c>
    </row>
    <row r="690" spans="1:7" ht="22.5">
      <c r="A690" s="12" t="s">
        <v>1514</v>
      </c>
      <c r="B690" s="10" t="s">
        <v>1737</v>
      </c>
      <c r="C690" s="18">
        <v>300</v>
      </c>
      <c r="D690" s="18">
        <v>300</v>
      </c>
      <c r="E690" s="18">
        <f t="shared" si="21"/>
        <v>100</v>
      </c>
      <c r="F690" s="20">
        <v>0</v>
      </c>
      <c r="G690" s="30">
        <v>0</v>
      </c>
    </row>
    <row r="691" spans="1:7" ht="45">
      <c r="A691" s="12" t="s">
        <v>747</v>
      </c>
      <c r="B691" s="10" t="s">
        <v>933</v>
      </c>
      <c r="C691" s="18">
        <v>410.5</v>
      </c>
      <c r="D691" s="18">
        <v>406.58398</v>
      </c>
      <c r="E691" s="18">
        <f t="shared" si="21"/>
        <v>99.0460365408039</v>
      </c>
      <c r="F691" s="18">
        <v>2977.205</v>
      </c>
      <c r="G691" s="30">
        <f t="shared" si="22"/>
        <v>13.656566477619108</v>
      </c>
    </row>
    <row r="692" spans="1:7" ht="56.25">
      <c r="A692" s="12" t="s">
        <v>748</v>
      </c>
      <c r="B692" s="10" t="s">
        <v>934</v>
      </c>
      <c r="C692" s="18">
        <v>410.5</v>
      </c>
      <c r="D692" s="18">
        <v>406.58398</v>
      </c>
      <c r="E692" s="18">
        <f t="shared" si="21"/>
        <v>99.0460365408039</v>
      </c>
      <c r="F692" s="18">
        <v>2977.205</v>
      </c>
      <c r="G692" s="30">
        <f t="shared" si="22"/>
        <v>13.656566477619108</v>
      </c>
    </row>
    <row r="693" spans="1:7" ht="22.5">
      <c r="A693" s="12" t="s">
        <v>1837</v>
      </c>
      <c r="B693" s="10" t="s">
        <v>1838</v>
      </c>
      <c r="C693" s="18">
        <v>0</v>
      </c>
      <c r="D693" s="18">
        <v>0</v>
      </c>
      <c r="E693" s="18">
        <v>0</v>
      </c>
      <c r="F693" s="18">
        <v>63475.87928</v>
      </c>
      <c r="G693" s="30">
        <v>0</v>
      </c>
    </row>
    <row r="694" spans="1:7" ht="33.75">
      <c r="A694" s="12" t="s">
        <v>1839</v>
      </c>
      <c r="B694" s="10" t="s">
        <v>1840</v>
      </c>
      <c r="C694" s="18">
        <v>0</v>
      </c>
      <c r="D694" s="18">
        <v>0</v>
      </c>
      <c r="E694" s="18">
        <v>0</v>
      </c>
      <c r="F694" s="18">
        <v>63475.87928</v>
      </c>
      <c r="G694" s="30">
        <v>0</v>
      </c>
    </row>
    <row r="695" spans="1:7" ht="33.75">
      <c r="A695" s="12" t="s">
        <v>1841</v>
      </c>
      <c r="B695" s="10" t="s">
        <v>1842</v>
      </c>
      <c r="C695" s="18">
        <v>0</v>
      </c>
      <c r="D695" s="18">
        <v>0</v>
      </c>
      <c r="E695" s="18">
        <v>0</v>
      </c>
      <c r="F695" s="18">
        <v>81317.91125</v>
      </c>
      <c r="G695" s="30">
        <v>0</v>
      </c>
    </row>
    <row r="696" spans="1:7" ht="33.75">
      <c r="A696" s="12" t="s">
        <v>1843</v>
      </c>
      <c r="B696" s="10" t="s">
        <v>1844</v>
      </c>
      <c r="C696" s="18">
        <v>0</v>
      </c>
      <c r="D696" s="18">
        <v>0</v>
      </c>
      <c r="E696" s="18">
        <v>0</v>
      </c>
      <c r="F696" s="18">
        <v>81317.91125</v>
      </c>
      <c r="G696" s="30">
        <v>0</v>
      </c>
    </row>
    <row r="697" spans="1:7" ht="22.5">
      <c r="A697" s="12" t="s">
        <v>669</v>
      </c>
      <c r="B697" s="10" t="s">
        <v>935</v>
      </c>
      <c r="C697" s="18">
        <v>2479550.6</v>
      </c>
      <c r="D697" s="18">
        <v>2325755.4254</v>
      </c>
      <c r="E697" s="18">
        <f t="shared" si="21"/>
        <v>93.79745770866704</v>
      </c>
      <c r="F697" s="18">
        <v>25258.1</v>
      </c>
      <c r="G697" s="30">
        <f t="shared" si="22"/>
        <v>9207.958735613527</v>
      </c>
    </row>
    <row r="698" spans="1:7" ht="33.75">
      <c r="A698" s="12" t="s">
        <v>670</v>
      </c>
      <c r="B698" s="10" t="s">
        <v>936</v>
      </c>
      <c r="C698" s="18">
        <v>2479550.6</v>
      </c>
      <c r="D698" s="18">
        <v>2325755.4254</v>
      </c>
      <c r="E698" s="18">
        <f t="shared" si="21"/>
        <v>93.79745770866704</v>
      </c>
      <c r="F698" s="18">
        <v>25258.1</v>
      </c>
      <c r="G698" s="30">
        <f t="shared" si="22"/>
        <v>9207.958735613527</v>
      </c>
    </row>
    <row r="699" spans="1:7" ht="12.75">
      <c r="A699" s="12" t="s">
        <v>431</v>
      </c>
      <c r="B699" s="10" t="s">
        <v>937</v>
      </c>
      <c r="C699" s="18">
        <v>193132.3</v>
      </c>
      <c r="D699" s="18">
        <v>71255.71432</v>
      </c>
      <c r="E699" s="18">
        <f t="shared" si="21"/>
        <v>36.894768156336355</v>
      </c>
      <c r="F699" s="18">
        <v>0</v>
      </c>
      <c r="G699" s="30">
        <v>0</v>
      </c>
    </row>
    <row r="700" spans="1:7" ht="22.5">
      <c r="A700" s="12" t="s">
        <v>432</v>
      </c>
      <c r="B700" s="10" t="s">
        <v>938</v>
      </c>
      <c r="C700" s="18">
        <v>192941.5</v>
      </c>
      <c r="D700" s="18">
        <v>71255.71432</v>
      </c>
      <c r="E700" s="18">
        <f t="shared" si="21"/>
        <v>36.93125342137383</v>
      </c>
      <c r="F700" s="18">
        <v>0</v>
      </c>
      <c r="G700" s="30">
        <v>0</v>
      </c>
    </row>
    <row r="701" spans="1:7" ht="22.5">
      <c r="A701" s="12" t="s">
        <v>749</v>
      </c>
      <c r="B701" s="10" t="s">
        <v>939</v>
      </c>
      <c r="C701" s="18">
        <v>100</v>
      </c>
      <c r="D701" s="18">
        <v>0</v>
      </c>
      <c r="E701" s="18">
        <f t="shared" si="21"/>
        <v>0</v>
      </c>
      <c r="F701" s="18">
        <v>0</v>
      </c>
      <c r="G701" s="30">
        <v>0</v>
      </c>
    </row>
    <row r="702" spans="1:7" ht="22.5">
      <c r="A702" s="12" t="s">
        <v>1515</v>
      </c>
      <c r="B702" s="10" t="s">
        <v>1738</v>
      </c>
      <c r="C702" s="18">
        <v>5.7</v>
      </c>
      <c r="D702" s="18">
        <v>0</v>
      </c>
      <c r="E702" s="18">
        <f t="shared" si="21"/>
        <v>0</v>
      </c>
      <c r="F702" s="18">
        <v>0</v>
      </c>
      <c r="G702" s="30">
        <v>0</v>
      </c>
    </row>
    <row r="703" spans="1:7" ht="22.5">
      <c r="A703" s="12" t="s">
        <v>509</v>
      </c>
      <c r="B703" s="10" t="s">
        <v>940</v>
      </c>
      <c r="C703" s="18">
        <v>24.2</v>
      </c>
      <c r="D703" s="18">
        <v>0</v>
      </c>
      <c r="E703" s="18">
        <f t="shared" si="21"/>
        <v>0</v>
      </c>
      <c r="F703" s="18">
        <v>0</v>
      </c>
      <c r="G703" s="30">
        <v>0</v>
      </c>
    </row>
    <row r="704" spans="1:7" ht="22.5">
      <c r="A704" s="12" t="s">
        <v>671</v>
      </c>
      <c r="B704" s="10" t="s">
        <v>941</v>
      </c>
      <c r="C704" s="18">
        <v>60.9</v>
      </c>
      <c r="D704" s="18">
        <v>0</v>
      </c>
      <c r="E704" s="18">
        <f aca="true" t="shared" si="23" ref="E704:E759">D704/C704*100</f>
        <v>0</v>
      </c>
      <c r="F704" s="18">
        <v>0</v>
      </c>
      <c r="G704" s="30">
        <v>0</v>
      </c>
    </row>
    <row r="705" spans="1:7" ht="21.75">
      <c r="A705" s="26" t="s">
        <v>165</v>
      </c>
      <c r="B705" s="14" t="s">
        <v>441</v>
      </c>
      <c r="C705" s="20">
        <v>317689.7</v>
      </c>
      <c r="D705" s="20">
        <v>256760.98141</v>
      </c>
      <c r="E705" s="20">
        <f t="shared" si="23"/>
        <v>80.8213113015625</v>
      </c>
      <c r="F705" s="20">
        <v>140331.88891</v>
      </c>
      <c r="G705" s="29">
        <f t="shared" si="22"/>
        <v>182.96695313113776</v>
      </c>
    </row>
    <row r="706" spans="1:7" ht="22.5">
      <c r="A706" s="12" t="s">
        <v>166</v>
      </c>
      <c r="B706" s="10" t="s">
        <v>942</v>
      </c>
      <c r="C706" s="18">
        <v>317639.7</v>
      </c>
      <c r="D706" s="18">
        <v>256710.98141</v>
      </c>
      <c r="E706" s="18">
        <f t="shared" si="23"/>
        <v>80.81829236395829</v>
      </c>
      <c r="F706" s="18">
        <v>140281.88891</v>
      </c>
      <c r="G706" s="30">
        <f t="shared" si="22"/>
        <v>182.9965246438169</v>
      </c>
    </row>
    <row r="707" spans="1:7" ht="78.75">
      <c r="A707" s="12" t="s">
        <v>750</v>
      </c>
      <c r="B707" s="10" t="s">
        <v>943</v>
      </c>
      <c r="C707" s="18">
        <v>317639.7</v>
      </c>
      <c r="D707" s="18">
        <v>256710.98141</v>
      </c>
      <c r="E707" s="18">
        <f t="shared" si="23"/>
        <v>80.81829236395829</v>
      </c>
      <c r="F707" s="18">
        <v>140281.88891</v>
      </c>
      <c r="G707" s="30">
        <f t="shared" si="22"/>
        <v>182.9965246438169</v>
      </c>
    </row>
    <row r="708" spans="1:7" ht="22.5">
      <c r="A708" s="12" t="s">
        <v>672</v>
      </c>
      <c r="B708" s="10" t="s">
        <v>944</v>
      </c>
      <c r="C708" s="18">
        <v>50</v>
      </c>
      <c r="D708" s="18">
        <v>50</v>
      </c>
      <c r="E708" s="18">
        <f t="shared" si="23"/>
        <v>100</v>
      </c>
      <c r="F708" s="18">
        <v>50</v>
      </c>
      <c r="G708" s="30">
        <f t="shared" si="22"/>
        <v>100</v>
      </c>
    </row>
    <row r="709" spans="1:7" ht="22.5">
      <c r="A709" s="12" t="s">
        <v>673</v>
      </c>
      <c r="B709" s="10" t="s">
        <v>945</v>
      </c>
      <c r="C709" s="18">
        <v>50</v>
      </c>
      <c r="D709" s="18">
        <v>50</v>
      </c>
      <c r="E709" s="18">
        <f t="shared" si="23"/>
        <v>100</v>
      </c>
      <c r="F709" s="18">
        <v>50</v>
      </c>
      <c r="G709" s="30">
        <f aca="true" t="shared" si="24" ref="G709:G766">D709/F709*100</f>
        <v>100</v>
      </c>
    </row>
    <row r="710" spans="1:7" ht="21.75">
      <c r="A710" s="26" t="s">
        <v>167</v>
      </c>
      <c r="B710" s="14" t="s">
        <v>442</v>
      </c>
      <c r="C710" s="20">
        <v>115636.10813</v>
      </c>
      <c r="D710" s="20">
        <v>115155.01831999999</v>
      </c>
      <c r="E710" s="20">
        <f t="shared" si="23"/>
        <v>99.5839622953592</v>
      </c>
      <c r="F710" s="20">
        <v>115569.14878</v>
      </c>
      <c r="G710" s="29">
        <f t="shared" si="24"/>
        <v>99.64166002400142</v>
      </c>
    </row>
    <row r="711" spans="1:7" ht="22.5">
      <c r="A711" s="12" t="s">
        <v>1845</v>
      </c>
      <c r="B711" s="10" t="s">
        <v>1846</v>
      </c>
      <c r="C711" s="20">
        <v>0</v>
      </c>
      <c r="D711" s="20">
        <v>0</v>
      </c>
      <c r="E711" s="20">
        <v>0</v>
      </c>
      <c r="F711" s="18">
        <v>-109.486</v>
      </c>
      <c r="G711" s="29">
        <f t="shared" si="24"/>
        <v>0</v>
      </c>
    </row>
    <row r="712" spans="1:7" ht="22.5">
      <c r="A712" s="12" t="s">
        <v>1847</v>
      </c>
      <c r="B712" s="10" t="s">
        <v>1848</v>
      </c>
      <c r="C712" s="20">
        <v>0</v>
      </c>
      <c r="D712" s="20">
        <v>0</v>
      </c>
      <c r="E712" s="20">
        <v>0</v>
      </c>
      <c r="F712" s="18">
        <v>-109.486</v>
      </c>
      <c r="G712" s="29">
        <f t="shared" si="24"/>
        <v>0</v>
      </c>
    </row>
    <row r="713" spans="1:7" ht="22.5">
      <c r="A713" s="12" t="s">
        <v>621</v>
      </c>
      <c r="B713" s="10" t="s">
        <v>946</v>
      </c>
      <c r="C713" s="18">
        <v>83734.13096</v>
      </c>
      <c r="D713" s="18">
        <v>84916.55176999999</v>
      </c>
      <c r="E713" s="18">
        <f t="shared" si="23"/>
        <v>101.41211331203144</v>
      </c>
      <c r="F713" s="18">
        <v>100393.87593000001</v>
      </c>
      <c r="G713" s="30">
        <f t="shared" si="24"/>
        <v>84.58339812401341</v>
      </c>
    </row>
    <row r="714" spans="1:7" ht="22.5">
      <c r="A714" s="12" t="s">
        <v>751</v>
      </c>
      <c r="B714" s="10" t="s">
        <v>947</v>
      </c>
      <c r="C714" s="18">
        <v>431.4</v>
      </c>
      <c r="D714" s="18">
        <v>431.37</v>
      </c>
      <c r="E714" s="18">
        <f t="shared" si="23"/>
        <v>99.99304589707928</v>
      </c>
      <c r="F714" s="18">
        <v>1006.53</v>
      </c>
      <c r="G714" s="30">
        <f t="shared" si="24"/>
        <v>42.85714285714286</v>
      </c>
    </row>
    <row r="715" spans="1:7" ht="33.75">
      <c r="A715" s="12" t="s">
        <v>622</v>
      </c>
      <c r="B715" s="10" t="s">
        <v>948</v>
      </c>
      <c r="C715" s="18">
        <v>1000</v>
      </c>
      <c r="D715" s="18">
        <v>1628.18677</v>
      </c>
      <c r="E715" s="18">
        <f t="shared" si="23"/>
        <v>162.818677</v>
      </c>
      <c r="F715" s="18">
        <v>499.8734</v>
      </c>
      <c r="G715" s="30">
        <f t="shared" si="24"/>
        <v>325.71982626000903</v>
      </c>
    </row>
    <row r="716" spans="1:7" ht="22.5">
      <c r="A716" s="12" t="s">
        <v>563</v>
      </c>
      <c r="B716" s="10" t="s">
        <v>949</v>
      </c>
      <c r="C716" s="18">
        <v>82302.73095999999</v>
      </c>
      <c r="D716" s="18">
        <v>82856.995</v>
      </c>
      <c r="E716" s="18">
        <f t="shared" si="23"/>
        <v>100.67344550239699</v>
      </c>
      <c r="F716" s="18">
        <v>98887.47253</v>
      </c>
      <c r="G716" s="30">
        <f t="shared" si="24"/>
        <v>83.78917256163388</v>
      </c>
    </row>
    <row r="717" spans="1:7" ht="22.5">
      <c r="A717" s="12" t="s">
        <v>623</v>
      </c>
      <c r="B717" s="10" t="s">
        <v>950</v>
      </c>
      <c r="C717" s="18">
        <v>347.54</v>
      </c>
      <c r="D717" s="18">
        <v>354.54</v>
      </c>
      <c r="E717" s="18">
        <f t="shared" si="23"/>
        <v>102.01415664383956</v>
      </c>
      <c r="F717" s="18">
        <v>1659.6114</v>
      </c>
      <c r="G717" s="30">
        <f t="shared" si="24"/>
        <v>21.362832287124565</v>
      </c>
    </row>
    <row r="718" spans="1:7" ht="22.5">
      <c r="A718" s="12" t="s">
        <v>624</v>
      </c>
      <c r="B718" s="10" t="s">
        <v>951</v>
      </c>
      <c r="C718" s="18">
        <v>11045.60637</v>
      </c>
      <c r="D718" s="18">
        <v>9603.28497</v>
      </c>
      <c r="E718" s="18">
        <f t="shared" si="23"/>
        <v>86.94212565896461</v>
      </c>
      <c r="F718" s="18">
        <v>10937.05313</v>
      </c>
      <c r="G718" s="30">
        <f t="shared" si="24"/>
        <v>87.80505000618938</v>
      </c>
    </row>
    <row r="719" spans="1:7" ht="22.5">
      <c r="A719" s="12" t="s">
        <v>625</v>
      </c>
      <c r="B719" s="10" t="s">
        <v>952</v>
      </c>
      <c r="C719" s="18">
        <v>20508.8308</v>
      </c>
      <c r="D719" s="18">
        <v>20280.64158</v>
      </c>
      <c r="E719" s="18">
        <f t="shared" si="23"/>
        <v>98.88736114591184</v>
      </c>
      <c r="F719" s="18">
        <v>2688.0943199999997</v>
      </c>
      <c r="G719" s="30">
        <f t="shared" si="24"/>
        <v>754.4616804963898</v>
      </c>
    </row>
    <row r="720" spans="1:7" ht="22.5">
      <c r="A720" s="12" t="s">
        <v>1849</v>
      </c>
      <c r="B720" s="10" t="s">
        <v>1850</v>
      </c>
      <c r="C720" s="18">
        <v>0</v>
      </c>
      <c r="D720" s="18">
        <v>0</v>
      </c>
      <c r="E720" s="18">
        <v>0</v>
      </c>
      <c r="F720" s="18">
        <v>954.1114</v>
      </c>
      <c r="G720" s="30">
        <f t="shared" si="24"/>
        <v>0</v>
      </c>
    </row>
    <row r="721" spans="1:7" ht="33.75">
      <c r="A721" s="12" t="s">
        <v>1851</v>
      </c>
      <c r="B721" s="10" t="s">
        <v>1852</v>
      </c>
      <c r="C721" s="18">
        <v>0</v>
      </c>
      <c r="D721" s="18">
        <v>0</v>
      </c>
      <c r="E721" s="18">
        <v>0</v>
      </c>
      <c r="F721" s="18">
        <v>100</v>
      </c>
      <c r="G721" s="30">
        <f t="shared" si="24"/>
        <v>0</v>
      </c>
    </row>
    <row r="722" spans="1:7" ht="22.5">
      <c r="A722" s="12" t="s">
        <v>168</v>
      </c>
      <c r="B722" s="10" t="s">
        <v>953</v>
      </c>
      <c r="C722" s="18">
        <v>347.54</v>
      </c>
      <c r="D722" s="18">
        <v>354.54</v>
      </c>
      <c r="E722" s="18">
        <f t="shared" si="23"/>
        <v>102.01415664383956</v>
      </c>
      <c r="F722" s="18">
        <v>605.5</v>
      </c>
      <c r="G722" s="30">
        <f t="shared" si="24"/>
        <v>58.5532617671346</v>
      </c>
    </row>
    <row r="723" spans="1:7" ht="22.5">
      <c r="A723" s="12" t="s">
        <v>626</v>
      </c>
      <c r="B723" s="10" t="s">
        <v>954</v>
      </c>
      <c r="C723" s="18">
        <v>11045.60637</v>
      </c>
      <c r="D723" s="18">
        <v>9603.28497</v>
      </c>
      <c r="E723" s="18">
        <f t="shared" si="23"/>
        <v>86.94212565896461</v>
      </c>
      <c r="F723" s="18">
        <v>10937.05313</v>
      </c>
      <c r="G723" s="30">
        <f t="shared" si="24"/>
        <v>87.80505000618938</v>
      </c>
    </row>
    <row r="724" spans="1:7" ht="22.5">
      <c r="A724" s="12" t="s">
        <v>510</v>
      </c>
      <c r="B724" s="10" t="s">
        <v>955</v>
      </c>
      <c r="C724" s="18">
        <v>20508.8308</v>
      </c>
      <c r="D724" s="18">
        <v>20280.64158</v>
      </c>
      <c r="E724" s="18">
        <f t="shared" si="23"/>
        <v>98.88736114591184</v>
      </c>
      <c r="F724" s="18">
        <v>2688.0943199999997</v>
      </c>
      <c r="G724" s="30">
        <f t="shared" si="24"/>
        <v>754.4616804963898</v>
      </c>
    </row>
    <row r="725" spans="1:7" ht="12.75">
      <c r="A725" s="26" t="s">
        <v>169</v>
      </c>
      <c r="B725" s="14" t="s">
        <v>443</v>
      </c>
      <c r="C725" s="20">
        <v>72949.73990999999</v>
      </c>
      <c r="D725" s="20">
        <v>68970.29848</v>
      </c>
      <c r="E725" s="20">
        <f t="shared" si="23"/>
        <v>94.54495460174425</v>
      </c>
      <c r="F725" s="20">
        <v>85782.11922</v>
      </c>
      <c r="G725" s="29">
        <f t="shared" si="24"/>
        <v>80.40171903787574</v>
      </c>
    </row>
    <row r="726" spans="1:7" ht="22.5">
      <c r="A726" s="12" t="s">
        <v>511</v>
      </c>
      <c r="B726" s="10" t="s">
        <v>956</v>
      </c>
      <c r="C726" s="18">
        <v>0</v>
      </c>
      <c r="D726" s="18">
        <v>352.1</v>
      </c>
      <c r="E726" s="18">
        <v>0</v>
      </c>
      <c r="F726" s="18">
        <v>249</v>
      </c>
      <c r="G726" s="30">
        <f t="shared" si="24"/>
        <v>141.40562248995985</v>
      </c>
    </row>
    <row r="727" spans="1:7" ht="33.75">
      <c r="A727" s="12" t="s">
        <v>1516</v>
      </c>
      <c r="B727" s="10" t="s">
        <v>1739</v>
      </c>
      <c r="C727" s="18">
        <v>0</v>
      </c>
      <c r="D727" s="18">
        <v>52.1</v>
      </c>
      <c r="E727" s="18">
        <v>0</v>
      </c>
      <c r="F727" s="18">
        <v>0</v>
      </c>
      <c r="G727" s="30">
        <v>0</v>
      </c>
    </row>
    <row r="728" spans="1:7" ht="22.5">
      <c r="A728" s="12" t="s">
        <v>511</v>
      </c>
      <c r="B728" s="10" t="s">
        <v>957</v>
      </c>
      <c r="C728" s="18">
        <v>0</v>
      </c>
      <c r="D728" s="18">
        <v>300</v>
      </c>
      <c r="E728" s="18">
        <v>0</v>
      </c>
      <c r="F728" s="18">
        <v>249</v>
      </c>
      <c r="G728" s="30">
        <f t="shared" si="24"/>
        <v>120.48192771084338</v>
      </c>
    </row>
    <row r="729" spans="1:7" ht="12.75">
      <c r="A729" s="12" t="s">
        <v>170</v>
      </c>
      <c r="B729" s="10" t="s">
        <v>958</v>
      </c>
      <c r="C729" s="18">
        <v>11045.51993</v>
      </c>
      <c r="D729" s="18">
        <v>9562.661789999998</v>
      </c>
      <c r="E729" s="18">
        <f t="shared" si="23"/>
        <v>86.57502635097774</v>
      </c>
      <c r="F729" s="18">
        <v>7968.86732</v>
      </c>
      <c r="G729" s="30">
        <f t="shared" si="24"/>
        <v>120.00026360082498</v>
      </c>
    </row>
    <row r="730" spans="1:7" ht="33.75">
      <c r="A730" s="12" t="s">
        <v>171</v>
      </c>
      <c r="B730" s="10" t="s">
        <v>959</v>
      </c>
      <c r="C730" s="18">
        <v>600</v>
      </c>
      <c r="D730" s="18">
        <v>262.4</v>
      </c>
      <c r="E730" s="18">
        <f t="shared" si="23"/>
        <v>43.73333333333333</v>
      </c>
      <c r="F730" s="18">
        <v>688.67</v>
      </c>
      <c r="G730" s="30">
        <f t="shared" si="24"/>
        <v>38.102429320284024</v>
      </c>
    </row>
    <row r="731" spans="1:7" ht="12.75">
      <c r="A731" s="12" t="s">
        <v>170</v>
      </c>
      <c r="B731" s="10" t="s">
        <v>960</v>
      </c>
      <c r="C731" s="18">
        <v>10445.51993</v>
      </c>
      <c r="D731" s="18">
        <v>9300.261789999999</v>
      </c>
      <c r="E731" s="18">
        <f t="shared" si="23"/>
        <v>89.0358914857769</v>
      </c>
      <c r="F731" s="18">
        <v>7280.19732</v>
      </c>
      <c r="G731" s="30">
        <f t="shared" si="24"/>
        <v>127.74738624804193</v>
      </c>
    </row>
    <row r="732" spans="1:7" ht="22.5">
      <c r="A732" s="12" t="s">
        <v>172</v>
      </c>
      <c r="B732" s="10" t="s">
        <v>961</v>
      </c>
      <c r="C732" s="18">
        <v>39799.72055</v>
      </c>
      <c r="D732" s="18">
        <v>40063.38286</v>
      </c>
      <c r="E732" s="18">
        <f t="shared" si="23"/>
        <v>100.66247276703555</v>
      </c>
      <c r="F732" s="18">
        <v>54288.98249</v>
      </c>
      <c r="G732" s="30">
        <f t="shared" si="24"/>
        <v>73.79652559776682</v>
      </c>
    </row>
    <row r="733" spans="1:7" ht="12.75">
      <c r="A733" s="12" t="s">
        <v>512</v>
      </c>
      <c r="B733" s="10" t="s">
        <v>962</v>
      </c>
      <c r="C733" s="18">
        <v>16882.26456</v>
      </c>
      <c r="D733" s="18">
        <v>14718.04001</v>
      </c>
      <c r="E733" s="18">
        <f t="shared" si="23"/>
        <v>87.18048433426517</v>
      </c>
      <c r="F733" s="18">
        <v>17024.56581</v>
      </c>
      <c r="G733" s="30">
        <f t="shared" si="24"/>
        <v>86.45177900134652</v>
      </c>
    </row>
    <row r="734" spans="1:7" ht="12.75">
      <c r="A734" s="12" t="s">
        <v>513</v>
      </c>
      <c r="B734" s="10" t="s">
        <v>963</v>
      </c>
      <c r="C734" s="18">
        <v>5222.23487</v>
      </c>
      <c r="D734" s="18">
        <v>4274.1138200000005</v>
      </c>
      <c r="E734" s="18">
        <f t="shared" si="23"/>
        <v>81.84453450290718</v>
      </c>
      <c r="F734" s="18">
        <v>6250.7036</v>
      </c>
      <c r="G734" s="30">
        <f t="shared" si="24"/>
        <v>68.3781233843819</v>
      </c>
    </row>
    <row r="735" spans="1:7" ht="45">
      <c r="A735" s="12" t="s">
        <v>1517</v>
      </c>
      <c r="B735" s="10" t="s">
        <v>1740</v>
      </c>
      <c r="C735" s="18">
        <v>200</v>
      </c>
      <c r="D735" s="18">
        <v>200</v>
      </c>
      <c r="E735" s="18">
        <f t="shared" si="23"/>
        <v>100</v>
      </c>
      <c r="F735" s="18">
        <v>0</v>
      </c>
      <c r="G735" s="30">
        <v>0</v>
      </c>
    </row>
    <row r="736" spans="1:7" ht="45">
      <c r="A736" s="12" t="s">
        <v>1853</v>
      </c>
      <c r="B736" s="10" t="s">
        <v>1854</v>
      </c>
      <c r="C736" s="18">
        <v>0</v>
      </c>
      <c r="D736" s="18">
        <v>0</v>
      </c>
      <c r="E736" s="18">
        <v>0</v>
      </c>
      <c r="F736" s="18">
        <v>20</v>
      </c>
      <c r="G736" s="30">
        <v>0</v>
      </c>
    </row>
    <row r="737" spans="1:7" ht="33.75">
      <c r="A737" s="12" t="s">
        <v>173</v>
      </c>
      <c r="B737" s="10" t="s">
        <v>964</v>
      </c>
      <c r="C737" s="18">
        <v>39201.579549999995</v>
      </c>
      <c r="D737" s="18">
        <v>39044.30186</v>
      </c>
      <c r="E737" s="18">
        <f t="shared" si="23"/>
        <v>99.59879756936989</v>
      </c>
      <c r="F737" s="18">
        <v>31213.877230000002</v>
      </c>
      <c r="G737" s="30">
        <f t="shared" si="24"/>
        <v>125.0863568543612</v>
      </c>
    </row>
    <row r="738" spans="1:7" ht="33.75">
      <c r="A738" s="12" t="s">
        <v>514</v>
      </c>
      <c r="B738" s="10" t="s">
        <v>965</v>
      </c>
      <c r="C738" s="18">
        <v>39.15</v>
      </c>
      <c r="D738" s="18">
        <v>43.65</v>
      </c>
      <c r="E738" s="18">
        <f t="shared" si="23"/>
        <v>111.49425287356323</v>
      </c>
      <c r="F738" s="18">
        <v>54.305</v>
      </c>
      <c r="G738" s="30">
        <f t="shared" si="24"/>
        <v>80.37933891906822</v>
      </c>
    </row>
    <row r="739" spans="1:7" ht="22.5">
      <c r="A739" s="12" t="s">
        <v>172</v>
      </c>
      <c r="B739" s="10" t="s">
        <v>966</v>
      </c>
      <c r="C739" s="18">
        <v>598.141</v>
      </c>
      <c r="D739" s="18">
        <v>1019.081</v>
      </c>
      <c r="E739" s="18">
        <f t="shared" si="23"/>
        <v>170.37471097951823</v>
      </c>
      <c r="F739" s="18">
        <v>23075.10526</v>
      </c>
      <c r="G739" s="30">
        <f t="shared" si="24"/>
        <v>4.416365552908425</v>
      </c>
    </row>
    <row r="740" spans="1:7" ht="12.75">
      <c r="A740" s="12" t="s">
        <v>512</v>
      </c>
      <c r="B740" s="10" t="s">
        <v>967</v>
      </c>
      <c r="C740" s="18">
        <v>16643.11456</v>
      </c>
      <c r="D740" s="18">
        <v>14474.39001</v>
      </c>
      <c r="E740" s="18">
        <f t="shared" si="23"/>
        <v>86.96923858703522</v>
      </c>
      <c r="F740" s="18">
        <v>16970.26081</v>
      </c>
      <c r="G740" s="30">
        <f t="shared" si="24"/>
        <v>85.29267859849703</v>
      </c>
    </row>
    <row r="741" spans="1:7" ht="12.75">
      <c r="A741" s="12" t="s">
        <v>513</v>
      </c>
      <c r="B741" s="10" t="s">
        <v>968</v>
      </c>
      <c r="C741" s="18">
        <v>5222.23487</v>
      </c>
      <c r="D741" s="18">
        <v>4274.1138200000005</v>
      </c>
      <c r="E741" s="18">
        <f t="shared" si="23"/>
        <v>81.84453450290718</v>
      </c>
      <c r="F741" s="18">
        <v>6230.7036</v>
      </c>
      <c r="G741" s="30">
        <f t="shared" si="24"/>
        <v>68.59761103063867</v>
      </c>
    </row>
    <row r="742" spans="1:7" ht="53.25">
      <c r="A742" s="26" t="s">
        <v>752</v>
      </c>
      <c r="B742" s="14" t="s">
        <v>393</v>
      </c>
      <c r="C742" s="20">
        <v>25032.62166</v>
      </c>
      <c r="D742" s="20">
        <v>19181.01239</v>
      </c>
      <c r="E742" s="20">
        <f t="shared" si="23"/>
        <v>76.62406539163904</v>
      </c>
      <c r="F742" s="20">
        <v>78252.91149</v>
      </c>
      <c r="G742" s="29">
        <f t="shared" si="24"/>
        <v>24.511563882771515</v>
      </c>
    </row>
    <row r="743" spans="1:7" ht="56.25">
      <c r="A743" s="12" t="s">
        <v>753</v>
      </c>
      <c r="B743" s="10" t="s">
        <v>969</v>
      </c>
      <c r="C743" s="18">
        <v>25032.62166</v>
      </c>
      <c r="D743" s="18">
        <v>19181.01239</v>
      </c>
      <c r="E743" s="18">
        <f t="shared" si="23"/>
        <v>76.62406539163904</v>
      </c>
      <c r="F743" s="18">
        <v>78252.91149</v>
      </c>
      <c r="G743" s="30">
        <f t="shared" si="24"/>
        <v>24.511563882771515</v>
      </c>
    </row>
    <row r="744" spans="1:7" ht="56.25">
      <c r="A744" s="12" t="s">
        <v>754</v>
      </c>
      <c r="B744" s="10" t="s">
        <v>970</v>
      </c>
      <c r="C744" s="18">
        <v>0</v>
      </c>
      <c r="D744" s="18">
        <v>17064.605</v>
      </c>
      <c r="E744" s="18">
        <v>0</v>
      </c>
      <c r="F744" s="18">
        <v>76701.35634</v>
      </c>
      <c r="G744" s="30">
        <f t="shared" si="24"/>
        <v>22.248113741765415</v>
      </c>
    </row>
    <row r="745" spans="1:7" ht="56.25">
      <c r="A745" s="12" t="s">
        <v>755</v>
      </c>
      <c r="B745" s="10" t="s">
        <v>971</v>
      </c>
      <c r="C745" s="18">
        <v>124.37106</v>
      </c>
      <c r="D745" s="18">
        <v>1035.47493</v>
      </c>
      <c r="E745" s="18" t="s">
        <v>1874</v>
      </c>
      <c r="F745" s="18">
        <v>699.54312</v>
      </c>
      <c r="G745" s="30">
        <f t="shared" si="24"/>
        <v>148.02160158476008</v>
      </c>
    </row>
    <row r="746" spans="1:7" ht="56.25">
      <c r="A746" s="12" t="s">
        <v>756</v>
      </c>
      <c r="B746" s="10" t="s">
        <v>972</v>
      </c>
      <c r="C746" s="18">
        <v>22331.46007</v>
      </c>
      <c r="D746" s="18">
        <v>1076.37646</v>
      </c>
      <c r="E746" s="18">
        <f t="shared" si="23"/>
        <v>4.820000378954173</v>
      </c>
      <c r="F746" s="18">
        <v>852.01203</v>
      </c>
      <c r="G746" s="30">
        <f t="shared" si="24"/>
        <v>126.33348146504457</v>
      </c>
    </row>
    <row r="747" spans="1:7" ht="56.25">
      <c r="A747" s="12" t="s">
        <v>757</v>
      </c>
      <c r="B747" s="10" t="s">
        <v>973</v>
      </c>
      <c r="C747" s="18">
        <v>10.65</v>
      </c>
      <c r="D747" s="18">
        <v>4.556</v>
      </c>
      <c r="E747" s="18">
        <f t="shared" si="23"/>
        <v>42.779342723004696</v>
      </c>
      <c r="F747" s="18">
        <v>0</v>
      </c>
      <c r="G747" s="30">
        <v>0</v>
      </c>
    </row>
    <row r="748" spans="1:7" ht="56.25">
      <c r="A748" s="12" t="s">
        <v>1518</v>
      </c>
      <c r="B748" s="10" t="s">
        <v>1741</v>
      </c>
      <c r="C748" s="18">
        <v>2566.1405299999997</v>
      </c>
      <c r="D748" s="18">
        <v>0</v>
      </c>
      <c r="E748" s="18">
        <f t="shared" si="23"/>
        <v>0</v>
      </c>
      <c r="F748" s="18">
        <v>0</v>
      </c>
      <c r="G748" s="30">
        <v>0</v>
      </c>
    </row>
    <row r="749" spans="1:7" ht="22.5">
      <c r="A749" s="12" t="s">
        <v>627</v>
      </c>
      <c r="B749" s="10" t="s">
        <v>974</v>
      </c>
      <c r="C749" s="18">
        <v>0</v>
      </c>
      <c r="D749" s="18">
        <v>17064.605</v>
      </c>
      <c r="E749" s="18">
        <v>0</v>
      </c>
      <c r="F749" s="18">
        <v>76701.35634</v>
      </c>
      <c r="G749" s="30">
        <f t="shared" si="24"/>
        <v>22.248113741765415</v>
      </c>
    </row>
    <row r="750" spans="1:7" ht="22.5">
      <c r="A750" s="12" t="s">
        <v>174</v>
      </c>
      <c r="B750" s="10" t="s">
        <v>975</v>
      </c>
      <c r="C750" s="18">
        <v>0</v>
      </c>
      <c r="D750" s="18">
        <v>16637.68145</v>
      </c>
      <c r="E750" s="18">
        <v>0</v>
      </c>
      <c r="F750" s="18">
        <v>26003.12245</v>
      </c>
      <c r="G750" s="30">
        <f t="shared" si="24"/>
        <v>63.98339846297959</v>
      </c>
    </row>
    <row r="751" spans="1:7" ht="22.5">
      <c r="A751" s="12" t="s">
        <v>628</v>
      </c>
      <c r="B751" s="10" t="s">
        <v>976</v>
      </c>
      <c r="C751" s="18">
        <v>0</v>
      </c>
      <c r="D751" s="18">
        <v>32</v>
      </c>
      <c r="E751" s="18">
        <v>0</v>
      </c>
      <c r="F751" s="18">
        <v>20</v>
      </c>
      <c r="G751" s="30">
        <f t="shared" si="24"/>
        <v>160</v>
      </c>
    </row>
    <row r="752" spans="1:7" ht="22.5">
      <c r="A752" s="12" t="s">
        <v>175</v>
      </c>
      <c r="B752" s="10" t="s">
        <v>977</v>
      </c>
      <c r="C752" s="18">
        <v>0</v>
      </c>
      <c r="D752" s="18">
        <v>394.92355</v>
      </c>
      <c r="E752" s="18">
        <v>0</v>
      </c>
      <c r="F752" s="18">
        <v>50678.23389</v>
      </c>
      <c r="G752" s="30">
        <f t="shared" si="24"/>
        <v>0.779276465823975</v>
      </c>
    </row>
    <row r="753" spans="1:7" ht="22.5">
      <c r="A753" s="12" t="s">
        <v>629</v>
      </c>
      <c r="B753" s="10" t="s">
        <v>978</v>
      </c>
      <c r="C753" s="18">
        <v>124.37106</v>
      </c>
      <c r="D753" s="18">
        <v>1035.47493</v>
      </c>
      <c r="E753" s="18" t="s">
        <v>1874</v>
      </c>
      <c r="F753" s="18">
        <v>699.54312</v>
      </c>
      <c r="G753" s="30">
        <f t="shared" si="24"/>
        <v>148.02160158476008</v>
      </c>
    </row>
    <row r="754" spans="1:7" ht="22.5">
      <c r="A754" s="12" t="s">
        <v>176</v>
      </c>
      <c r="B754" s="10" t="s">
        <v>979</v>
      </c>
      <c r="C754" s="18">
        <v>124.37106</v>
      </c>
      <c r="D754" s="18">
        <v>1035.38221</v>
      </c>
      <c r="E754" s="18" t="s">
        <v>1874</v>
      </c>
      <c r="F754" s="18">
        <v>694.17862</v>
      </c>
      <c r="G754" s="30">
        <f t="shared" si="24"/>
        <v>149.1521317668931</v>
      </c>
    </row>
    <row r="755" spans="1:7" ht="22.5">
      <c r="A755" s="12" t="s">
        <v>1519</v>
      </c>
      <c r="B755" s="10" t="s">
        <v>1742</v>
      </c>
      <c r="C755" s="18">
        <v>0</v>
      </c>
      <c r="D755" s="18">
        <v>0.09272</v>
      </c>
      <c r="E755" s="18">
        <v>0</v>
      </c>
      <c r="F755" s="18">
        <v>0</v>
      </c>
      <c r="G755" s="30">
        <v>0</v>
      </c>
    </row>
    <row r="756" spans="1:7" ht="22.5">
      <c r="A756" s="12" t="s">
        <v>1855</v>
      </c>
      <c r="B756" s="10" t="s">
        <v>1856</v>
      </c>
      <c r="C756" s="18">
        <v>0</v>
      </c>
      <c r="D756" s="18">
        <v>0</v>
      </c>
      <c r="E756" s="18">
        <v>0</v>
      </c>
      <c r="F756" s="18">
        <v>5.3645</v>
      </c>
      <c r="G756" s="30">
        <v>0</v>
      </c>
    </row>
    <row r="757" spans="1:7" ht="22.5">
      <c r="A757" s="12" t="s">
        <v>630</v>
      </c>
      <c r="B757" s="10" t="s">
        <v>980</v>
      </c>
      <c r="C757" s="18">
        <v>1025.16007</v>
      </c>
      <c r="D757" s="18">
        <v>1076.37646</v>
      </c>
      <c r="E757" s="18">
        <f t="shared" si="23"/>
        <v>104.99594078025298</v>
      </c>
      <c r="F757" s="18">
        <v>852.01203</v>
      </c>
      <c r="G757" s="30">
        <f t="shared" si="24"/>
        <v>126.33348146504457</v>
      </c>
    </row>
    <row r="758" spans="1:7" ht="22.5">
      <c r="A758" s="12" t="s">
        <v>1272</v>
      </c>
      <c r="B758" s="10" t="s">
        <v>1743</v>
      </c>
      <c r="C758" s="18">
        <v>0</v>
      </c>
      <c r="D758" s="18">
        <v>4.556</v>
      </c>
      <c r="E758" s="18">
        <v>0</v>
      </c>
      <c r="F758" s="18">
        <v>0</v>
      </c>
      <c r="G758" s="30">
        <v>0</v>
      </c>
    </row>
    <row r="759" spans="1:7" ht="22.5">
      <c r="A759" s="12" t="s">
        <v>177</v>
      </c>
      <c r="B759" s="10" t="s">
        <v>981</v>
      </c>
      <c r="C759" s="18">
        <v>1025.16007</v>
      </c>
      <c r="D759" s="18">
        <v>1076.06657</v>
      </c>
      <c r="E759" s="18">
        <f t="shared" si="23"/>
        <v>104.965712330173</v>
      </c>
      <c r="F759" s="18">
        <v>0</v>
      </c>
      <c r="G759" s="30">
        <v>0</v>
      </c>
    </row>
    <row r="760" spans="1:7" ht="22.5">
      <c r="A760" s="12" t="s">
        <v>1273</v>
      </c>
      <c r="B760" s="10" t="s">
        <v>1744</v>
      </c>
      <c r="C760" s="18">
        <v>0</v>
      </c>
      <c r="D760" s="18">
        <v>4.556</v>
      </c>
      <c r="E760" s="18">
        <v>0</v>
      </c>
      <c r="F760" s="18">
        <v>852.01203</v>
      </c>
      <c r="G760" s="30">
        <f t="shared" si="24"/>
        <v>0.5347342337408076</v>
      </c>
    </row>
    <row r="761" spans="1:7" ht="22.5">
      <c r="A761" s="12" t="s">
        <v>1520</v>
      </c>
      <c r="B761" s="10" t="s">
        <v>1745</v>
      </c>
      <c r="C761" s="18">
        <v>0</v>
      </c>
      <c r="D761" s="18">
        <v>0.30989</v>
      </c>
      <c r="E761" s="18">
        <v>0</v>
      </c>
      <c r="F761" s="18">
        <v>0</v>
      </c>
      <c r="G761" s="30">
        <v>0</v>
      </c>
    </row>
    <row r="762" spans="1:7" ht="33.75">
      <c r="A762" s="12" t="s">
        <v>631</v>
      </c>
      <c r="B762" s="10" t="s">
        <v>982</v>
      </c>
      <c r="C762" s="18">
        <v>21306.3</v>
      </c>
      <c r="D762" s="18">
        <v>0</v>
      </c>
      <c r="E762" s="18">
        <f>D762/C762*100</f>
        <v>0</v>
      </c>
      <c r="F762" s="18">
        <v>0</v>
      </c>
      <c r="G762" s="30">
        <v>0</v>
      </c>
    </row>
    <row r="763" spans="1:7" ht="33.75">
      <c r="A763" s="12" t="s">
        <v>674</v>
      </c>
      <c r="B763" s="10" t="s">
        <v>983</v>
      </c>
      <c r="C763" s="18">
        <v>10.65</v>
      </c>
      <c r="D763" s="18">
        <v>0</v>
      </c>
      <c r="E763" s="18">
        <f>D763/C763*100</f>
        <v>0</v>
      </c>
      <c r="F763" s="18">
        <v>0</v>
      </c>
      <c r="G763" s="30">
        <v>0</v>
      </c>
    </row>
    <row r="764" spans="1:7" ht="45">
      <c r="A764" s="12" t="s">
        <v>1521</v>
      </c>
      <c r="B764" s="10" t="s">
        <v>1746</v>
      </c>
      <c r="C764" s="18">
        <v>2566.1405299999997</v>
      </c>
      <c r="D764" s="18">
        <v>0</v>
      </c>
      <c r="E764" s="18">
        <f>D764/C764*100</f>
        <v>0</v>
      </c>
      <c r="F764" s="18">
        <v>0</v>
      </c>
      <c r="G764" s="30">
        <v>0</v>
      </c>
    </row>
    <row r="765" spans="1:7" ht="32.25">
      <c r="A765" s="26" t="s">
        <v>178</v>
      </c>
      <c r="B765" s="14" t="s">
        <v>394</v>
      </c>
      <c r="C765" s="20">
        <v>-1102.17627</v>
      </c>
      <c r="D765" s="20">
        <v>-48299.07303</v>
      </c>
      <c r="E765" s="20" t="s">
        <v>1874</v>
      </c>
      <c r="F765" s="20">
        <v>-264819.12049</v>
      </c>
      <c r="G765" s="29">
        <f t="shared" si="24"/>
        <v>18.238514251022085</v>
      </c>
    </row>
    <row r="766" spans="1:7" ht="33.75">
      <c r="A766" s="12" t="s">
        <v>179</v>
      </c>
      <c r="B766" s="10" t="s">
        <v>984</v>
      </c>
      <c r="C766" s="18">
        <v>0</v>
      </c>
      <c r="D766" s="18">
        <v>-48299.07303</v>
      </c>
      <c r="E766" s="18">
        <v>0</v>
      </c>
      <c r="F766" s="18">
        <v>-264819.12049</v>
      </c>
      <c r="G766" s="30">
        <f t="shared" si="24"/>
        <v>18.238514251022085</v>
      </c>
    </row>
    <row r="767" spans="1:7" ht="33.75" hidden="1">
      <c r="A767" s="12" t="s">
        <v>758</v>
      </c>
      <c r="B767" s="10" t="s">
        <v>985</v>
      </c>
      <c r="C767" s="18">
        <v>-624.7</v>
      </c>
      <c r="D767" s="18">
        <v>0</v>
      </c>
      <c r="E767" s="18">
        <f>D767/C767*100</f>
        <v>0</v>
      </c>
      <c r="F767" s="18"/>
      <c r="G767" s="30">
        <v>0</v>
      </c>
    </row>
    <row r="768" spans="1:7" ht="33.75" hidden="1">
      <c r="A768" s="12" t="s">
        <v>759</v>
      </c>
      <c r="B768" s="10" t="s">
        <v>986</v>
      </c>
      <c r="C768" s="18">
        <v>-477.47627</v>
      </c>
      <c r="D768" s="18">
        <v>0</v>
      </c>
      <c r="E768" s="18">
        <f>D768/C768*100</f>
        <v>0</v>
      </c>
      <c r="F768" s="18"/>
      <c r="G768" s="30">
        <v>0</v>
      </c>
    </row>
    <row r="769" spans="1:7" ht="42.75" hidden="1">
      <c r="A769" s="26" t="s">
        <v>760</v>
      </c>
      <c r="B769" s="14" t="s">
        <v>987</v>
      </c>
      <c r="C769" s="20">
        <v>0</v>
      </c>
      <c r="D769" s="20">
        <v>-1.7</v>
      </c>
      <c r="E769" s="18">
        <v>0</v>
      </c>
      <c r="F769" s="20"/>
      <c r="G769" s="30">
        <v>0</v>
      </c>
    </row>
    <row r="770" spans="1:7" ht="45" hidden="1">
      <c r="A770" s="12" t="s">
        <v>761</v>
      </c>
      <c r="B770" s="10" t="s">
        <v>988</v>
      </c>
      <c r="C770" s="18">
        <v>0</v>
      </c>
      <c r="D770" s="18">
        <v>-363.17996</v>
      </c>
      <c r="E770" s="18">
        <v>0</v>
      </c>
      <c r="F770" s="18"/>
      <c r="G770" s="30">
        <v>0</v>
      </c>
    </row>
    <row r="771" spans="1:7" ht="33.75" hidden="1">
      <c r="A771" s="12" t="s">
        <v>762</v>
      </c>
      <c r="B771" s="10" t="s">
        <v>989</v>
      </c>
      <c r="C771" s="18">
        <v>0</v>
      </c>
      <c r="D771" s="18">
        <v>-15.99199</v>
      </c>
      <c r="E771" s="18">
        <v>0</v>
      </c>
      <c r="F771" s="18"/>
      <c r="G771" s="30">
        <v>0</v>
      </c>
    </row>
    <row r="772" spans="1:7" ht="22.5" hidden="1">
      <c r="A772" s="12" t="s">
        <v>763</v>
      </c>
      <c r="B772" s="10" t="s">
        <v>990</v>
      </c>
      <c r="C772" s="18">
        <v>0</v>
      </c>
      <c r="D772" s="18">
        <v>-157.53239000000002</v>
      </c>
      <c r="E772" s="18">
        <v>0</v>
      </c>
      <c r="F772" s="18"/>
      <c r="G772" s="30">
        <v>0</v>
      </c>
    </row>
    <row r="773" spans="1:7" ht="22.5" hidden="1">
      <c r="A773" s="12" t="s">
        <v>764</v>
      </c>
      <c r="B773" s="10" t="s">
        <v>991</v>
      </c>
      <c r="C773" s="18">
        <v>0</v>
      </c>
      <c r="D773" s="18">
        <v>-39.3275</v>
      </c>
      <c r="E773" s="18">
        <v>0</v>
      </c>
      <c r="F773" s="18"/>
      <c r="G773" s="30">
        <v>0</v>
      </c>
    </row>
    <row r="774" spans="1:7" ht="33.75" hidden="1">
      <c r="A774" s="12" t="s">
        <v>765</v>
      </c>
      <c r="B774" s="10" t="s">
        <v>992</v>
      </c>
      <c r="C774" s="18">
        <v>0</v>
      </c>
      <c r="D774" s="18">
        <v>-300.51986</v>
      </c>
      <c r="E774" s="18">
        <v>0</v>
      </c>
      <c r="F774" s="18"/>
      <c r="G774" s="30">
        <v>0</v>
      </c>
    </row>
    <row r="775" spans="1:7" ht="45" hidden="1">
      <c r="A775" s="12" t="s">
        <v>766</v>
      </c>
      <c r="B775" s="10" t="s">
        <v>993</v>
      </c>
      <c r="C775" s="18">
        <v>0</v>
      </c>
      <c r="D775" s="18">
        <v>-23.7423</v>
      </c>
      <c r="E775" s="18">
        <v>0</v>
      </c>
      <c r="F775" s="18"/>
      <c r="G775" s="30">
        <v>0</v>
      </c>
    </row>
    <row r="776" spans="1:7" ht="45" hidden="1">
      <c r="A776" s="12" t="s">
        <v>767</v>
      </c>
      <c r="B776" s="10" t="s">
        <v>994</v>
      </c>
      <c r="C776" s="18">
        <v>0</v>
      </c>
      <c r="D776" s="18">
        <v>-288.88917</v>
      </c>
      <c r="E776" s="18">
        <v>0</v>
      </c>
      <c r="F776" s="18"/>
      <c r="G776" s="30">
        <v>0</v>
      </c>
    </row>
    <row r="777" spans="1:7" ht="33.75" hidden="1">
      <c r="A777" s="12" t="s">
        <v>768</v>
      </c>
      <c r="B777" s="10" t="s">
        <v>995</v>
      </c>
      <c r="C777" s="18">
        <v>0</v>
      </c>
      <c r="D777" s="18">
        <v>-14.85582</v>
      </c>
      <c r="E777" s="18">
        <v>0</v>
      </c>
      <c r="F777" s="18"/>
      <c r="G777" s="30">
        <v>0</v>
      </c>
    </row>
    <row r="778" spans="1:7" ht="45" hidden="1">
      <c r="A778" s="12" t="s">
        <v>769</v>
      </c>
      <c r="B778" s="10" t="s">
        <v>996</v>
      </c>
      <c r="C778" s="18">
        <v>0</v>
      </c>
      <c r="D778" s="18">
        <v>-233.57488</v>
      </c>
      <c r="E778" s="18">
        <v>0</v>
      </c>
      <c r="F778" s="18"/>
      <c r="G778" s="30">
        <v>0</v>
      </c>
    </row>
    <row r="779" spans="1:7" ht="33.75" hidden="1">
      <c r="A779" s="12" t="s">
        <v>1522</v>
      </c>
      <c r="B779" s="10" t="s">
        <v>1747</v>
      </c>
      <c r="C779" s="18">
        <v>0</v>
      </c>
      <c r="D779" s="18">
        <v>-116.11997</v>
      </c>
      <c r="E779" s="18">
        <v>0</v>
      </c>
      <c r="F779" s="18"/>
      <c r="G779" s="30">
        <v>0</v>
      </c>
    </row>
    <row r="780" spans="1:7" ht="33.75" hidden="1">
      <c r="A780" s="12" t="s">
        <v>1523</v>
      </c>
      <c r="B780" s="10" t="s">
        <v>1748</v>
      </c>
      <c r="C780" s="18">
        <v>0</v>
      </c>
      <c r="D780" s="18">
        <v>-190.27526</v>
      </c>
      <c r="E780" s="18">
        <v>0</v>
      </c>
      <c r="F780" s="18"/>
      <c r="G780" s="30">
        <v>0</v>
      </c>
    </row>
    <row r="781" spans="1:7" ht="33.75" hidden="1">
      <c r="A781" s="12" t="s">
        <v>1524</v>
      </c>
      <c r="B781" s="10" t="s">
        <v>997</v>
      </c>
      <c r="C781" s="18">
        <v>0</v>
      </c>
      <c r="D781" s="18">
        <v>-3.9019899999999996</v>
      </c>
      <c r="E781" s="18">
        <v>0</v>
      </c>
      <c r="F781" s="18"/>
      <c r="G781" s="30">
        <v>0</v>
      </c>
    </row>
    <row r="782" spans="1:7" ht="33.75" hidden="1">
      <c r="A782" s="12" t="s">
        <v>762</v>
      </c>
      <c r="B782" s="10" t="s">
        <v>1749</v>
      </c>
      <c r="C782" s="18">
        <v>0</v>
      </c>
      <c r="D782" s="18">
        <v>-839.01826</v>
      </c>
      <c r="E782" s="18">
        <v>0</v>
      </c>
      <c r="F782" s="18"/>
      <c r="G782" s="30">
        <v>0</v>
      </c>
    </row>
    <row r="783" spans="1:7" ht="33.75" hidden="1">
      <c r="A783" s="12" t="s">
        <v>770</v>
      </c>
      <c r="B783" s="10" t="s">
        <v>998</v>
      </c>
      <c r="C783" s="18">
        <v>0</v>
      </c>
      <c r="D783" s="18">
        <v>-228.38806</v>
      </c>
      <c r="E783" s="18">
        <v>0</v>
      </c>
      <c r="F783" s="18"/>
      <c r="G783" s="30">
        <v>0</v>
      </c>
    </row>
    <row r="784" spans="1:7" ht="45" hidden="1">
      <c r="A784" s="12" t="s">
        <v>771</v>
      </c>
      <c r="B784" s="10" t="s">
        <v>999</v>
      </c>
      <c r="C784" s="18">
        <v>0</v>
      </c>
      <c r="D784" s="18">
        <v>-230.81635999999997</v>
      </c>
      <c r="E784" s="18">
        <v>0</v>
      </c>
      <c r="F784" s="18"/>
      <c r="G784" s="30">
        <v>0</v>
      </c>
    </row>
    <row r="785" spans="1:7" ht="78.75" hidden="1">
      <c r="A785" s="12" t="s">
        <v>1525</v>
      </c>
      <c r="B785" s="10" t="s">
        <v>1750</v>
      </c>
      <c r="C785" s="18">
        <v>0</v>
      </c>
      <c r="D785" s="18">
        <v>-26.983919999999998</v>
      </c>
      <c r="E785" s="18">
        <v>0</v>
      </c>
      <c r="F785" s="18"/>
      <c r="G785" s="30">
        <v>0</v>
      </c>
    </row>
    <row r="786" spans="1:7" ht="78.75" hidden="1">
      <c r="A786" s="12" t="s">
        <v>1526</v>
      </c>
      <c r="B786" s="10" t="s">
        <v>1000</v>
      </c>
      <c r="C786" s="18">
        <v>0</v>
      </c>
      <c r="D786" s="18">
        <v>-161.25039</v>
      </c>
      <c r="E786" s="18">
        <v>0</v>
      </c>
      <c r="F786" s="18"/>
      <c r="G786" s="30">
        <v>0</v>
      </c>
    </row>
    <row r="787" spans="1:7" ht="45" hidden="1">
      <c r="A787" s="12" t="s">
        <v>772</v>
      </c>
      <c r="B787" s="10" t="s">
        <v>1001</v>
      </c>
      <c r="C787" s="18">
        <v>0</v>
      </c>
      <c r="D787" s="18">
        <v>-9.48949</v>
      </c>
      <c r="E787" s="18">
        <v>0</v>
      </c>
      <c r="F787" s="18"/>
      <c r="G787" s="30">
        <v>0</v>
      </c>
    </row>
    <row r="788" spans="1:7" ht="53.25" hidden="1">
      <c r="A788" s="26" t="s">
        <v>773</v>
      </c>
      <c r="B788" s="14" t="s">
        <v>1002</v>
      </c>
      <c r="C788" s="20">
        <v>0</v>
      </c>
      <c r="D788" s="20">
        <v>-60.04864</v>
      </c>
      <c r="E788" s="18">
        <v>0</v>
      </c>
      <c r="F788" s="20"/>
      <c r="G788" s="30">
        <v>0</v>
      </c>
    </row>
    <row r="789" spans="1:7" ht="32.25" hidden="1">
      <c r="A789" s="26" t="s">
        <v>774</v>
      </c>
      <c r="B789" s="14" t="s">
        <v>1003</v>
      </c>
      <c r="C789" s="20">
        <v>0</v>
      </c>
      <c r="D789" s="20">
        <v>-5989.96405</v>
      </c>
      <c r="E789" s="18">
        <v>0</v>
      </c>
      <c r="F789" s="20"/>
      <c r="G789" s="30">
        <v>0</v>
      </c>
    </row>
    <row r="790" spans="1:7" ht="45" hidden="1">
      <c r="A790" s="12" t="s">
        <v>775</v>
      </c>
      <c r="B790" s="10" t="s">
        <v>1004</v>
      </c>
      <c r="C790" s="18">
        <v>0</v>
      </c>
      <c r="D790" s="18">
        <v>-297.86081</v>
      </c>
      <c r="E790" s="18">
        <v>0</v>
      </c>
      <c r="F790" s="18"/>
      <c r="G790" s="30">
        <v>0</v>
      </c>
    </row>
    <row r="791" spans="1:7" ht="90" hidden="1">
      <c r="A791" s="12" t="s">
        <v>1527</v>
      </c>
      <c r="B791" s="10" t="s">
        <v>1005</v>
      </c>
      <c r="C791" s="18">
        <v>0</v>
      </c>
      <c r="D791" s="18">
        <v>-435.77338000000003</v>
      </c>
      <c r="E791" s="18">
        <v>0</v>
      </c>
      <c r="F791" s="18"/>
      <c r="G791" s="30">
        <v>0</v>
      </c>
    </row>
    <row r="792" spans="1:7" ht="45" hidden="1">
      <c r="A792" s="12" t="s">
        <v>1528</v>
      </c>
      <c r="B792" s="10" t="s">
        <v>1751</v>
      </c>
      <c r="C792" s="18">
        <v>0</v>
      </c>
      <c r="D792" s="18">
        <v>-63.19278</v>
      </c>
      <c r="E792" s="18">
        <v>0</v>
      </c>
      <c r="F792" s="18"/>
      <c r="G792" s="30">
        <v>0</v>
      </c>
    </row>
    <row r="793" spans="1:7" ht="22.5" hidden="1">
      <c r="A793" s="12" t="s">
        <v>776</v>
      </c>
      <c r="B793" s="10" t="s">
        <v>1006</v>
      </c>
      <c r="C793" s="18">
        <v>0</v>
      </c>
      <c r="D793" s="18">
        <v>-1507.38083</v>
      </c>
      <c r="E793" s="18">
        <v>0</v>
      </c>
      <c r="F793" s="18"/>
      <c r="G793" s="30">
        <v>0</v>
      </c>
    </row>
    <row r="794" spans="1:7" ht="22.5" hidden="1">
      <c r="A794" s="12" t="s">
        <v>1529</v>
      </c>
      <c r="B794" s="10" t="s">
        <v>1752</v>
      </c>
      <c r="C794" s="18">
        <v>0</v>
      </c>
      <c r="D794" s="18">
        <v>-35.78175</v>
      </c>
      <c r="E794" s="18">
        <v>0</v>
      </c>
      <c r="F794" s="18"/>
      <c r="G794" s="30">
        <v>0</v>
      </c>
    </row>
    <row r="795" spans="1:7" ht="33.75" hidden="1">
      <c r="A795" s="12" t="s">
        <v>777</v>
      </c>
      <c r="B795" s="10" t="s">
        <v>1007</v>
      </c>
      <c r="C795" s="18">
        <v>0</v>
      </c>
      <c r="D795" s="18">
        <v>-28677.95223</v>
      </c>
      <c r="E795" s="18">
        <v>0</v>
      </c>
      <c r="F795" s="18"/>
      <c r="G795" s="30">
        <v>0</v>
      </c>
    </row>
    <row r="796" spans="1:7" ht="45" hidden="1">
      <c r="A796" s="12" t="s">
        <v>1530</v>
      </c>
      <c r="B796" s="10" t="s">
        <v>1753</v>
      </c>
      <c r="C796" s="18">
        <v>0</v>
      </c>
      <c r="D796" s="18">
        <v>-372.69703999999996</v>
      </c>
      <c r="E796" s="18">
        <v>0</v>
      </c>
      <c r="F796" s="18"/>
      <c r="G796" s="30">
        <v>0</v>
      </c>
    </row>
    <row r="797" spans="1:7" ht="101.25" hidden="1">
      <c r="A797" s="12" t="s">
        <v>1531</v>
      </c>
      <c r="B797" s="10" t="s">
        <v>1008</v>
      </c>
      <c r="C797" s="18">
        <v>0</v>
      </c>
      <c r="D797" s="18">
        <v>-0.53946</v>
      </c>
      <c r="E797" s="18">
        <v>0</v>
      </c>
      <c r="F797" s="18"/>
      <c r="G797" s="30">
        <v>0</v>
      </c>
    </row>
    <row r="798" spans="1:7" ht="45" hidden="1">
      <c r="A798" s="12" t="s">
        <v>1532</v>
      </c>
      <c r="B798" s="10" t="s">
        <v>1754</v>
      </c>
      <c r="C798" s="18">
        <v>0</v>
      </c>
      <c r="D798" s="18">
        <v>-6237.77</v>
      </c>
      <c r="E798" s="18">
        <v>0</v>
      </c>
      <c r="F798" s="18"/>
      <c r="G798" s="30">
        <v>0</v>
      </c>
    </row>
    <row r="799" spans="1:7" ht="33.75" hidden="1">
      <c r="A799" s="12" t="s">
        <v>778</v>
      </c>
      <c r="B799" s="10" t="s">
        <v>1009</v>
      </c>
      <c r="C799" s="18">
        <v>0</v>
      </c>
      <c r="D799" s="18">
        <v>-872.15544</v>
      </c>
      <c r="E799" s="18">
        <v>0</v>
      </c>
      <c r="F799" s="18"/>
      <c r="G799" s="30">
        <v>0</v>
      </c>
    </row>
    <row r="800" spans="1:7" ht="33.75" hidden="1">
      <c r="A800" s="12" t="s">
        <v>779</v>
      </c>
      <c r="B800" s="10" t="s">
        <v>1010</v>
      </c>
      <c r="C800" s="18">
        <v>-624.7</v>
      </c>
      <c r="D800" s="18">
        <v>0</v>
      </c>
      <c r="E800" s="18">
        <f>D800/C800*100</f>
        <v>0</v>
      </c>
      <c r="F800" s="18"/>
      <c r="G800" s="30">
        <v>0</v>
      </c>
    </row>
    <row r="801" spans="1:7" ht="33.75" hidden="1">
      <c r="A801" s="12" t="s">
        <v>780</v>
      </c>
      <c r="B801" s="10" t="s">
        <v>1011</v>
      </c>
      <c r="C801" s="18">
        <v>-477.47627</v>
      </c>
      <c r="D801" s="18">
        <v>0</v>
      </c>
      <c r="E801" s="18">
        <f>D801/C801*100</f>
        <v>0</v>
      </c>
      <c r="F801" s="18"/>
      <c r="G801" s="30">
        <v>0</v>
      </c>
    </row>
    <row r="802" spans="1:7" ht="33.75" hidden="1">
      <c r="A802" s="12" t="s">
        <v>781</v>
      </c>
      <c r="B802" s="10" t="s">
        <v>1012</v>
      </c>
      <c r="C802" s="18">
        <v>0</v>
      </c>
      <c r="D802" s="18">
        <v>-502.39903000000004</v>
      </c>
      <c r="E802" s="18">
        <v>0</v>
      </c>
      <c r="F802" s="18"/>
      <c r="G802" s="30">
        <v>0</v>
      </c>
    </row>
    <row r="803" spans="1:7" ht="12.75">
      <c r="A803" s="26" t="s">
        <v>1013</v>
      </c>
      <c r="B803" s="39" t="s">
        <v>1</v>
      </c>
      <c r="C803" s="20">
        <v>102868940.00517999</v>
      </c>
      <c r="D803" s="20">
        <v>91046458.47913</v>
      </c>
      <c r="E803" s="20">
        <f>D803/C803*100</f>
        <v>88.50723889499137</v>
      </c>
      <c r="F803" s="20">
        <v>76369943.83614</v>
      </c>
      <c r="G803" s="29">
        <f aca="true" t="shared" si="25" ref="G803:G812">D803/F803*100</f>
        <v>119.21765802850406</v>
      </c>
    </row>
    <row r="804" spans="1:7" ht="12.75">
      <c r="A804" s="26" t="s">
        <v>1014</v>
      </c>
      <c r="B804" s="39" t="s">
        <v>1090</v>
      </c>
      <c r="C804" s="20">
        <v>7685556.97747</v>
      </c>
      <c r="D804" s="20">
        <v>6632346.66096</v>
      </c>
      <c r="E804" s="20">
        <f aca="true" t="shared" si="26" ref="E804:E868">D804/C804*100</f>
        <v>86.29623956211037</v>
      </c>
      <c r="F804" s="20">
        <v>6269694.5965100005</v>
      </c>
      <c r="G804" s="29">
        <f t="shared" si="25"/>
        <v>105.78420621399754</v>
      </c>
    </row>
    <row r="805" spans="1:7" ht="22.5">
      <c r="A805" s="12" t="s">
        <v>1015</v>
      </c>
      <c r="B805" s="31" t="s">
        <v>1091</v>
      </c>
      <c r="C805" s="18">
        <v>228750.4546</v>
      </c>
      <c r="D805" s="18">
        <v>223619.51200999998</v>
      </c>
      <c r="E805" s="18">
        <f t="shared" si="26"/>
        <v>97.756969445603</v>
      </c>
      <c r="F805" s="18">
        <v>230985.15624</v>
      </c>
      <c r="G805" s="30">
        <f t="shared" si="25"/>
        <v>96.81120451638593</v>
      </c>
    </row>
    <row r="806" spans="1:7" ht="33.75">
      <c r="A806" s="12" t="s">
        <v>1016</v>
      </c>
      <c r="B806" s="31" t="s">
        <v>1092</v>
      </c>
      <c r="C806" s="18">
        <v>327662.37029000005</v>
      </c>
      <c r="D806" s="18">
        <v>321674.24251999997</v>
      </c>
      <c r="E806" s="18">
        <f t="shared" si="26"/>
        <v>98.17247010552349</v>
      </c>
      <c r="F806" s="18">
        <v>317375.28635</v>
      </c>
      <c r="G806" s="30">
        <f t="shared" si="25"/>
        <v>101.35453400277017</v>
      </c>
    </row>
    <row r="807" spans="1:7" ht="33.75">
      <c r="A807" s="12" t="s">
        <v>1017</v>
      </c>
      <c r="B807" s="31" t="s">
        <v>1093</v>
      </c>
      <c r="C807" s="18">
        <v>2209415.12568</v>
      </c>
      <c r="D807" s="18">
        <v>2124389.92647</v>
      </c>
      <c r="E807" s="18">
        <f t="shared" si="26"/>
        <v>96.15168746598349</v>
      </c>
      <c r="F807" s="18">
        <v>2192261.97028</v>
      </c>
      <c r="G807" s="30">
        <f t="shared" si="25"/>
        <v>96.9040176434146</v>
      </c>
    </row>
    <row r="808" spans="1:7" ht="12.75">
      <c r="A808" s="12" t="s">
        <v>1018</v>
      </c>
      <c r="B808" s="31" t="s">
        <v>1094</v>
      </c>
      <c r="C808" s="18">
        <v>279976.4</v>
      </c>
      <c r="D808" s="18">
        <v>275615.61389</v>
      </c>
      <c r="E808" s="18">
        <f t="shared" si="26"/>
        <v>98.44244510965923</v>
      </c>
      <c r="F808" s="18">
        <v>265976.45444</v>
      </c>
      <c r="G808" s="30">
        <f t="shared" si="25"/>
        <v>103.62406494600988</v>
      </c>
    </row>
    <row r="809" spans="1:7" ht="22.5">
      <c r="A809" s="12" t="s">
        <v>1019</v>
      </c>
      <c r="B809" s="31" t="s">
        <v>1095</v>
      </c>
      <c r="C809" s="18">
        <v>720514.31551</v>
      </c>
      <c r="D809" s="18">
        <v>700237.97285</v>
      </c>
      <c r="E809" s="18">
        <f t="shared" si="26"/>
        <v>97.18585151973728</v>
      </c>
      <c r="F809" s="18">
        <v>695099.3496699999</v>
      </c>
      <c r="G809" s="30">
        <f t="shared" si="25"/>
        <v>100.73926456447408</v>
      </c>
    </row>
    <row r="810" spans="1:7" ht="12.75">
      <c r="A810" s="12" t="s">
        <v>1020</v>
      </c>
      <c r="B810" s="31" t="s">
        <v>1096</v>
      </c>
      <c r="C810" s="18">
        <v>233693.13366999998</v>
      </c>
      <c r="D810" s="18">
        <v>229860.54327000002</v>
      </c>
      <c r="E810" s="18">
        <f t="shared" si="26"/>
        <v>98.35999015469065</v>
      </c>
      <c r="F810" s="18">
        <v>150905.46362999998</v>
      </c>
      <c r="G810" s="30">
        <f t="shared" si="25"/>
        <v>152.32088868139812</v>
      </c>
    </row>
    <row r="811" spans="1:7" ht="12.75">
      <c r="A811" s="12" t="s">
        <v>1021</v>
      </c>
      <c r="B811" s="31" t="s">
        <v>1097</v>
      </c>
      <c r="C811" s="18">
        <v>343.39346</v>
      </c>
      <c r="D811" s="18">
        <v>118.37346000000001</v>
      </c>
      <c r="E811" s="18">
        <f t="shared" si="26"/>
        <v>34.47166990309018</v>
      </c>
      <c r="F811" s="18">
        <v>257.83052</v>
      </c>
      <c r="G811" s="30">
        <f t="shared" si="25"/>
        <v>45.91134517356596</v>
      </c>
    </row>
    <row r="812" spans="1:7" ht="12.75">
      <c r="A812" s="12" t="s">
        <v>1857</v>
      </c>
      <c r="B812" s="10" t="s">
        <v>1858</v>
      </c>
      <c r="C812" s="18">
        <v>0</v>
      </c>
      <c r="D812" s="18">
        <v>0</v>
      </c>
      <c r="E812" s="18">
        <v>0</v>
      </c>
      <c r="F812" s="18">
        <v>1497.5</v>
      </c>
      <c r="G812" s="30">
        <f t="shared" si="25"/>
        <v>0</v>
      </c>
    </row>
    <row r="813" spans="1:7" ht="12.75">
      <c r="A813" s="12" t="s">
        <v>1022</v>
      </c>
      <c r="B813" s="31" t="s">
        <v>1098</v>
      </c>
      <c r="C813" s="18">
        <v>420328.03111000004</v>
      </c>
      <c r="D813" s="18">
        <v>0</v>
      </c>
      <c r="E813" s="18">
        <f t="shared" si="26"/>
        <v>0</v>
      </c>
      <c r="F813" s="18" t="s">
        <v>1859</v>
      </c>
      <c r="G813" s="30">
        <v>0</v>
      </c>
    </row>
    <row r="814" spans="1:7" ht="12.75">
      <c r="A814" s="12" t="s">
        <v>1023</v>
      </c>
      <c r="B814" s="31" t="s">
        <v>1099</v>
      </c>
      <c r="C814" s="18">
        <v>3264873.7531500002</v>
      </c>
      <c r="D814" s="18">
        <v>2756830.47649</v>
      </c>
      <c r="E814" s="18">
        <f t="shared" si="26"/>
        <v>84.43911418719232</v>
      </c>
      <c r="F814" s="18">
        <v>2415335.58538</v>
      </c>
      <c r="G814" s="30">
        <f aca="true" t="shared" si="27" ref="G814:G819">D814/F814*100</f>
        <v>114.13861051760527</v>
      </c>
    </row>
    <row r="815" spans="1:7" ht="12.75">
      <c r="A815" s="26" t="s">
        <v>1024</v>
      </c>
      <c r="B815" s="39" t="s">
        <v>1100</v>
      </c>
      <c r="C815" s="20">
        <v>31549.3</v>
      </c>
      <c r="D815" s="20">
        <v>31460.05371</v>
      </c>
      <c r="E815" s="20">
        <f t="shared" si="26"/>
        <v>99.71712117226056</v>
      </c>
      <c r="F815" s="20">
        <v>30291.467170000004</v>
      </c>
      <c r="G815" s="29">
        <f t="shared" si="27"/>
        <v>103.85780765732385</v>
      </c>
    </row>
    <row r="816" spans="1:7" ht="12.75">
      <c r="A816" s="12" t="s">
        <v>1025</v>
      </c>
      <c r="B816" s="31" t="s">
        <v>1101</v>
      </c>
      <c r="C816" s="18">
        <v>31549.3</v>
      </c>
      <c r="D816" s="18">
        <v>31460.05371</v>
      </c>
      <c r="E816" s="18">
        <f t="shared" si="26"/>
        <v>99.71712117226056</v>
      </c>
      <c r="F816" s="18">
        <v>30291.467170000004</v>
      </c>
      <c r="G816" s="30">
        <f t="shared" si="27"/>
        <v>103.85780765732385</v>
      </c>
    </row>
    <row r="817" spans="1:7" ht="21.75">
      <c r="A817" s="26" t="s">
        <v>1026</v>
      </c>
      <c r="B817" s="39" t="s">
        <v>1102</v>
      </c>
      <c r="C817" s="20">
        <v>1103831.5773</v>
      </c>
      <c r="D817" s="20">
        <v>1081780.50417</v>
      </c>
      <c r="E817" s="20">
        <f t="shared" si="26"/>
        <v>98.0023154271472</v>
      </c>
      <c r="F817" s="20">
        <v>977572.15825</v>
      </c>
      <c r="G817" s="29">
        <f t="shared" si="27"/>
        <v>110.65991344378594</v>
      </c>
    </row>
    <row r="818" spans="1:7" ht="12.75">
      <c r="A818" s="12" t="s">
        <v>1027</v>
      </c>
      <c r="B818" s="31" t="s">
        <v>1103</v>
      </c>
      <c r="C818" s="18">
        <v>121088.34719</v>
      </c>
      <c r="D818" s="18">
        <v>116989.49884999999</v>
      </c>
      <c r="E818" s="18">
        <f t="shared" si="26"/>
        <v>96.61499356864745</v>
      </c>
      <c r="F818" s="18">
        <v>96855.15478</v>
      </c>
      <c r="G818" s="30">
        <f t="shared" si="27"/>
        <v>120.78809756252396</v>
      </c>
    </row>
    <row r="819" spans="1:7" ht="22.5">
      <c r="A819" s="12" t="s">
        <v>1028</v>
      </c>
      <c r="B819" s="31" t="s">
        <v>1104</v>
      </c>
      <c r="C819" s="18">
        <v>365048.84475</v>
      </c>
      <c r="D819" s="18">
        <v>358258.80026</v>
      </c>
      <c r="E819" s="18">
        <f t="shared" si="26"/>
        <v>98.13996275083404</v>
      </c>
      <c r="F819" s="18">
        <v>346396.1256</v>
      </c>
      <c r="G819" s="30">
        <f t="shared" si="27"/>
        <v>103.4245979626511</v>
      </c>
    </row>
    <row r="820" spans="1:7" ht="12.75">
      <c r="A820" s="12" t="s">
        <v>1029</v>
      </c>
      <c r="B820" s="31" t="s">
        <v>1105</v>
      </c>
      <c r="C820" s="18">
        <v>495505.48536</v>
      </c>
      <c r="D820" s="18">
        <v>489490.75902</v>
      </c>
      <c r="E820" s="18">
        <f t="shared" si="26"/>
        <v>98.78614333893194</v>
      </c>
      <c r="F820" s="18">
        <v>443668.30977999995</v>
      </c>
      <c r="G820" s="30">
        <f aca="true" t="shared" si="28" ref="G820:G883">D820/F820*100</f>
        <v>110.32808704834515</v>
      </c>
    </row>
    <row r="821" spans="1:7" ht="12.75">
      <c r="A821" s="12" t="s">
        <v>1030</v>
      </c>
      <c r="B821" s="31" t="s">
        <v>1106</v>
      </c>
      <c r="C821" s="18">
        <v>16269.9</v>
      </c>
      <c r="D821" s="18">
        <v>12329.61335</v>
      </c>
      <c r="E821" s="18">
        <f t="shared" si="26"/>
        <v>75.78174020737681</v>
      </c>
      <c r="F821" s="18">
        <v>4654.7805</v>
      </c>
      <c r="G821" s="30">
        <f t="shared" si="28"/>
        <v>264.8806608603779</v>
      </c>
    </row>
    <row r="822" spans="1:7" ht="22.5">
      <c r="A822" s="12" t="s">
        <v>1031</v>
      </c>
      <c r="B822" s="31" t="s">
        <v>1107</v>
      </c>
      <c r="C822" s="18">
        <v>105919</v>
      </c>
      <c r="D822" s="18">
        <v>104711.83269</v>
      </c>
      <c r="E822" s="18">
        <f t="shared" si="26"/>
        <v>98.86029200615565</v>
      </c>
      <c r="F822" s="18">
        <v>85997.78759</v>
      </c>
      <c r="G822" s="30">
        <f t="shared" si="28"/>
        <v>121.76107737703718</v>
      </c>
    </row>
    <row r="823" spans="1:7" ht="12.75">
      <c r="A823" s="26" t="s">
        <v>1032</v>
      </c>
      <c r="B823" s="39" t="s">
        <v>1108</v>
      </c>
      <c r="C823" s="20">
        <v>23303881.74134</v>
      </c>
      <c r="D823" s="20">
        <v>20666284.762110002</v>
      </c>
      <c r="E823" s="20">
        <f t="shared" si="26"/>
        <v>88.68172689637785</v>
      </c>
      <c r="F823" s="20">
        <v>16302430.21398</v>
      </c>
      <c r="G823" s="29">
        <f t="shared" si="28"/>
        <v>126.76812285562073</v>
      </c>
    </row>
    <row r="824" spans="1:7" ht="12.75">
      <c r="A824" s="12" t="s">
        <v>1033</v>
      </c>
      <c r="B824" s="31" t="s">
        <v>1109</v>
      </c>
      <c r="C824" s="18">
        <v>339509.44126999995</v>
      </c>
      <c r="D824" s="18">
        <v>315638.6299</v>
      </c>
      <c r="E824" s="18">
        <f t="shared" si="26"/>
        <v>92.96902870190983</v>
      </c>
      <c r="F824" s="18">
        <v>290571.54673</v>
      </c>
      <c r="G824" s="30">
        <f t="shared" si="28"/>
        <v>108.62681960849126</v>
      </c>
    </row>
    <row r="825" spans="1:7" ht="12.75">
      <c r="A825" s="12" t="s">
        <v>1034</v>
      </c>
      <c r="B825" s="31" t="s">
        <v>1110</v>
      </c>
      <c r="C825" s="18">
        <v>2085036.6711300001</v>
      </c>
      <c r="D825" s="18">
        <v>2021953.86452</v>
      </c>
      <c r="E825" s="18">
        <f t="shared" si="26"/>
        <v>96.97449893886942</v>
      </c>
      <c r="F825" s="18">
        <v>2044947.21003</v>
      </c>
      <c r="G825" s="30">
        <f t="shared" si="28"/>
        <v>98.87560200100899</v>
      </c>
    </row>
    <row r="826" spans="1:7" ht="12.75">
      <c r="A826" s="12" t="s">
        <v>1035</v>
      </c>
      <c r="B826" s="31" t="s">
        <v>1111</v>
      </c>
      <c r="C826" s="18">
        <v>16901.98</v>
      </c>
      <c r="D826" s="18">
        <v>12792.92165</v>
      </c>
      <c r="E826" s="18">
        <f t="shared" si="26"/>
        <v>75.68889354974979</v>
      </c>
      <c r="F826" s="18">
        <v>19384.0792</v>
      </c>
      <c r="G826" s="30">
        <f t="shared" si="28"/>
        <v>65.99705623365385</v>
      </c>
    </row>
    <row r="827" spans="1:7" ht="12.75">
      <c r="A827" s="12" t="s">
        <v>1036</v>
      </c>
      <c r="B827" s="31" t="s">
        <v>1112</v>
      </c>
      <c r="C827" s="18">
        <v>534818.9872</v>
      </c>
      <c r="D827" s="18">
        <v>520035.85719</v>
      </c>
      <c r="E827" s="18">
        <f t="shared" si="26"/>
        <v>97.2358629061777</v>
      </c>
      <c r="F827" s="18">
        <v>496605.96531</v>
      </c>
      <c r="G827" s="30">
        <f t="shared" si="28"/>
        <v>104.71800451800337</v>
      </c>
    </row>
    <row r="828" spans="1:7" ht="12.75">
      <c r="A828" s="12" t="s">
        <v>1037</v>
      </c>
      <c r="B828" s="31" t="s">
        <v>1113</v>
      </c>
      <c r="C828" s="18">
        <v>3688853.23631</v>
      </c>
      <c r="D828" s="18">
        <v>3006536.21741</v>
      </c>
      <c r="E828" s="18">
        <f t="shared" si="26"/>
        <v>81.50327553875445</v>
      </c>
      <c r="F828" s="18">
        <v>806020.2301</v>
      </c>
      <c r="G828" s="30">
        <f t="shared" si="28"/>
        <v>373.0100194925616</v>
      </c>
    </row>
    <row r="829" spans="1:7" ht="12.75">
      <c r="A829" s="12" t="s">
        <v>1038</v>
      </c>
      <c r="B829" s="31" t="s">
        <v>1114</v>
      </c>
      <c r="C829" s="18">
        <v>13616663.695940001</v>
      </c>
      <c r="D829" s="18">
        <v>12089418.9602</v>
      </c>
      <c r="E829" s="18">
        <f t="shared" si="26"/>
        <v>88.78400194171374</v>
      </c>
      <c r="F829" s="18">
        <v>11095569.67763</v>
      </c>
      <c r="G829" s="30">
        <f t="shared" si="28"/>
        <v>108.95717219976294</v>
      </c>
    </row>
    <row r="830" spans="1:7" ht="12.75">
      <c r="A830" s="12" t="s">
        <v>1039</v>
      </c>
      <c r="B830" s="31" t="s">
        <v>1115</v>
      </c>
      <c r="C830" s="18">
        <v>193982.70785</v>
      </c>
      <c r="D830" s="18">
        <v>163824.75818</v>
      </c>
      <c r="E830" s="18">
        <f t="shared" si="26"/>
        <v>84.45327936481839</v>
      </c>
      <c r="F830" s="18">
        <v>118079.93772</v>
      </c>
      <c r="G830" s="30">
        <f t="shared" si="28"/>
        <v>138.74055266566413</v>
      </c>
    </row>
    <row r="831" spans="1:7" ht="12.75">
      <c r="A831" s="12" t="s">
        <v>1040</v>
      </c>
      <c r="B831" s="31" t="s">
        <v>1116</v>
      </c>
      <c r="C831" s="18">
        <v>2828115.02164</v>
      </c>
      <c r="D831" s="18">
        <v>2536083.55306</v>
      </c>
      <c r="E831" s="18">
        <f t="shared" si="26"/>
        <v>89.6739889875252</v>
      </c>
      <c r="F831" s="18">
        <v>1431251.56726</v>
      </c>
      <c r="G831" s="30">
        <f t="shared" si="28"/>
        <v>177.19341666225034</v>
      </c>
    </row>
    <row r="832" spans="1:7" ht="12.75">
      <c r="A832" s="26" t="s">
        <v>1041</v>
      </c>
      <c r="B832" s="39" t="s">
        <v>1117</v>
      </c>
      <c r="C832" s="20">
        <v>6343297.871739999</v>
      </c>
      <c r="D832" s="20">
        <v>4591058.1961199995</v>
      </c>
      <c r="E832" s="20">
        <f t="shared" si="26"/>
        <v>72.37651910646676</v>
      </c>
      <c r="F832" s="20">
        <v>4396015.22478</v>
      </c>
      <c r="G832" s="29">
        <f t="shared" si="28"/>
        <v>104.43681291731106</v>
      </c>
    </row>
    <row r="833" spans="1:7" ht="12.75">
      <c r="A833" s="12" t="s">
        <v>1042</v>
      </c>
      <c r="B833" s="31" t="s">
        <v>1118</v>
      </c>
      <c r="C833" s="18">
        <v>529726.00215</v>
      </c>
      <c r="D833" s="18">
        <v>312351.97433</v>
      </c>
      <c r="E833" s="18">
        <f t="shared" si="26"/>
        <v>58.964818238533965</v>
      </c>
      <c r="F833" s="18">
        <v>262594.88422999997</v>
      </c>
      <c r="G833" s="30">
        <f t="shared" si="28"/>
        <v>118.94823284387334</v>
      </c>
    </row>
    <row r="834" spans="1:7" ht="12.75">
      <c r="A834" s="12" t="s">
        <v>1043</v>
      </c>
      <c r="B834" s="31" t="s">
        <v>1119</v>
      </c>
      <c r="C834" s="18">
        <v>3555573.37888</v>
      </c>
      <c r="D834" s="18">
        <v>2169861.6855900004</v>
      </c>
      <c r="E834" s="18">
        <f t="shared" si="26"/>
        <v>61.02705399019225</v>
      </c>
      <c r="F834" s="18">
        <v>2133265.43886</v>
      </c>
      <c r="G834" s="30">
        <f t="shared" si="28"/>
        <v>101.71550366228954</v>
      </c>
    </row>
    <row r="835" spans="1:7" ht="12.75">
      <c r="A835" s="12" t="s">
        <v>1044</v>
      </c>
      <c r="B835" s="31" t="s">
        <v>1120</v>
      </c>
      <c r="C835" s="18">
        <v>1891300.99204</v>
      </c>
      <c r="D835" s="18">
        <v>1750311.91571</v>
      </c>
      <c r="E835" s="18">
        <f t="shared" si="26"/>
        <v>92.54539193267563</v>
      </c>
      <c r="F835" s="18">
        <v>1659859.93802</v>
      </c>
      <c r="G835" s="30">
        <f t="shared" si="28"/>
        <v>105.44937410790803</v>
      </c>
    </row>
    <row r="836" spans="1:7" ht="12.75">
      <c r="A836" s="12" t="s">
        <v>1045</v>
      </c>
      <c r="B836" s="31" t="s">
        <v>1121</v>
      </c>
      <c r="C836" s="18">
        <v>366697.49867</v>
      </c>
      <c r="D836" s="18">
        <v>358532.62049</v>
      </c>
      <c r="E836" s="18">
        <f t="shared" si="26"/>
        <v>97.77340227036898</v>
      </c>
      <c r="F836" s="18">
        <v>340294.96367</v>
      </c>
      <c r="G836" s="30">
        <f t="shared" si="28"/>
        <v>105.35936724520141</v>
      </c>
    </row>
    <row r="837" spans="1:7" ht="12.75">
      <c r="A837" s="26" t="s">
        <v>1046</v>
      </c>
      <c r="B837" s="39" t="s">
        <v>1122</v>
      </c>
      <c r="C837" s="20">
        <v>199265.4</v>
      </c>
      <c r="D837" s="20">
        <v>112162.48505</v>
      </c>
      <c r="E837" s="20">
        <f t="shared" si="26"/>
        <v>56.28798830604812</v>
      </c>
      <c r="F837" s="20">
        <v>114390.28096999999</v>
      </c>
      <c r="G837" s="29">
        <f t="shared" si="28"/>
        <v>98.05246048780644</v>
      </c>
    </row>
    <row r="838" spans="1:7" ht="12.75">
      <c r="A838" s="12" t="s">
        <v>1047</v>
      </c>
      <c r="B838" s="31" t="s">
        <v>1123</v>
      </c>
      <c r="C838" s="18">
        <v>1706.2</v>
      </c>
      <c r="D838" s="18">
        <v>1706.09404</v>
      </c>
      <c r="E838" s="18">
        <f t="shared" si="26"/>
        <v>99.9937897081233</v>
      </c>
      <c r="F838" s="18">
        <v>3458.7590099999998</v>
      </c>
      <c r="G838" s="30">
        <f t="shared" si="28"/>
        <v>49.32676821563235</v>
      </c>
    </row>
    <row r="839" spans="1:7" ht="22.5">
      <c r="A839" s="12" t="s">
        <v>1048</v>
      </c>
      <c r="B839" s="31" t="s">
        <v>1124</v>
      </c>
      <c r="C839" s="18">
        <v>33651.6</v>
      </c>
      <c r="D839" s="18">
        <v>32484.262280000003</v>
      </c>
      <c r="E839" s="18">
        <f t="shared" si="26"/>
        <v>96.53110782251068</v>
      </c>
      <c r="F839" s="18">
        <v>30525.28372</v>
      </c>
      <c r="G839" s="30">
        <f t="shared" si="28"/>
        <v>106.41756053103117</v>
      </c>
    </row>
    <row r="840" spans="1:7" ht="12.75">
      <c r="A840" s="12" t="s">
        <v>1049</v>
      </c>
      <c r="B840" s="31" t="s">
        <v>1125</v>
      </c>
      <c r="C840" s="18">
        <v>163907.6</v>
      </c>
      <c r="D840" s="18">
        <v>77972.12873000001</v>
      </c>
      <c r="E840" s="18">
        <f t="shared" si="26"/>
        <v>47.57078300823147</v>
      </c>
      <c r="F840" s="18">
        <v>80406.23823999999</v>
      </c>
      <c r="G840" s="30">
        <f t="shared" si="28"/>
        <v>96.97273549505631</v>
      </c>
    </row>
    <row r="841" spans="1:7" ht="12.75">
      <c r="A841" s="26" t="s">
        <v>1050</v>
      </c>
      <c r="B841" s="39" t="s">
        <v>1126</v>
      </c>
      <c r="C841" s="20">
        <v>23558667.3557</v>
      </c>
      <c r="D841" s="20">
        <v>21245924.863709997</v>
      </c>
      <c r="E841" s="20">
        <f t="shared" si="26"/>
        <v>90.18305043714436</v>
      </c>
      <c r="F841" s="20">
        <v>21200663.313279998</v>
      </c>
      <c r="G841" s="29">
        <f t="shared" si="28"/>
        <v>100.21349119959679</v>
      </c>
    </row>
    <row r="842" spans="1:7" ht="12.75">
      <c r="A842" s="12" t="s">
        <v>1051</v>
      </c>
      <c r="B842" s="31" t="s">
        <v>1127</v>
      </c>
      <c r="C842" s="18">
        <v>6138256.2451599995</v>
      </c>
      <c r="D842" s="18">
        <v>5784794.56268</v>
      </c>
      <c r="E842" s="18">
        <f t="shared" si="26"/>
        <v>94.2416597098125</v>
      </c>
      <c r="F842" s="18">
        <v>5591244.876300001</v>
      </c>
      <c r="G842" s="30">
        <f t="shared" si="28"/>
        <v>103.46165640500584</v>
      </c>
    </row>
    <row r="843" spans="1:7" ht="12.75">
      <c r="A843" s="12" t="s">
        <v>1052</v>
      </c>
      <c r="B843" s="31" t="s">
        <v>1128</v>
      </c>
      <c r="C843" s="18">
        <v>12481546.44511</v>
      </c>
      <c r="D843" s="18">
        <v>10974407.12966</v>
      </c>
      <c r="E843" s="18">
        <f t="shared" si="26"/>
        <v>87.925059430112</v>
      </c>
      <c r="F843" s="18">
        <v>11381740.612850001</v>
      </c>
      <c r="G843" s="30">
        <f t="shared" si="28"/>
        <v>96.42116705128456</v>
      </c>
    </row>
    <row r="844" spans="1:7" ht="12.75">
      <c r="A844" s="12" t="s">
        <v>1053</v>
      </c>
      <c r="B844" s="31" t="s">
        <v>1129</v>
      </c>
      <c r="C844" s="18">
        <v>1302405.2803699998</v>
      </c>
      <c r="D844" s="18">
        <v>1261875.88476</v>
      </c>
      <c r="E844" s="18">
        <f t="shared" si="26"/>
        <v>96.88811184806578</v>
      </c>
      <c r="F844" s="18">
        <v>1257585.1393499998</v>
      </c>
      <c r="G844" s="30">
        <f t="shared" si="28"/>
        <v>100.34118925834461</v>
      </c>
    </row>
    <row r="845" spans="1:7" ht="12.75">
      <c r="A845" s="12" t="s">
        <v>1054</v>
      </c>
      <c r="B845" s="31" t="s">
        <v>1130</v>
      </c>
      <c r="C845" s="18">
        <v>1813005.8</v>
      </c>
      <c r="D845" s="18">
        <v>1773361.01669</v>
      </c>
      <c r="E845" s="18">
        <f t="shared" si="26"/>
        <v>97.81331183220703</v>
      </c>
      <c r="F845" s="18">
        <v>1741386.25992</v>
      </c>
      <c r="G845" s="30">
        <f t="shared" si="28"/>
        <v>101.83616682329104</v>
      </c>
    </row>
    <row r="846" spans="1:7" ht="22.5">
      <c r="A846" s="12" t="s">
        <v>1055</v>
      </c>
      <c r="B846" s="31" t="s">
        <v>1131</v>
      </c>
      <c r="C846" s="18">
        <v>141098.41280000002</v>
      </c>
      <c r="D846" s="18">
        <v>115426.47978</v>
      </c>
      <c r="E846" s="18">
        <f t="shared" si="26"/>
        <v>81.80565428727485</v>
      </c>
      <c r="F846" s="18">
        <v>102594.86652</v>
      </c>
      <c r="G846" s="30">
        <f t="shared" si="28"/>
        <v>112.50707145030358</v>
      </c>
    </row>
    <row r="847" spans="1:7" ht="12.75">
      <c r="A847" s="12" t="s">
        <v>1056</v>
      </c>
      <c r="B847" s="31" t="s">
        <v>1132</v>
      </c>
      <c r="C847" s="18">
        <v>362911.44419999997</v>
      </c>
      <c r="D847" s="18">
        <v>257116.44796000002</v>
      </c>
      <c r="E847" s="18">
        <f t="shared" si="26"/>
        <v>70.84826121336188</v>
      </c>
      <c r="F847" s="18">
        <v>396566.84005</v>
      </c>
      <c r="G847" s="30">
        <f t="shared" si="28"/>
        <v>64.83558936182921</v>
      </c>
    </row>
    <row r="848" spans="1:7" ht="12.75">
      <c r="A848" s="12" t="s">
        <v>1057</v>
      </c>
      <c r="B848" s="31" t="s">
        <v>1133</v>
      </c>
      <c r="C848" s="18">
        <v>1319443.7280599999</v>
      </c>
      <c r="D848" s="18">
        <v>1078943.3421800002</v>
      </c>
      <c r="E848" s="18">
        <f t="shared" si="26"/>
        <v>81.77259243684371</v>
      </c>
      <c r="F848" s="18">
        <v>729544.71829</v>
      </c>
      <c r="G848" s="30">
        <f t="shared" si="28"/>
        <v>147.89269459848398</v>
      </c>
    </row>
    <row r="849" spans="1:7" ht="12.75">
      <c r="A849" s="26" t="s">
        <v>1058</v>
      </c>
      <c r="B849" s="39" t="s">
        <v>1134</v>
      </c>
      <c r="C849" s="20">
        <v>3797984.48341</v>
      </c>
      <c r="D849" s="20">
        <v>3460028.06836</v>
      </c>
      <c r="E849" s="20">
        <f t="shared" si="26"/>
        <v>91.1016904748761</v>
      </c>
      <c r="F849" s="20">
        <v>3261257.94346</v>
      </c>
      <c r="G849" s="29">
        <f t="shared" si="28"/>
        <v>106.0948912458337</v>
      </c>
    </row>
    <row r="850" spans="1:7" ht="12.75">
      <c r="A850" s="12" t="s">
        <v>1059</v>
      </c>
      <c r="B850" s="31" t="s">
        <v>1135</v>
      </c>
      <c r="C850" s="18">
        <v>3541119.03122</v>
      </c>
      <c r="D850" s="18">
        <v>3210692.98565</v>
      </c>
      <c r="E850" s="18">
        <f t="shared" si="26"/>
        <v>90.66888058105859</v>
      </c>
      <c r="F850" s="18">
        <v>3012874.9927399997</v>
      </c>
      <c r="G850" s="30">
        <f t="shared" si="28"/>
        <v>106.56575508066794</v>
      </c>
    </row>
    <row r="851" spans="1:7" ht="12.75">
      <c r="A851" s="12" t="s">
        <v>1060</v>
      </c>
      <c r="B851" s="31" t="s">
        <v>1136</v>
      </c>
      <c r="C851" s="18">
        <v>13246.5</v>
      </c>
      <c r="D851" s="18">
        <v>13246.5</v>
      </c>
      <c r="E851" s="18">
        <f t="shared" si="26"/>
        <v>100</v>
      </c>
      <c r="F851" s="18">
        <v>13151.1</v>
      </c>
      <c r="G851" s="30">
        <f t="shared" si="28"/>
        <v>100.72541460410156</v>
      </c>
    </row>
    <row r="852" spans="1:7" ht="12.75">
      <c r="A852" s="12" t="s">
        <v>1061</v>
      </c>
      <c r="B852" s="31" t="s">
        <v>1137</v>
      </c>
      <c r="C852" s="18">
        <v>243618.95219</v>
      </c>
      <c r="D852" s="18">
        <v>236088.58271000002</v>
      </c>
      <c r="E852" s="18">
        <f t="shared" si="26"/>
        <v>96.90895580483122</v>
      </c>
      <c r="F852" s="18">
        <v>235231.85072</v>
      </c>
      <c r="G852" s="30">
        <f t="shared" si="28"/>
        <v>100.36420747759189</v>
      </c>
    </row>
    <row r="853" spans="1:7" ht="12.75">
      <c r="A853" s="26" t="s">
        <v>1062</v>
      </c>
      <c r="B853" s="39" t="s">
        <v>1138</v>
      </c>
      <c r="C853" s="20">
        <v>13367648.59087</v>
      </c>
      <c r="D853" s="20">
        <v>10883675.72775</v>
      </c>
      <c r="E853" s="20">
        <f t="shared" si="26"/>
        <v>81.41802691599378</v>
      </c>
      <c r="F853" s="20">
        <v>5827387.595930001</v>
      </c>
      <c r="G853" s="29">
        <f t="shared" si="28"/>
        <v>186.76766473112997</v>
      </c>
    </row>
    <row r="854" spans="1:7" ht="12.75">
      <c r="A854" s="12" t="s">
        <v>1063</v>
      </c>
      <c r="B854" s="31" t="s">
        <v>1139</v>
      </c>
      <c r="C854" s="18">
        <v>4874651.98062</v>
      </c>
      <c r="D854" s="18">
        <v>3517577.29249</v>
      </c>
      <c r="E854" s="18">
        <f t="shared" si="26"/>
        <v>72.1605830831559</v>
      </c>
      <c r="F854" s="18">
        <v>1562629.81543</v>
      </c>
      <c r="G854" s="30">
        <f t="shared" si="28"/>
        <v>225.10624447045018</v>
      </c>
    </row>
    <row r="855" spans="1:7" ht="12.75">
      <c r="A855" s="12" t="s">
        <v>1064</v>
      </c>
      <c r="B855" s="31" t="s">
        <v>1140</v>
      </c>
      <c r="C855" s="18">
        <v>2809495.93735</v>
      </c>
      <c r="D855" s="18">
        <v>2287108.6522</v>
      </c>
      <c r="E855" s="18">
        <f t="shared" si="26"/>
        <v>81.4063697973263</v>
      </c>
      <c r="F855" s="18">
        <v>2240479.07162</v>
      </c>
      <c r="G855" s="30">
        <f t="shared" si="28"/>
        <v>102.08123258863043</v>
      </c>
    </row>
    <row r="856" spans="1:7" ht="12.75">
      <c r="A856" s="12" t="s">
        <v>1065</v>
      </c>
      <c r="B856" s="31" t="s">
        <v>1141</v>
      </c>
      <c r="C856" s="18">
        <v>52884.15</v>
      </c>
      <c r="D856" s="18">
        <v>52819.23416</v>
      </c>
      <c r="E856" s="18">
        <f t="shared" si="26"/>
        <v>99.8772489677909</v>
      </c>
      <c r="F856" s="18">
        <v>47406.74381</v>
      </c>
      <c r="G856" s="30">
        <f t="shared" si="28"/>
        <v>111.41713164627495</v>
      </c>
    </row>
    <row r="857" spans="1:7" ht="12.75">
      <c r="A857" s="12" t="s">
        <v>1066</v>
      </c>
      <c r="B857" s="31" t="s">
        <v>1142</v>
      </c>
      <c r="C857" s="18">
        <v>377046.80345</v>
      </c>
      <c r="D857" s="18">
        <v>332601.10345</v>
      </c>
      <c r="E857" s="18">
        <f t="shared" si="26"/>
        <v>88.21215308197303</v>
      </c>
      <c r="F857" s="18">
        <v>317306.96089999995</v>
      </c>
      <c r="G857" s="30">
        <f t="shared" si="28"/>
        <v>104.8199833078418</v>
      </c>
    </row>
    <row r="858" spans="1:7" ht="12.75">
      <c r="A858" s="12" t="s">
        <v>1067</v>
      </c>
      <c r="B858" s="31" t="s">
        <v>1143</v>
      </c>
      <c r="C858" s="18">
        <v>355714.082</v>
      </c>
      <c r="D858" s="18">
        <v>306165.50957</v>
      </c>
      <c r="E858" s="18">
        <f t="shared" si="26"/>
        <v>86.07067447220153</v>
      </c>
      <c r="F858" s="18">
        <v>375438.31</v>
      </c>
      <c r="G858" s="30">
        <f t="shared" si="28"/>
        <v>81.54881945052438</v>
      </c>
    </row>
    <row r="859" spans="1:7" ht="22.5">
      <c r="A859" s="12" t="s">
        <v>1068</v>
      </c>
      <c r="B859" s="31" t="s">
        <v>1144</v>
      </c>
      <c r="C859" s="18">
        <v>126857.2</v>
      </c>
      <c r="D859" s="18">
        <v>125225.58461</v>
      </c>
      <c r="E859" s="18">
        <f t="shared" si="26"/>
        <v>98.71381727643367</v>
      </c>
      <c r="F859" s="18">
        <v>118641.45025</v>
      </c>
      <c r="G859" s="30">
        <f t="shared" si="28"/>
        <v>105.54960711128025</v>
      </c>
    </row>
    <row r="860" spans="1:7" ht="12.75">
      <c r="A860" s="12" t="s">
        <v>1069</v>
      </c>
      <c r="B860" s="31" t="s">
        <v>1145</v>
      </c>
      <c r="C860" s="18">
        <v>4770998.43745</v>
      </c>
      <c r="D860" s="18">
        <v>4262178.3512699995</v>
      </c>
      <c r="E860" s="18">
        <f t="shared" si="26"/>
        <v>89.33514456458396</v>
      </c>
      <c r="F860" s="18">
        <v>1165485.24392</v>
      </c>
      <c r="G860" s="30">
        <f t="shared" si="28"/>
        <v>365.69989826165136</v>
      </c>
    </row>
    <row r="861" spans="1:7" ht="12.75">
      <c r="A861" s="26" t="s">
        <v>1070</v>
      </c>
      <c r="B861" s="39" t="s">
        <v>1146</v>
      </c>
      <c r="C861" s="20">
        <v>20956563.302389998</v>
      </c>
      <c r="D861" s="20">
        <v>20496811.15061</v>
      </c>
      <c r="E861" s="20">
        <f t="shared" si="26"/>
        <v>97.80616628239056</v>
      </c>
      <c r="F861" s="20">
        <v>16364383.29016</v>
      </c>
      <c r="G861" s="29">
        <f t="shared" si="28"/>
        <v>125.2525731472866</v>
      </c>
    </row>
    <row r="862" spans="1:7" ht="12.75">
      <c r="A862" s="12" t="s">
        <v>1071</v>
      </c>
      <c r="B862" s="31" t="s">
        <v>1147</v>
      </c>
      <c r="C862" s="18">
        <v>200323.90584</v>
      </c>
      <c r="D862" s="18">
        <v>195361.67839</v>
      </c>
      <c r="E862" s="18">
        <f t="shared" si="26"/>
        <v>97.5228980139977</v>
      </c>
      <c r="F862" s="18">
        <v>212261.38219</v>
      </c>
      <c r="G862" s="30">
        <f t="shared" si="28"/>
        <v>92.0382579131268</v>
      </c>
    </row>
    <row r="863" spans="1:7" ht="12.75">
      <c r="A863" s="12" t="s">
        <v>1072</v>
      </c>
      <c r="B863" s="31" t="s">
        <v>1148</v>
      </c>
      <c r="C863" s="18">
        <v>2275105.6</v>
      </c>
      <c r="D863" s="18">
        <v>2253415.16653</v>
      </c>
      <c r="E863" s="18">
        <f t="shared" si="26"/>
        <v>99.04661860662644</v>
      </c>
      <c r="F863" s="18">
        <v>1960254.8434600001</v>
      </c>
      <c r="G863" s="30">
        <f t="shared" si="28"/>
        <v>114.95521483076911</v>
      </c>
    </row>
    <row r="864" spans="1:7" ht="12.75">
      <c r="A864" s="12" t="s">
        <v>1073</v>
      </c>
      <c r="B864" s="31" t="s">
        <v>1149</v>
      </c>
      <c r="C864" s="18">
        <v>11178154.72852</v>
      </c>
      <c r="D864" s="18">
        <v>11120416.88335</v>
      </c>
      <c r="E864" s="18">
        <f t="shared" si="26"/>
        <v>99.48347606047456</v>
      </c>
      <c r="F864" s="18">
        <v>10205997.949280001</v>
      </c>
      <c r="G864" s="30">
        <f t="shared" si="28"/>
        <v>108.9596229453927</v>
      </c>
    </row>
    <row r="865" spans="1:7" ht="12.75">
      <c r="A865" s="12" t="s">
        <v>1074</v>
      </c>
      <c r="B865" s="31" t="s">
        <v>1150</v>
      </c>
      <c r="C865" s="18">
        <v>6889949.668029999</v>
      </c>
      <c r="D865" s="18">
        <v>6517993.207850001</v>
      </c>
      <c r="E865" s="18">
        <f t="shared" si="26"/>
        <v>94.60146331828938</v>
      </c>
      <c r="F865" s="18">
        <v>3596731.3258200004</v>
      </c>
      <c r="G865" s="30">
        <f t="shared" si="28"/>
        <v>181.21990822775723</v>
      </c>
    </row>
    <row r="866" spans="1:7" ht="12.75">
      <c r="A866" s="12" t="s">
        <v>1075</v>
      </c>
      <c r="B866" s="31" t="s">
        <v>1151</v>
      </c>
      <c r="C866" s="18">
        <v>413029.4</v>
      </c>
      <c r="D866" s="18">
        <v>409624.21449</v>
      </c>
      <c r="E866" s="18">
        <f t="shared" si="26"/>
        <v>99.17555856556457</v>
      </c>
      <c r="F866" s="18">
        <v>389137.78941</v>
      </c>
      <c r="G866" s="30">
        <f t="shared" si="28"/>
        <v>105.26456839646978</v>
      </c>
    </row>
    <row r="867" spans="1:7" ht="12.75">
      <c r="A867" s="26" t="s">
        <v>1076</v>
      </c>
      <c r="B867" s="39" t="s">
        <v>1152</v>
      </c>
      <c r="C867" s="20">
        <v>1684042.79054</v>
      </c>
      <c r="D867" s="20">
        <v>1370801.4633499999</v>
      </c>
      <c r="E867" s="20">
        <f t="shared" si="26"/>
        <v>81.39944371071729</v>
      </c>
      <c r="F867" s="20">
        <v>1178437.26993</v>
      </c>
      <c r="G867" s="29">
        <f t="shared" si="28"/>
        <v>116.32366849967555</v>
      </c>
    </row>
    <row r="868" spans="1:7" ht="12.75">
      <c r="A868" s="12" t="s">
        <v>1077</v>
      </c>
      <c r="B868" s="31" t="s">
        <v>1153</v>
      </c>
      <c r="C868" s="18">
        <v>53159.138060000005</v>
      </c>
      <c r="D868" s="18">
        <v>51985.58521</v>
      </c>
      <c r="E868" s="18">
        <f t="shared" si="26"/>
        <v>97.79237795640059</v>
      </c>
      <c r="F868" s="18">
        <v>57295.749200000006</v>
      </c>
      <c r="G868" s="30">
        <f t="shared" si="28"/>
        <v>90.7320105520149</v>
      </c>
    </row>
    <row r="869" spans="1:7" ht="12.75">
      <c r="A869" s="12" t="s">
        <v>1078</v>
      </c>
      <c r="B869" s="31" t="s">
        <v>1154</v>
      </c>
      <c r="C869" s="18">
        <v>911305.72635</v>
      </c>
      <c r="D869" s="18">
        <v>606506.57333</v>
      </c>
      <c r="E869" s="18">
        <f aca="true" t="shared" si="29" ref="E869:E938">D869/C869*100</f>
        <v>66.55357865018644</v>
      </c>
      <c r="F869" s="18">
        <v>530604.92788</v>
      </c>
      <c r="G869" s="30">
        <f t="shared" si="28"/>
        <v>114.30473813224098</v>
      </c>
    </row>
    <row r="870" spans="1:7" ht="12.75">
      <c r="A870" s="12" t="s">
        <v>1079</v>
      </c>
      <c r="B870" s="31" t="s">
        <v>1155</v>
      </c>
      <c r="C870" s="18">
        <v>688466.31333</v>
      </c>
      <c r="D870" s="18">
        <v>681460.60621</v>
      </c>
      <c r="E870" s="18">
        <f t="shared" si="29"/>
        <v>98.98241831381486</v>
      </c>
      <c r="F870" s="18">
        <v>562790.2348</v>
      </c>
      <c r="G870" s="30">
        <f t="shared" si="28"/>
        <v>121.0860750723886</v>
      </c>
    </row>
    <row r="871" spans="1:7" ht="12.75">
      <c r="A871" s="12" t="s">
        <v>1080</v>
      </c>
      <c r="B871" s="31" t="s">
        <v>1156</v>
      </c>
      <c r="C871" s="18">
        <v>31111.6128</v>
      </c>
      <c r="D871" s="18">
        <v>30848.6986</v>
      </c>
      <c r="E871" s="18">
        <f t="shared" si="29"/>
        <v>99.15493227017791</v>
      </c>
      <c r="F871" s="18">
        <v>27746.358050000003</v>
      </c>
      <c r="G871" s="30">
        <f t="shared" si="28"/>
        <v>111.1810730057237</v>
      </c>
    </row>
    <row r="872" spans="1:7" ht="12.75">
      <c r="A872" s="26" t="s">
        <v>1081</v>
      </c>
      <c r="B872" s="39" t="s">
        <v>1157</v>
      </c>
      <c r="C872" s="20">
        <v>254891.23618</v>
      </c>
      <c r="D872" s="20">
        <v>254608.88658000002</v>
      </c>
      <c r="E872" s="20">
        <f t="shared" si="29"/>
        <v>99.88922741941563</v>
      </c>
      <c r="F872" s="20">
        <v>248844.12047</v>
      </c>
      <c r="G872" s="29">
        <f t="shared" si="28"/>
        <v>102.31661736637052</v>
      </c>
    </row>
    <row r="873" spans="1:7" ht="12.75">
      <c r="A873" s="12" t="s">
        <v>1082</v>
      </c>
      <c r="B873" s="31" t="s">
        <v>1158</v>
      </c>
      <c r="C873" s="18">
        <v>43749.06618</v>
      </c>
      <c r="D873" s="18">
        <v>43688.5154</v>
      </c>
      <c r="E873" s="18">
        <f t="shared" si="29"/>
        <v>99.86159526296888</v>
      </c>
      <c r="F873" s="18">
        <v>28988.50495</v>
      </c>
      <c r="G873" s="30">
        <f t="shared" si="28"/>
        <v>150.70979160655196</v>
      </c>
    </row>
    <row r="874" spans="1:7" ht="12.75">
      <c r="A874" s="12" t="s">
        <v>1083</v>
      </c>
      <c r="B874" s="31" t="s">
        <v>1159</v>
      </c>
      <c r="C874" s="18">
        <v>24339.4</v>
      </c>
      <c r="D874" s="18">
        <v>24339.4</v>
      </c>
      <c r="E874" s="18">
        <f t="shared" si="29"/>
        <v>100</v>
      </c>
      <c r="F874" s="18">
        <v>40435.34241</v>
      </c>
      <c r="G874" s="30">
        <f t="shared" si="28"/>
        <v>60.19338170357788</v>
      </c>
    </row>
    <row r="875" spans="1:7" ht="12.75">
      <c r="A875" s="12" t="s">
        <v>1084</v>
      </c>
      <c r="B875" s="31" t="s">
        <v>1160</v>
      </c>
      <c r="C875" s="18">
        <v>186802.77</v>
      </c>
      <c r="D875" s="18">
        <v>186580.97118</v>
      </c>
      <c r="E875" s="18">
        <f t="shared" si="29"/>
        <v>99.88126577566275</v>
      </c>
      <c r="F875" s="18">
        <v>179420.27311</v>
      </c>
      <c r="G875" s="30">
        <f t="shared" si="28"/>
        <v>103.99101949065135</v>
      </c>
    </row>
    <row r="876" spans="1:7" ht="21.75">
      <c r="A876" s="26" t="s">
        <v>1755</v>
      </c>
      <c r="B876" s="39" t="s">
        <v>1161</v>
      </c>
      <c r="C876" s="20">
        <v>238023.65462000002</v>
      </c>
      <c r="D876" s="20">
        <v>219515.65665000002</v>
      </c>
      <c r="E876" s="20">
        <f t="shared" si="29"/>
        <v>92.2243030846881</v>
      </c>
      <c r="F876" s="20">
        <v>198576.36125</v>
      </c>
      <c r="G876" s="29">
        <f t="shared" si="28"/>
        <v>110.54470696722973</v>
      </c>
    </row>
    <row r="877" spans="1:7" ht="12.75">
      <c r="A877" s="12" t="s">
        <v>1756</v>
      </c>
      <c r="B877" s="31" t="s">
        <v>1162</v>
      </c>
      <c r="C877" s="18">
        <v>238023.65462000002</v>
      </c>
      <c r="D877" s="18">
        <v>219515.65665000002</v>
      </c>
      <c r="E877" s="18">
        <f t="shared" si="29"/>
        <v>92.2243030846881</v>
      </c>
      <c r="F877" s="18">
        <v>198576.36125</v>
      </c>
      <c r="G877" s="30">
        <f t="shared" si="28"/>
        <v>110.54470696722973</v>
      </c>
    </row>
    <row r="878" spans="1:7" ht="32.25">
      <c r="A878" s="26" t="s">
        <v>1085</v>
      </c>
      <c r="B878" s="39" t="s">
        <v>1163</v>
      </c>
      <c r="C878" s="20">
        <v>343735.72362</v>
      </c>
      <c r="D878" s="20">
        <v>0</v>
      </c>
      <c r="E878" s="20">
        <f t="shared" si="29"/>
        <v>0</v>
      </c>
      <c r="F878" s="20">
        <v>0</v>
      </c>
      <c r="G878" s="29">
        <v>0</v>
      </c>
    </row>
    <row r="879" spans="1:7" ht="22.5">
      <c r="A879" s="12" t="s">
        <v>1086</v>
      </c>
      <c r="B879" s="31" t="s">
        <v>1164</v>
      </c>
      <c r="C879" s="18">
        <v>2294.9</v>
      </c>
      <c r="D879" s="18">
        <v>0</v>
      </c>
      <c r="E879" s="18">
        <f t="shared" si="29"/>
        <v>0</v>
      </c>
      <c r="F879" s="18">
        <v>0</v>
      </c>
      <c r="G879" s="30">
        <v>0</v>
      </c>
    </row>
    <row r="880" spans="1:7" ht="12.75">
      <c r="A880" s="12" t="s">
        <v>1087</v>
      </c>
      <c r="B880" s="31" t="s">
        <v>1165</v>
      </c>
      <c r="C880" s="18">
        <v>341266.2</v>
      </c>
      <c r="D880" s="18">
        <v>0</v>
      </c>
      <c r="E880" s="18">
        <f t="shared" si="29"/>
        <v>0</v>
      </c>
      <c r="F880" s="18">
        <v>0</v>
      </c>
      <c r="G880" s="30">
        <v>0</v>
      </c>
    </row>
    <row r="881" spans="1:7" ht="12.75">
      <c r="A881" s="12" t="s">
        <v>1088</v>
      </c>
      <c r="B881" s="31" t="s">
        <v>1166</v>
      </c>
      <c r="C881" s="18">
        <v>174.62362</v>
      </c>
      <c r="D881" s="18">
        <v>0</v>
      </c>
      <c r="E881" s="18">
        <f t="shared" si="29"/>
        <v>0</v>
      </c>
      <c r="F881" s="18">
        <v>0</v>
      </c>
      <c r="G881" s="30">
        <v>0</v>
      </c>
    </row>
    <row r="882" spans="1:7" ht="12.75">
      <c r="A882" s="26" t="s">
        <v>1089</v>
      </c>
      <c r="B882" s="39" t="s">
        <v>1</v>
      </c>
      <c r="C882" s="20">
        <f>C7-C803</f>
        <v>-7660888.829759985</v>
      </c>
      <c r="D882" s="20">
        <v>2765031.47216</v>
      </c>
      <c r="E882" s="20">
        <v>0</v>
      </c>
      <c r="F882" s="20">
        <v>3791846.01108</v>
      </c>
      <c r="G882" s="29">
        <f t="shared" si="28"/>
        <v>72.92045784771885</v>
      </c>
    </row>
    <row r="883" spans="1:7" ht="12.75">
      <c r="A883" s="26" t="s">
        <v>1167</v>
      </c>
      <c r="B883" s="39" t="s">
        <v>1</v>
      </c>
      <c r="C883" s="20">
        <f>C884+C929</f>
        <v>7660888.8297599945</v>
      </c>
      <c r="D883" s="20">
        <v>-2765031.47216</v>
      </c>
      <c r="E883" s="20">
        <v>0</v>
      </c>
      <c r="F883" s="20">
        <v>-3791846.01108</v>
      </c>
      <c r="G883" s="29">
        <f t="shared" si="28"/>
        <v>72.92045784771885</v>
      </c>
    </row>
    <row r="884" spans="1:7" ht="21.75">
      <c r="A884" s="26" t="s">
        <v>1168</v>
      </c>
      <c r="B884" s="39" t="s">
        <v>1211</v>
      </c>
      <c r="C884" s="20">
        <v>486995.26</v>
      </c>
      <c r="D884" s="20">
        <v>419765.828</v>
      </c>
      <c r="E884" s="20">
        <f t="shared" si="29"/>
        <v>86.19505413666654</v>
      </c>
      <c r="F884" s="20">
        <v>-1076744.02221</v>
      </c>
      <c r="G884" s="29">
        <v>0</v>
      </c>
    </row>
    <row r="885" spans="1:7" ht="12.75">
      <c r="A885" s="26" t="s">
        <v>1169</v>
      </c>
      <c r="B885" s="39" t="s">
        <v>1212</v>
      </c>
      <c r="C885" s="20">
        <v>1824516.6</v>
      </c>
      <c r="D885" s="20">
        <v>-1685873.4</v>
      </c>
      <c r="E885" s="20">
        <v>0</v>
      </c>
      <c r="F885" s="20">
        <v>-355050.237</v>
      </c>
      <c r="G885" s="29">
        <f aca="true" t="shared" si="30" ref="G885:G946">D885/F885*100</f>
        <v>474.82672149293614</v>
      </c>
    </row>
    <row r="886" spans="1:7" ht="22.5">
      <c r="A886" s="12" t="s">
        <v>1170</v>
      </c>
      <c r="B886" s="31" t="s">
        <v>1213</v>
      </c>
      <c r="C886" s="18">
        <v>25988327.2</v>
      </c>
      <c r="D886" s="18">
        <v>10407776.1</v>
      </c>
      <c r="E886" s="18">
        <f t="shared" si="29"/>
        <v>40.04788773014987</v>
      </c>
      <c r="F886" s="18">
        <v>11511239.6</v>
      </c>
      <c r="G886" s="30">
        <f t="shared" si="30"/>
        <v>90.41403412365771</v>
      </c>
    </row>
    <row r="887" spans="1:7" ht="22.5">
      <c r="A887" s="12" t="s">
        <v>1171</v>
      </c>
      <c r="B887" s="31" t="s">
        <v>1214</v>
      </c>
      <c r="C887" s="18">
        <v>-24163810.6</v>
      </c>
      <c r="D887" s="18">
        <v>-12093649.5</v>
      </c>
      <c r="E887" s="18">
        <f t="shared" si="29"/>
        <v>50.04860243359133</v>
      </c>
      <c r="F887" s="18">
        <v>-11866289.837</v>
      </c>
      <c r="G887" s="30">
        <f t="shared" si="30"/>
        <v>101.91601305987888</v>
      </c>
    </row>
    <row r="888" spans="1:7" ht="22.5">
      <c r="A888" s="12" t="s">
        <v>1172</v>
      </c>
      <c r="B888" s="31" t="s">
        <v>1215</v>
      </c>
      <c r="C888" s="18">
        <v>22514310</v>
      </c>
      <c r="D888" s="18">
        <v>7573965.5</v>
      </c>
      <c r="E888" s="18">
        <f t="shared" si="29"/>
        <v>33.640673420593394</v>
      </c>
      <c r="F888" s="18">
        <v>9679545.5</v>
      </c>
      <c r="G888" s="30">
        <f t="shared" si="30"/>
        <v>78.24711914417882</v>
      </c>
    </row>
    <row r="889" spans="1:7" ht="22.5">
      <c r="A889" s="12" t="s">
        <v>1173</v>
      </c>
      <c r="B889" s="31" t="s">
        <v>1216</v>
      </c>
      <c r="C889" s="18">
        <v>-21120000</v>
      </c>
      <c r="D889" s="18">
        <v>-9679545.5</v>
      </c>
      <c r="E889" s="18">
        <f t="shared" si="29"/>
        <v>45.83118134469697</v>
      </c>
      <c r="F889" s="18">
        <v>-10413582.6</v>
      </c>
      <c r="G889" s="30">
        <f t="shared" si="30"/>
        <v>92.95115688619975</v>
      </c>
    </row>
    <row r="890" spans="1:7" ht="22.5">
      <c r="A890" s="12" t="s">
        <v>1174</v>
      </c>
      <c r="B890" s="31" t="s">
        <v>1217</v>
      </c>
      <c r="C890" s="18">
        <v>3415517.2</v>
      </c>
      <c r="D890" s="18">
        <v>2785810.6</v>
      </c>
      <c r="E890" s="18">
        <f t="shared" si="29"/>
        <v>81.56336030162576</v>
      </c>
      <c r="F890" s="18">
        <v>1790194.1</v>
      </c>
      <c r="G890" s="30">
        <f t="shared" si="30"/>
        <v>155.61500286477315</v>
      </c>
    </row>
    <row r="891" spans="1:7" ht="22.5">
      <c r="A891" s="12" t="s">
        <v>1175</v>
      </c>
      <c r="B891" s="31" t="s">
        <v>1218</v>
      </c>
      <c r="C891" s="18">
        <v>-3005810.6</v>
      </c>
      <c r="D891" s="18">
        <v>-2376104</v>
      </c>
      <c r="E891" s="18">
        <f t="shared" si="29"/>
        <v>79.05035666585246</v>
      </c>
      <c r="F891" s="18">
        <v>-1432194.1</v>
      </c>
      <c r="G891" s="30">
        <f t="shared" si="30"/>
        <v>165.906562525289</v>
      </c>
    </row>
    <row r="892" spans="1:7" ht="22.5">
      <c r="A892" s="12" t="s">
        <v>1176</v>
      </c>
      <c r="B892" s="31" t="s">
        <v>1219</v>
      </c>
      <c r="C892" s="18">
        <v>10500</v>
      </c>
      <c r="D892" s="18">
        <v>0</v>
      </c>
      <c r="E892" s="18">
        <f t="shared" si="29"/>
        <v>0</v>
      </c>
      <c r="F892" s="18">
        <v>0</v>
      </c>
      <c r="G892" s="30">
        <v>0</v>
      </c>
    </row>
    <row r="893" spans="1:7" ht="22.5">
      <c r="A893" s="12" t="s">
        <v>1757</v>
      </c>
      <c r="B893" s="31" t="s">
        <v>1770</v>
      </c>
      <c r="C893" s="18">
        <v>10000</v>
      </c>
      <c r="D893" s="18">
        <v>10000</v>
      </c>
      <c r="E893" s="18">
        <f t="shared" si="29"/>
        <v>100</v>
      </c>
      <c r="F893" s="18">
        <v>0</v>
      </c>
      <c r="G893" s="30">
        <v>0</v>
      </c>
    </row>
    <row r="894" spans="1:7" ht="22.5">
      <c r="A894" s="12" t="s">
        <v>1177</v>
      </c>
      <c r="B894" s="31" t="s">
        <v>1220</v>
      </c>
      <c r="C894" s="18">
        <v>38000</v>
      </c>
      <c r="D894" s="18">
        <v>38000</v>
      </c>
      <c r="E894" s="18">
        <f t="shared" si="29"/>
        <v>100</v>
      </c>
      <c r="F894" s="18">
        <v>41500</v>
      </c>
      <c r="G894" s="30">
        <f t="shared" si="30"/>
        <v>91.56626506024097</v>
      </c>
    </row>
    <row r="895" spans="1:7" ht="22.5">
      <c r="A895" s="12" t="s">
        <v>1178</v>
      </c>
      <c r="B895" s="31" t="s">
        <v>1221</v>
      </c>
      <c r="C895" s="18">
        <v>-38000</v>
      </c>
      <c r="D895" s="18">
        <v>-38000</v>
      </c>
      <c r="E895" s="18">
        <f t="shared" si="29"/>
        <v>100</v>
      </c>
      <c r="F895" s="18">
        <v>-20513.137</v>
      </c>
      <c r="G895" s="30">
        <f t="shared" si="30"/>
        <v>185.24714186815993</v>
      </c>
    </row>
    <row r="896" spans="1:7" ht="21.75">
      <c r="A896" s="26" t="s">
        <v>1179</v>
      </c>
      <c r="B896" s="39" t="s">
        <v>1222</v>
      </c>
      <c r="C896" s="20">
        <v>-1350847.64</v>
      </c>
      <c r="D896" s="20">
        <v>2105580</v>
      </c>
      <c r="E896" s="20">
        <v>0</v>
      </c>
      <c r="F896" s="20">
        <v>-697155</v>
      </c>
      <c r="G896" s="29">
        <v>0</v>
      </c>
    </row>
    <row r="897" spans="1:7" ht="22.5">
      <c r="A897" s="12" t="s">
        <v>1758</v>
      </c>
      <c r="B897" s="31" t="s">
        <v>1223</v>
      </c>
      <c r="C897" s="18">
        <v>-1350847.64</v>
      </c>
      <c r="D897" s="18">
        <v>2105580</v>
      </c>
      <c r="E897" s="18">
        <v>0</v>
      </c>
      <c r="F897" s="18">
        <v>-697155</v>
      </c>
      <c r="G897" s="30">
        <v>0</v>
      </c>
    </row>
    <row r="898" spans="1:7" ht="22.5">
      <c r="A898" s="12" t="s">
        <v>1759</v>
      </c>
      <c r="B898" s="31" t="s">
        <v>1224</v>
      </c>
      <c r="C898" s="18">
        <v>5432919.3</v>
      </c>
      <c r="D898" s="18">
        <v>4546160</v>
      </c>
      <c r="E898" s="18">
        <f t="shared" si="29"/>
        <v>83.67803291317064</v>
      </c>
      <c r="F898" s="18">
        <v>900000</v>
      </c>
      <c r="G898" s="30">
        <f t="shared" si="30"/>
        <v>505.1288888888889</v>
      </c>
    </row>
    <row r="899" spans="1:7" ht="33.75">
      <c r="A899" s="12" t="s">
        <v>1760</v>
      </c>
      <c r="B899" s="31" t="s">
        <v>1225</v>
      </c>
      <c r="C899" s="18">
        <v>-6783766.94</v>
      </c>
      <c r="D899" s="18">
        <v>-2440580</v>
      </c>
      <c r="E899" s="18">
        <f t="shared" si="29"/>
        <v>35.97676661928483</v>
      </c>
      <c r="F899" s="18">
        <v>-1597155</v>
      </c>
      <c r="G899" s="30">
        <f t="shared" si="30"/>
        <v>152.80796165682105</v>
      </c>
    </row>
    <row r="900" spans="1:7" ht="33.75">
      <c r="A900" s="12" t="s">
        <v>1761</v>
      </c>
      <c r="B900" s="31" t="s">
        <v>1226</v>
      </c>
      <c r="C900" s="18">
        <v>4870000</v>
      </c>
      <c r="D900" s="18">
        <v>4211160</v>
      </c>
      <c r="E900" s="18">
        <f t="shared" si="29"/>
        <v>86.47145790554414</v>
      </c>
      <c r="F900" s="18">
        <v>0</v>
      </c>
      <c r="G900" s="30">
        <v>0</v>
      </c>
    </row>
    <row r="901" spans="1:7" ht="33.75">
      <c r="A901" s="12" t="s">
        <v>1762</v>
      </c>
      <c r="B901" s="31" t="s">
        <v>1227</v>
      </c>
      <c r="C901" s="18">
        <v>-6264310</v>
      </c>
      <c r="D901" s="18">
        <v>-2105580</v>
      </c>
      <c r="E901" s="18">
        <f t="shared" si="29"/>
        <v>33.612321229313366</v>
      </c>
      <c r="F901" s="18">
        <v>-697155</v>
      </c>
      <c r="G901" s="30">
        <f t="shared" si="30"/>
        <v>302.0246573574026</v>
      </c>
    </row>
    <row r="902" spans="1:7" ht="33.75">
      <c r="A902" s="12" t="s">
        <v>1763</v>
      </c>
      <c r="B902" s="31" t="s">
        <v>1228</v>
      </c>
      <c r="C902" s="18">
        <v>475630.8</v>
      </c>
      <c r="D902" s="18">
        <v>335000</v>
      </c>
      <c r="E902" s="18">
        <f t="shared" si="29"/>
        <v>70.43278105623101</v>
      </c>
      <c r="F902" s="18">
        <v>900000</v>
      </c>
      <c r="G902" s="30">
        <f t="shared" si="30"/>
        <v>37.22222222222222</v>
      </c>
    </row>
    <row r="903" spans="1:7" ht="33.75">
      <c r="A903" s="12" t="s">
        <v>1764</v>
      </c>
      <c r="B903" s="31" t="s">
        <v>1229</v>
      </c>
      <c r="C903" s="18">
        <v>-416329.9</v>
      </c>
      <c r="D903" s="18">
        <v>-335000</v>
      </c>
      <c r="E903" s="18">
        <f t="shared" si="29"/>
        <v>80.46503505993684</v>
      </c>
      <c r="F903" s="18">
        <v>-900000</v>
      </c>
      <c r="G903" s="30">
        <f t="shared" si="30"/>
        <v>37.22222222222222</v>
      </c>
    </row>
    <row r="904" spans="1:7" ht="33.75">
      <c r="A904" s="12" t="s">
        <v>1765</v>
      </c>
      <c r="B904" s="31" t="s">
        <v>1230</v>
      </c>
      <c r="C904" s="18">
        <v>84788.5</v>
      </c>
      <c r="D904" s="18">
        <v>0</v>
      </c>
      <c r="E904" s="18">
        <f t="shared" si="29"/>
        <v>0</v>
      </c>
      <c r="F904" s="18">
        <v>0</v>
      </c>
      <c r="G904" s="30">
        <v>0</v>
      </c>
    </row>
    <row r="905" spans="1:7" ht="33.75">
      <c r="A905" s="12" t="s">
        <v>1766</v>
      </c>
      <c r="B905" s="31" t="s">
        <v>1231</v>
      </c>
      <c r="C905" s="18">
        <v>-78959.8</v>
      </c>
      <c r="D905" s="18">
        <v>0</v>
      </c>
      <c r="E905" s="18">
        <f t="shared" si="29"/>
        <v>0</v>
      </c>
      <c r="F905" s="18">
        <v>0</v>
      </c>
      <c r="G905" s="30">
        <v>0</v>
      </c>
    </row>
    <row r="906" spans="1:7" ht="33.75">
      <c r="A906" s="12" t="s">
        <v>1767</v>
      </c>
      <c r="B906" s="31" t="s">
        <v>1232</v>
      </c>
      <c r="C906" s="18">
        <v>2500</v>
      </c>
      <c r="D906" s="18">
        <v>0</v>
      </c>
      <c r="E906" s="18">
        <f t="shared" si="29"/>
        <v>0</v>
      </c>
      <c r="F906" s="18">
        <v>0</v>
      </c>
      <c r="G906" s="30">
        <v>0</v>
      </c>
    </row>
    <row r="907" spans="1:7" ht="33.75">
      <c r="A907" s="12" t="s">
        <v>1768</v>
      </c>
      <c r="B907" s="31" t="s">
        <v>1233</v>
      </c>
      <c r="C907" s="18">
        <v>-10364.12</v>
      </c>
      <c r="D907" s="18">
        <v>0</v>
      </c>
      <c r="E907" s="18">
        <f t="shared" si="29"/>
        <v>0</v>
      </c>
      <c r="F907" s="18">
        <v>0</v>
      </c>
      <c r="G907" s="30">
        <v>0</v>
      </c>
    </row>
    <row r="908" spans="1:7" ht="33.75">
      <c r="A908" s="12" t="s">
        <v>1769</v>
      </c>
      <c r="B908" s="31" t="s">
        <v>1234</v>
      </c>
      <c r="C908" s="18">
        <v>-13803.12</v>
      </c>
      <c r="D908" s="18">
        <v>0</v>
      </c>
      <c r="E908" s="18">
        <f t="shared" si="29"/>
        <v>0</v>
      </c>
      <c r="F908" s="18">
        <v>0</v>
      </c>
      <c r="G908" s="30">
        <v>0</v>
      </c>
    </row>
    <row r="909" spans="1:7" ht="21.75">
      <c r="A909" s="26" t="s">
        <v>1180</v>
      </c>
      <c r="B909" s="39" t="s">
        <v>1235</v>
      </c>
      <c r="C909" s="20">
        <v>13326.3</v>
      </c>
      <c r="D909" s="20">
        <v>59.228</v>
      </c>
      <c r="E909" s="20">
        <f t="shared" si="29"/>
        <v>0.4444444444444444</v>
      </c>
      <c r="F909" s="20">
        <v>-24538.785210000002</v>
      </c>
      <c r="G909" s="29">
        <v>0</v>
      </c>
    </row>
    <row r="910" spans="1:7" ht="12.75">
      <c r="A910" s="12" t="s">
        <v>1860</v>
      </c>
      <c r="B910" s="10" t="s">
        <v>1861</v>
      </c>
      <c r="C910" s="20">
        <v>0</v>
      </c>
      <c r="D910" s="20">
        <v>0</v>
      </c>
      <c r="E910" s="20">
        <v>0</v>
      </c>
      <c r="F910" s="18">
        <v>-2583.44204</v>
      </c>
      <c r="G910" s="29">
        <v>0</v>
      </c>
    </row>
    <row r="911" spans="1:7" ht="22.5">
      <c r="A911" s="12" t="s">
        <v>1862</v>
      </c>
      <c r="B911" s="10" t="s">
        <v>1863</v>
      </c>
      <c r="C911" s="20">
        <v>0</v>
      </c>
      <c r="D911" s="20">
        <v>0</v>
      </c>
      <c r="E911" s="20">
        <v>0</v>
      </c>
      <c r="F911" s="18">
        <v>-2583.44204</v>
      </c>
      <c r="G911" s="29">
        <v>0</v>
      </c>
    </row>
    <row r="912" spans="1:7" ht="67.5">
      <c r="A912" s="12" t="s">
        <v>1864</v>
      </c>
      <c r="B912" s="10" t="s">
        <v>1865</v>
      </c>
      <c r="C912" s="20">
        <v>0</v>
      </c>
      <c r="D912" s="20">
        <v>0</v>
      </c>
      <c r="E912" s="20">
        <v>0</v>
      </c>
      <c r="F912" s="18">
        <v>-2583.44204</v>
      </c>
      <c r="G912" s="29">
        <v>0</v>
      </c>
    </row>
    <row r="913" spans="1:7" ht="56.25">
      <c r="A913" s="12" t="s">
        <v>1866</v>
      </c>
      <c r="B913" s="10" t="s">
        <v>1867</v>
      </c>
      <c r="C913" s="20">
        <v>0</v>
      </c>
      <c r="D913" s="20">
        <v>0</v>
      </c>
      <c r="E913" s="20">
        <v>0</v>
      </c>
      <c r="F913" s="18">
        <v>-2583.44204</v>
      </c>
      <c r="G913" s="29">
        <v>0</v>
      </c>
    </row>
    <row r="914" spans="1:7" ht="22.5">
      <c r="A914" s="12" t="s">
        <v>1181</v>
      </c>
      <c r="B914" s="31" t="s">
        <v>1236</v>
      </c>
      <c r="C914" s="18">
        <v>13326.3</v>
      </c>
      <c r="D914" s="18">
        <v>59.228</v>
      </c>
      <c r="E914" s="18">
        <f t="shared" si="29"/>
        <v>0.4444444444444444</v>
      </c>
      <c r="F914" s="18">
        <v>44.65683</v>
      </c>
      <c r="G914" s="30">
        <f t="shared" si="30"/>
        <v>132.62920811889245</v>
      </c>
    </row>
    <row r="915" spans="1:7" ht="22.5">
      <c r="A915" s="12" t="s">
        <v>1182</v>
      </c>
      <c r="B915" s="31" t="s">
        <v>1237</v>
      </c>
      <c r="C915" s="18">
        <v>-382500</v>
      </c>
      <c r="D915" s="18">
        <v>0</v>
      </c>
      <c r="E915" s="18">
        <f t="shared" si="29"/>
        <v>0</v>
      </c>
      <c r="F915" s="18">
        <v>0</v>
      </c>
      <c r="G915" s="30">
        <v>0</v>
      </c>
    </row>
    <row r="916" spans="1:7" ht="22.5">
      <c r="A916" s="12" t="s">
        <v>1183</v>
      </c>
      <c r="B916" s="31" t="s">
        <v>1238</v>
      </c>
      <c r="C916" s="18">
        <v>395826.3</v>
      </c>
      <c r="D916" s="18">
        <v>59.228</v>
      </c>
      <c r="E916" s="18">
        <v>0</v>
      </c>
      <c r="F916" s="18">
        <v>44.65683</v>
      </c>
      <c r="G916" s="30">
        <f t="shared" si="30"/>
        <v>132.62920811889245</v>
      </c>
    </row>
    <row r="917" spans="1:7" ht="22.5">
      <c r="A917" s="12" t="s">
        <v>1184</v>
      </c>
      <c r="B917" s="31" t="s">
        <v>1239</v>
      </c>
      <c r="C917" s="18">
        <v>15.5</v>
      </c>
      <c r="D917" s="18">
        <v>59.228</v>
      </c>
      <c r="E917" s="18" t="s">
        <v>1874</v>
      </c>
      <c r="F917" s="18">
        <v>44.65683</v>
      </c>
      <c r="G917" s="30">
        <f t="shared" si="30"/>
        <v>132.62920811889245</v>
      </c>
    </row>
    <row r="918" spans="1:7" ht="33.75">
      <c r="A918" s="12" t="s">
        <v>1185</v>
      </c>
      <c r="B918" s="31" t="s">
        <v>1240</v>
      </c>
      <c r="C918" s="18">
        <v>15.5</v>
      </c>
      <c r="D918" s="18">
        <v>34.228</v>
      </c>
      <c r="E918" s="18" t="s">
        <v>1874</v>
      </c>
      <c r="F918" s="18">
        <v>28.592</v>
      </c>
      <c r="G918" s="30">
        <f t="shared" si="30"/>
        <v>119.71180749860102</v>
      </c>
    </row>
    <row r="919" spans="1:7" ht="22.5">
      <c r="A919" s="12" t="s">
        <v>1186</v>
      </c>
      <c r="B919" s="31" t="s">
        <v>1241</v>
      </c>
      <c r="C919" s="18">
        <v>0</v>
      </c>
      <c r="D919" s="18">
        <v>25</v>
      </c>
      <c r="E919" s="18">
        <v>0</v>
      </c>
      <c r="F919" s="18">
        <v>16.06483</v>
      </c>
      <c r="G919" s="30">
        <f t="shared" si="30"/>
        <v>155.61944944328698</v>
      </c>
    </row>
    <row r="920" spans="1:7" ht="22.5">
      <c r="A920" s="12" t="s">
        <v>1187</v>
      </c>
      <c r="B920" s="31" t="s">
        <v>1242</v>
      </c>
      <c r="C920" s="18">
        <v>-382500</v>
      </c>
      <c r="D920" s="18">
        <v>0</v>
      </c>
      <c r="E920" s="18">
        <f t="shared" si="29"/>
        <v>0</v>
      </c>
      <c r="F920" s="18">
        <v>0</v>
      </c>
      <c r="G920" s="30">
        <v>0</v>
      </c>
    </row>
    <row r="921" spans="1:7" ht="33.75">
      <c r="A921" s="12" t="s">
        <v>1188</v>
      </c>
      <c r="B921" s="31" t="s">
        <v>1243</v>
      </c>
      <c r="C921" s="18">
        <v>395810.8</v>
      </c>
      <c r="D921" s="18">
        <v>0</v>
      </c>
      <c r="E921" s="18">
        <f t="shared" si="29"/>
        <v>0</v>
      </c>
      <c r="F921" s="18">
        <v>0</v>
      </c>
      <c r="G921" s="30">
        <v>0</v>
      </c>
    </row>
    <row r="922" spans="1:7" ht="33.75">
      <c r="A922" s="12" t="s">
        <v>1189</v>
      </c>
      <c r="B922" s="31" t="s">
        <v>1244</v>
      </c>
      <c r="C922" s="18">
        <v>-380000</v>
      </c>
      <c r="D922" s="18">
        <v>0</v>
      </c>
      <c r="E922" s="18">
        <f t="shared" si="29"/>
        <v>0</v>
      </c>
      <c r="F922" s="18">
        <v>0</v>
      </c>
      <c r="G922" s="30">
        <v>0</v>
      </c>
    </row>
    <row r="923" spans="1:7" ht="33.75">
      <c r="A923" s="12" t="s">
        <v>1190</v>
      </c>
      <c r="B923" s="31" t="s">
        <v>1245</v>
      </c>
      <c r="C923" s="18">
        <v>382754.7</v>
      </c>
      <c r="D923" s="18">
        <v>0</v>
      </c>
      <c r="E923" s="18">
        <f t="shared" si="29"/>
        <v>0</v>
      </c>
      <c r="F923" s="18">
        <v>0</v>
      </c>
      <c r="G923" s="30">
        <v>0</v>
      </c>
    </row>
    <row r="924" spans="1:7" ht="33.75">
      <c r="A924" s="12" t="s">
        <v>1191</v>
      </c>
      <c r="B924" s="31" t="s">
        <v>1246</v>
      </c>
      <c r="C924" s="18">
        <v>-2500</v>
      </c>
      <c r="D924" s="18">
        <v>0</v>
      </c>
      <c r="E924" s="18">
        <f t="shared" si="29"/>
        <v>0</v>
      </c>
      <c r="F924" s="18">
        <v>0</v>
      </c>
      <c r="G924" s="30">
        <v>0</v>
      </c>
    </row>
    <row r="925" spans="1:7" ht="33.75">
      <c r="A925" s="12" t="s">
        <v>1192</v>
      </c>
      <c r="B925" s="31" t="s">
        <v>1247</v>
      </c>
      <c r="C925" s="18">
        <v>13056.1</v>
      </c>
      <c r="D925" s="18">
        <v>0</v>
      </c>
      <c r="E925" s="18">
        <f t="shared" si="29"/>
        <v>0</v>
      </c>
      <c r="F925" s="18">
        <v>0</v>
      </c>
      <c r="G925" s="30">
        <v>0</v>
      </c>
    </row>
    <row r="926" spans="1:7" ht="22.5">
      <c r="A926" s="12" t="s">
        <v>1868</v>
      </c>
      <c r="B926" s="10" t="s">
        <v>1869</v>
      </c>
      <c r="C926" s="18">
        <v>0</v>
      </c>
      <c r="D926" s="18">
        <v>0</v>
      </c>
      <c r="E926" s="18">
        <v>0</v>
      </c>
      <c r="F926" s="18">
        <v>-22000</v>
      </c>
      <c r="G926" s="30">
        <v>0</v>
      </c>
    </row>
    <row r="927" spans="1:7" ht="56.25">
      <c r="A927" s="12" t="s">
        <v>1870</v>
      </c>
      <c r="B927" s="10" t="s">
        <v>1871</v>
      </c>
      <c r="C927" s="18">
        <v>0</v>
      </c>
      <c r="D927" s="18">
        <v>0</v>
      </c>
      <c r="E927" s="18">
        <v>0</v>
      </c>
      <c r="F927" s="18">
        <v>-22000</v>
      </c>
      <c r="G927" s="30">
        <v>0</v>
      </c>
    </row>
    <row r="928" spans="1:7" ht="67.5">
      <c r="A928" s="12" t="s">
        <v>1872</v>
      </c>
      <c r="B928" s="10" t="s">
        <v>1873</v>
      </c>
      <c r="C928" s="18">
        <v>0</v>
      </c>
      <c r="D928" s="18">
        <v>0</v>
      </c>
      <c r="E928" s="18">
        <v>0</v>
      </c>
      <c r="F928" s="18">
        <v>-22000</v>
      </c>
      <c r="G928" s="30">
        <v>0</v>
      </c>
    </row>
    <row r="929" spans="1:7" ht="12.75">
      <c r="A929" s="26" t="s">
        <v>1193</v>
      </c>
      <c r="B929" s="39" t="s">
        <v>1211</v>
      </c>
      <c r="C929" s="20">
        <f>C930</f>
        <v>7173893.569759995</v>
      </c>
      <c r="D929" s="20">
        <v>-3184797.3001599996</v>
      </c>
      <c r="E929" s="20">
        <v>0</v>
      </c>
      <c r="F929" s="20">
        <v>-2715101.98887</v>
      </c>
      <c r="G929" s="29">
        <f t="shared" si="30"/>
        <v>117.29936161571162</v>
      </c>
    </row>
    <row r="930" spans="1:7" ht="21.75">
      <c r="A930" s="26" t="s">
        <v>1194</v>
      </c>
      <c r="B930" s="39" t="s">
        <v>1248</v>
      </c>
      <c r="C930" s="20">
        <f>C931+C939</f>
        <v>7173893.569759995</v>
      </c>
      <c r="D930" s="20">
        <v>-3184797.3001599996</v>
      </c>
      <c r="E930" s="20">
        <v>0</v>
      </c>
      <c r="F930" s="20">
        <v>-2715101.98887</v>
      </c>
      <c r="G930" s="29">
        <f t="shared" si="30"/>
        <v>117.29936161571162</v>
      </c>
    </row>
    <row r="931" spans="1:7" ht="12.75">
      <c r="A931" s="12" t="s">
        <v>1195</v>
      </c>
      <c r="B931" s="31" t="s">
        <v>1249</v>
      </c>
      <c r="C931" s="18">
        <f>-(C7+C888+C890+C892+C893+C894+C900+C902+C904+C906+C919+C923+C925+C918)</f>
        <v>-127025123.97542</v>
      </c>
      <c r="D931" s="18">
        <v>-110073495.79766999</v>
      </c>
      <c r="E931" s="18">
        <f t="shared" si="29"/>
        <v>86.65490129257404</v>
      </c>
      <c r="F931" s="18">
        <v>-93643569.048</v>
      </c>
      <c r="G931" s="30">
        <f t="shared" si="30"/>
        <v>117.54517359462059</v>
      </c>
    </row>
    <row r="932" spans="1:7" ht="12.75">
      <c r="A932" s="12" t="s">
        <v>1196</v>
      </c>
      <c r="B932" s="31" t="s">
        <v>1250</v>
      </c>
      <c r="C932" s="18">
        <f>C931</f>
        <v>-127025123.97542</v>
      </c>
      <c r="D932" s="18">
        <v>-110073495.79766999</v>
      </c>
      <c r="E932" s="18">
        <f t="shared" si="29"/>
        <v>86.65490129257404</v>
      </c>
      <c r="F932" s="18">
        <v>-93643569.048</v>
      </c>
      <c r="G932" s="30">
        <f t="shared" si="30"/>
        <v>117.54517359462059</v>
      </c>
    </row>
    <row r="933" spans="1:7" ht="12.75">
      <c r="A933" s="12" t="s">
        <v>1197</v>
      </c>
      <c r="B933" s="31" t="s">
        <v>1251</v>
      </c>
      <c r="C933" s="18">
        <f>C931</f>
        <v>-127025123.97542</v>
      </c>
      <c r="D933" s="18">
        <v>-110073495.79766999</v>
      </c>
      <c r="E933" s="18">
        <f t="shared" si="29"/>
        <v>86.65490129257404</v>
      </c>
      <c r="F933" s="18">
        <v>-93643569.048</v>
      </c>
      <c r="G933" s="30">
        <f t="shared" si="30"/>
        <v>117.54517359462059</v>
      </c>
    </row>
    <row r="934" spans="1:7" ht="22.5">
      <c r="A934" s="12" t="s">
        <v>1198</v>
      </c>
      <c r="B934" s="31" t="s">
        <v>1252</v>
      </c>
      <c r="C934" s="18">
        <f>C933-C935-C936-C937-C938</f>
        <v>-108135245.53635998</v>
      </c>
      <c r="D934" s="18">
        <v>-91764714.81137</v>
      </c>
      <c r="E934" s="18">
        <f t="shared" si="29"/>
        <v>84.8610592746234</v>
      </c>
      <c r="F934" s="18">
        <v>-76242220.49783</v>
      </c>
      <c r="G934" s="30">
        <f t="shared" si="30"/>
        <v>120.3594467896981</v>
      </c>
    </row>
    <row r="935" spans="1:7" ht="22.5">
      <c r="A935" s="12" t="s">
        <v>1199</v>
      </c>
      <c r="B935" s="31" t="s">
        <v>1253</v>
      </c>
      <c r="C935" s="18">
        <v>-11969503.52781</v>
      </c>
      <c r="D935" s="18">
        <v>-11325426.02213</v>
      </c>
      <c r="E935" s="18">
        <f t="shared" si="29"/>
        <v>94.61901235766757</v>
      </c>
      <c r="F935" s="18">
        <v>-10232437.166639999</v>
      </c>
      <c r="G935" s="30">
        <f t="shared" si="30"/>
        <v>110.68160827855738</v>
      </c>
    </row>
    <row r="936" spans="1:7" ht="22.5">
      <c r="A936" s="12" t="s">
        <v>1200</v>
      </c>
      <c r="B936" s="31" t="s">
        <v>1254</v>
      </c>
      <c r="C936" s="18">
        <v>-4759453.210770001</v>
      </c>
      <c r="D936" s="18">
        <v>-4766540.18736</v>
      </c>
      <c r="E936" s="18">
        <f t="shared" si="29"/>
        <v>100.14890316757317</v>
      </c>
      <c r="F936" s="18">
        <v>-4922191.32561</v>
      </c>
      <c r="G936" s="30">
        <f t="shared" si="30"/>
        <v>96.83776740980888</v>
      </c>
    </row>
    <row r="937" spans="1:7" ht="22.5">
      <c r="A937" s="12" t="s">
        <v>1201</v>
      </c>
      <c r="B937" s="31" t="s">
        <v>1255</v>
      </c>
      <c r="C937" s="18">
        <v>-1138312.4050699999</v>
      </c>
      <c r="D937" s="18">
        <v>-1231625.60467</v>
      </c>
      <c r="E937" s="18">
        <f t="shared" si="29"/>
        <v>108.1975035310506</v>
      </c>
      <c r="F937" s="18">
        <v>-1173900.94019</v>
      </c>
      <c r="G937" s="30">
        <f t="shared" si="30"/>
        <v>104.9173369322506</v>
      </c>
    </row>
    <row r="938" spans="1:7" ht="22.5">
      <c r="A938" s="12" t="s">
        <v>1202</v>
      </c>
      <c r="B938" s="31" t="s">
        <v>1256</v>
      </c>
      <c r="C938" s="18">
        <v>-1022609.29541</v>
      </c>
      <c r="D938" s="18">
        <v>-985189.17214</v>
      </c>
      <c r="E938" s="18">
        <f t="shared" si="29"/>
        <v>96.34072138421185</v>
      </c>
      <c r="F938" s="18">
        <v>-1072819.11773</v>
      </c>
      <c r="G938" s="30">
        <f t="shared" si="30"/>
        <v>91.83180611327863</v>
      </c>
    </row>
    <row r="939" spans="1:7" ht="12.75">
      <c r="A939" s="12" t="s">
        <v>1203</v>
      </c>
      <c r="B939" s="31" t="s">
        <v>1257</v>
      </c>
      <c r="C939" s="18">
        <f>C941</f>
        <v>134199017.54518</v>
      </c>
      <c r="D939" s="18">
        <v>106888698.49751</v>
      </c>
      <c r="E939" s="18">
        <f aca="true" t="shared" si="31" ref="E939:E946">D939/C939*100</f>
        <v>79.64938972934314</v>
      </c>
      <c r="F939" s="18">
        <v>90928467.05913</v>
      </c>
      <c r="G939" s="30">
        <f t="shared" si="30"/>
        <v>117.55251348073558</v>
      </c>
    </row>
    <row r="940" spans="1:7" ht="12.75">
      <c r="A940" s="12" t="s">
        <v>1204</v>
      </c>
      <c r="B940" s="31" t="s">
        <v>1258</v>
      </c>
      <c r="C940" s="18">
        <f>C941</f>
        <v>134199017.54518</v>
      </c>
      <c r="D940" s="18">
        <v>106888698.49751</v>
      </c>
      <c r="E940" s="18">
        <f t="shared" si="31"/>
        <v>79.64938972934314</v>
      </c>
      <c r="F940" s="18">
        <v>90928467.05913</v>
      </c>
      <c r="G940" s="30">
        <f t="shared" si="30"/>
        <v>117.55251348073558</v>
      </c>
    </row>
    <row r="941" spans="1:7" ht="12.75">
      <c r="A941" s="12" t="s">
        <v>1205</v>
      </c>
      <c r="B941" s="31" t="s">
        <v>1259</v>
      </c>
      <c r="C941" s="18">
        <f>C803-C889-C891-C895-C901-C903-C905-C907-C908-C924-C922</f>
        <v>134199017.54518</v>
      </c>
      <c r="D941" s="18">
        <v>106888698.49751</v>
      </c>
      <c r="E941" s="18">
        <f t="shared" si="31"/>
        <v>79.64938972934314</v>
      </c>
      <c r="F941" s="18">
        <v>90928467.05913</v>
      </c>
      <c r="G941" s="30">
        <f t="shared" si="30"/>
        <v>117.55251348073558</v>
      </c>
    </row>
    <row r="942" spans="1:7" ht="22.5">
      <c r="A942" s="12" t="s">
        <v>1206</v>
      </c>
      <c r="B942" s="31" t="s">
        <v>1260</v>
      </c>
      <c r="C942" s="18">
        <f>C941-C943-C944-C945-C946</f>
        <v>93267051.19364999</v>
      </c>
      <c r="D942" s="18">
        <v>69459641.95321001</v>
      </c>
      <c r="E942" s="18">
        <f t="shared" si="31"/>
        <v>74.47393378931993</v>
      </c>
      <c r="F942" s="18">
        <v>53982418.06836</v>
      </c>
      <c r="G942" s="30">
        <f t="shared" si="30"/>
        <v>128.67086069625597</v>
      </c>
    </row>
    <row r="943" spans="1:7" ht="22.5">
      <c r="A943" s="12" t="s">
        <v>1207</v>
      </c>
      <c r="B943" s="31" t="s">
        <v>1261</v>
      </c>
      <c r="C943" s="18">
        <v>24167878.0741</v>
      </c>
      <c r="D943" s="18">
        <v>21726896.83689</v>
      </c>
      <c r="E943" s="18">
        <f t="shared" si="31"/>
        <v>89.89989427402017</v>
      </c>
      <c r="F943" s="18">
        <v>20428862.998689998</v>
      </c>
      <c r="G943" s="30">
        <f t="shared" si="30"/>
        <v>106.35392110800899</v>
      </c>
    </row>
    <row r="944" spans="1:7" ht="22.5">
      <c r="A944" s="12" t="s">
        <v>1208</v>
      </c>
      <c r="B944" s="31" t="s">
        <v>1262</v>
      </c>
      <c r="C944" s="18">
        <v>13802039.59188</v>
      </c>
      <c r="D944" s="18">
        <v>12991875.313819999</v>
      </c>
      <c r="E944" s="18">
        <f t="shared" si="31"/>
        <v>94.13011191087558</v>
      </c>
      <c r="F944" s="18">
        <v>13518605.6071</v>
      </c>
      <c r="G944" s="30">
        <f t="shared" si="30"/>
        <v>96.10366402727688</v>
      </c>
    </row>
    <row r="945" spans="1:7" ht="22.5">
      <c r="A945" s="12" t="s">
        <v>1209</v>
      </c>
      <c r="B945" s="31" t="s">
        <v>1263</v>
      </c>
      <c r="C945" s="18">
        <v>1953629.9287</v>
      </c>
      <c r="D945" s="18">
        <v>1781445.3283699998</v>
      </c>
      <c r="E945" s="18">
        <f t="shared" si="31"/>
        <v>91.18642697879957</v>
      </c>
      <c r="F945" s="18">
        <v>1918001.7963800002</v>
      </c>
      <c r="G945" s="30">
        <f t="shared" si="30"/>
        <v>92.88027423812977</v>
      </c>
    </row>
    <row r="946" spans="1:7" ht="22.5">
      <c r="A946" s="12" t="s">
        <v>1210</v>
      </c>
      <c r="B946" s="31" t="s">
        <v>1264</v>
      </c>
      <c r="C946" s="18">
        <v>1008418.75685</v>
      </c>
      <c r="D946" s="18">
        <v>928839.06522</v>
      </c>
      <c r="E946" s="18">
        <f t="shared" si="31"/>
        <v>92.1084677283688</v>
      </c>
      <c r="F946" s="18">
        <v>1080578.5886</v>
      </c>
      <c r="G946" s="30">
        <f t="shared" si="30"/>
        <v>85.9575670866666</v>
      </c>
    </row>
    <row r="947" spans="5:6" ht="12.75">
      <c r="E947" s="2">
        <v>0</v>
      </c>
      <c r="F947" s="25"/>
    </row>
    <row r="948" spans="6:7" ht="12.75">
      <c r="F948" s="25"/>
      <c r="G948" s="2">
        <v>0</v>
      </c>
    </row>
    <row r="949" spans="1:6" ht="25.5">
      <c r="A949" s="32" t="s">
        <v>1771</v>
      </c>
      <c r="B949" s="33"/>
      <c r="C949" s="34"/>
      <c r="D949" s="34"/>
      <c r="E949" s="35" t="s">
        <v>1274</v>
      </c>
      <c r="F949" s="25"/>
    </row>
    <row r="950" ht="12.75">
      <c r="F950" s="25"/>
    </row>
    <row r="951" ht="12.75">
      <c r="F951" s="25"/>
    </row>
    <row r="952" ht="12.75">
      <c r="F952" s="25"/>
    </row>
    <row r="953" ht="12.75">
      <c r="F953" s="25"/>
    </row>
    <row r="954" ht="12.75">
      <c r="F954" s="25"/>
    </row>
    <row r="955" ht="12.75">
      <c r="F955" s="25"/>
    </row>
    <row r="956" ht="12.75">
      <c r="F956" s="25"/>
    </row>
    <row r="957" ht="12.75">
      <c r="F957" s="25"/>
    </row>
    <row r="958" ht="12.75">
      <c r="F958" s="25"/>
    </row>
    <row r="959" ht="12.75">
      <c r="F959" s="25"/>
    </row>
    <row r="960" ht="12.75">
      <c r="F960" s="25"/>
    </row>
    <row r="961" ht="12.75">
      <c r="F961" s="40"/>
    </row>
  </sheetData>
  <sheetProtection/>
  <autoFilter ref="A6:K949"/>
  <mergeCells count="5">
    <mergeCell ref="A1:E1"/>
    <mergeCell ref="A4:A5"/>
    <mergeCell ref="B4:B5"/>
    <mergeCell ref="C4:E4"/>
    <mergeCell ref="F4:G4"/>
  </mergeCells>
  <printOptions/>
  <pageMargins left="0.5905511811023623" right="0.3937007874015748" top="0.1968503937007874" bottom="0.3937007874015748" header="0" footer="0"/>
  <pageSetup fitToHeight="0" fitToWidth="1" horizontalDpi="600" verticalDpi="600" orientation="portrait" pageOrder="overThenDown" paperSize="9" scale="6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Шульгина Елена Анатольевна</cp:lastModifiedBy>
  <cp:lastPrinted>2020-08-26T14:26:27Z</cp:lastPrinted>
  <dcterms:created xsi:type="dcterms:W3CDTF">1999-06-18T11:49:53Z</dcterms:created>
  <dcterms:modified xsi:type="dcterms:W3CDTF">2021-04-05T13:32:44Z</dcterms:modified>
  <cp:category/>
  <cp:version/>
  <cp:contentType/>
  <cp:contentStatus/>
</cp:coreProperties>
</file>