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02-ОСБП\Открытость бюджета\ОТКРЫТЫЕ ДАННЫЕ (НИФИ)\2021 год\Промежуточная отчетность\раздел 3 на 01.10.2021\"/>
    </mc:Choice>
  </mc:AlternateContent>
  <bookViews>
    <workbookView xWindow="0" yWindow="1485" windowWidth="11805" windowHeight="5025"/>
  </bookViews>
  <sheets>
    <sheet name="01.10.2021" sheetId="14" r:id="rId1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0" hidden="1">'01.10.2021'!$A$6:$E$83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VED_NAME">#REF!</definedName>
    <definedName name="_xlnm.Print_Titles" localSheetId="0">'01.10.2021'!$6:$6</definedName>
    <definedName name="_xlnm.Print_Area" localSheetId="0">'01.10.2021'!$A$1:$E$83</definedName>
  </definedNames>
  <calcPr calcId="162913"/>
</workbook>
</file>

<file path=xl/calcChain.xml><?xml version="1.0" encoding="utf-8"?>
<calcChain xmlns="http://schemas.openxmlformats.org/spreadsheetml/2006/main">
  <c r="C70" i="14" l="1"/>
  <c r="E70" i="14" s="1"/>
  <c r="C64" i="14"/>
  <c r="E64" i="14" s="1"/>
  <c r="C56" i="14"/>
  <c r="E56" i="14" s="1"/>
  <c r="C52" i="14"/>
  <c r="E52" i="14" s="1"/>
  <c r="C44" i="14"/>
  <c r="E44" i="14" s="1"/>
  <c r="C40" i="14"/>
  <c r="E40" i="14" s="1"/>
  <c r="C35" i="14"/>
  <c r="E35" i="14" s="1"/>
  <c r="C26" i="14"/>
  <c r="E26" i="14" s="1"/>
  <c r="C20" i="14"/>
  <c r="E20" i="14" s="1"/>
  <c r="C8" i="14"/>
  <c r="E8" i="14" s="1"/>
  <c r="E9" i="14"/>
  <c r="E10" i="14"/>
  <c r="E11" i="14"/>
  <c r="E12" i="14"/>
  <c r="E13" i="14"/>
  <c r="E14" i="14"/>
  <c r="E15" i="14"/>
  <c r="E16" i="14"/>
  <c r="E17" i="14"/>
  <c r="E18" i="14"/>
  <c r="E19" i="14"/>
  <c r="E21" i="14"/>
  <c r="E22" i="14"/>
  <c r="E23" i="14"/>
  <c r="E24" i="14"/>
  <c r="E25" i="14"/>
  <c r="E27" i="14"/>
  <c r="E28" i="14"/>
  <c r="E29" i="14"/>
  <c r="E30" i="14"/>
  <c r="E31" i="14"/>
  <c r="E32" i="14"/>
  <c r="E33" i="14"/>
  <c r="E34" i="14"/>
  <c r="E36" i="14"/>
  <c r="E37" i="14"/>
  <c r="E38" i="14"/>
  <c r="E39" i="14"/>
  <c r="E41" i="14"/>
  <c r="E42" i="14"/>
  <c r="E43" i="14"/>
  <c r="E45" i="14"/>
  <c r="E46" i="14"/>
  <c r="E47" i="14"/>
  <c r="E48" i="14"/>
  <c r="E49" i="14"/>
  <c r="E50" i="14"/>
  <c r="E51" i="14"/>
  <c r="E53" i="14"/>
  <c r="E54" i="14"/>
  <c r="E55" i="14"/>
  <c r="E57" i="14"/>
  <c r="E58" i="14"/>
  <c r="E59" i="14"/>
  <c r="E60" i="14"/>
  <c r="E61" i="14"/>
  <c r="E62" i="14"/>
  <c r="E63" i="14"/>
  <c r="E65" i="14"/>
  <c r="E66" i="14"/>
  <c r="E67" i="14"/>
  <c r="E68" i="14"/>
  <c r="E69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C7" i="14" l="1"/>
  <c r="E7" i="14" s="1"/>
</calcChain>
</file>

<file path=xl/sharedStrings.xml><?xml version="1.0" encoding="utf-8"?>
<sst xmlns="http://schemas.openxmlformats.org/spreadsheetml/2006/main" count="161" uniqueCount="161">
  <si>
    <t>Наименование показателя</t>
  </si>
  <si>
    <t>Код по бюджетной классификации</t>
  </si>
  <si>
    <t>% исполнения</t>
  </si>
  <si>
    <t>(тыс. руб.)</t>
  </si>
  <si>
    <t>х</t>
  </si>
  <si>
    <t>Расходы - 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</si>
  <si>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</si>
  <si>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</si>
  <si>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</si>
  <si>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</si>
  <si>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</si>
  <si>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</si>
  <si>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</si>
  <si>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</si>
  <si>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</si>
  <si>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</si>
  <si>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</si>
  <si>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</si>
  <si>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</si>
  <si>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</si>
  <si>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</si>
  <si>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</si>
  <si>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</si>
  <si>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</si>
  <si>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</si>
  <si>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</si>
  <si>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</si>
  <si>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</si>
  <si>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</si>
  <si>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</si>
  <si>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</si>
  <si>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</si>
  <si>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</si>
  <si>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</si>
  <si>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</si>
  <si>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</si>
  <si>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</si>
  <si>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</si>
  <si>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</si>
  <si>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</si>
  <si>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</si>
  <si>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</si>
  <si>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</si>
  <si>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</si>
  <si>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</si>
  <si>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</si>
  <si>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</si>
  <si>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</si>
  <si>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</si>
  <si>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</si>
  <si>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</si>
  <si>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</si>
  <si>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</si>
  <si>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</si>
  <si>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</si>
  <si>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</si>
  <si>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</si>
  <si>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</si>
  <si>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</si>
  <si>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</si>
  <si>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</si>
  <si>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</si>
  <si>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</si>
  <si>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</si>
  <si>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</si>
  <si>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</si>
  <si>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</si>
  <si>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</si>
  <si>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</si>
  <si>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</si>
  <si>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</si>
  <si>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</si>
  <si>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</si>
  <si>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</si>
  <si>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</si>
  <si>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</si>
  <si>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</si>
  <si>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</si>
  <si>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</si>
  <si>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</si>
  <si>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0100</t>
  </si>
  <si>
    <t>0102</t>
  </si>
  <si>
    <t>0103</t>
  </si>
  <si>
    <t>0104</t>
  </si>
  <si>
    <t>0105</t>
  </si>
  <si>
    <t>0106</t>
  </si>
  <si>
    <t>0107</t>
  </si>
  <si>
    <t>0108</t>
  </si>
  <si>
    <t>0111</t>
  </si>
  <si>
    <t>0113</t>
  </si>
  <si>
    <t>0200</t>
  </si>
  <si>
    <t>0203</t>
  </si>
  <si>
    <t>0300</t>
  </si>
  <si>
    <t>0304</t>
  </si>
  <si>
    <t>0309</t>
  </si>
  <si>
    <t>0310</t>
  </si>
  <si>
    <t>0311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</si>
  <si>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</si>
  <si>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</si>
  <si>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</si>
  <si>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</si>
  <si>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</si>
  <si>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</si>
  <si>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</si>
  <si>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</si>
  <si>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</si>
  <si>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</si>
  <si>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</si>
  <si>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</si>
  <si>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</si>
  <si>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</si>
  <si>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</si>
  <si>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</si>
  <si>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0601</t>
  </si>
  <si>
    <t>0603</t>
  </si>
  <si>
    <t>0605</t>
  </si>
  <si>
    <t>0700</t>
  </si>
  <si>
    <t>0701</t>
  </si>
  <si>
    <t>0702</t>
  </si>
  <si>
    <t>0703</t>
  </si>
  <si>
    <t>0704</t>
  </si>
  <si>
    <t>0705</t>
  </si>
  <si>
    <t>0707</t>
  </si>
  <si>
    <t>0709</t>
  </si>
  <si>
    <t>0800</t>
  </si>
  <si>
    <t>0801</t>
  </si>
  <si>
    <t>0802</t>
  </si>
  <si>
    <t>0804</t>
  </si>
  <si>
    <t>0900</t>
  </si>
  <si>
    <t>0901</t>
  </si>
  <si>
    <t>0902</t>
  </si>
  <si>
    <t>0903</t>
  </si>
  <si>
    <t>0904</t>
  </si>
  <si>
    <t>0905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</si>
  <si>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</si>
  <si>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</si>
  <si>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</si>
  <si>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</si>
  <si>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</si>
  <si>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</si>
  <si>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</si>
  <si>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</si>
  <si>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</si>
  <si>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</si>
  <si>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</si>
  <si>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</si>
  <si>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</si>
  <si>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</si>
  <si>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</si>
  <si>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</si>
  <si>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</si>
  <si>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</si>
  <si>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</si>
  <si>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</si>
  <si>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</si>
  <si>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</si>
  <si>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</si>
  <si>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</si>
  <si>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Исполнено
на 01.10.2021</t>
  </si>
  <si>
    <t>Ежеквартальные сведения об исполнении областного бюджета Тверской области за девять месяцев  2021 года по расходам в разрезе разделов и подразделов классификации расходов в сравнении с запланированными значениями на 2021 год</t>
  </si>
  <si>
    <t>Утверждено Законом на текущий финансовый год,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</si>
</sst>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р_._-;\-* #,##0.0_р_._-;_-* &quot;-&quot;?_р_._-;_-@_-"/>
  </numFmts>
  <fonts count="8" x14ac:knownFonts="1"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Fill="1"/>
    <xf numFmtId="0" fontId="1" fillId="0" borderId="4" xfId="0" applyFont="1" applyFill="1" applyBorder="1" applyAlignment="1">
      <alignment horizontal="left" wrapText="1" indent="2"/>
    </xf>
    <xf numFmtId="49" fontId="1" fillId="0" borderId="4" xfId="0" applyNumberFormat="1" applyFont="1" applyFill="1" applyBorder="1" applyAlignment="1">
      <alignment horizontal="center" shrinkToFit="1"/>
    </xf>
    <xf numFmtId="0" fontId="2" fillId="0" borderId="4" xfId="0" applyFont="1" applyFill="1" applyBorder="1" applyAlignment="1">
      <alignment horizontal="left" wrapText="1" indent="2"/>
    </xf>
    <xf numFmtId="49" fontId="2" fillId="0" borderId="4" xfId="0" applyNumberFormat="1" applyFont="1" applyFill="1" applyBorder="1" applyAlignment="1">
      <alignment horizontal="center" shrinkToFit="1"/>
    </xf>
    <xf numFmtId="164" fontId="1" fillId="0" borderId="4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6" fillId="0" borderId="4" xfId="0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right"/>
    </xf>
    <xf numFmtId="49" fontId="1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 wrapText="1"/>
    </xf>
    <xf numFmtId="49" fontId="2" fillId="0" borderId="4" xfId="0" applyNumberFormat="1" applyFont="1" applyFill="1" applyBorder="1" applyAlignment="1">
      <alignment horizontal="center" wrapText="1"/>
    </xf>
    <xf numFmtId="49" fontId="1" fillId="0" borderId="4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83"/>
  <sheetViews>
    <sheetView showGridLines="0" showZeros="0" tabSelected="1" view="pageBreakPreview" zoomScale="90" zoomScaleNormal="90" zoomScaleSheetLayoutView="90" workbookViewId="0">
      <pane ySplit="5" topLeftCell="A6" activePane="bottomLeft" state="frozen"/>
      <selection pane="bottomLeft" activeCell="J13" sqref="J13"/>
    </sheetView>
  </sheetViews>
  <sheetFormatPr defaultColWidth="9.140625" defaultRowHeight="12.75" x14ac:dyDescent="0.2"/>
  <cols>
    <col min="1" max="1" width="74" style="9" customWidth="1"/>
    <col min="2" max="2" width="18.42578125" style="9" customWidth="1"/>
    <col min="3" max="3" width="16.42578125" style="9" customWidth="1"/>
    <col min="4" max="4" width="15.85546875" style="9" customWidth="1"/>
    <col min="5" max="5" width="15.140625" style="17" customWidth="1"/>
    <col min="6" max="16384" width="9.140625" style="11"/>
  </cols>
  <sheetData>
    <row r="1" spans="1:5" s="1" customFormat="1" ht="28.5" customHeight="1" x14ac:dyDescent="0.2">
      <c r="A1" s="24" t="s">
        <v>159</v>
      </c>
      <c r="B1" s="25"/>
      <c r="C1" s="25"/>
      <c r="D1" s="25"/>
      <c r="E1" s="8"/>
    </row>
    <row r="2" spans="1:5" x14ac:dyDescent="0.2">
      <c r="B2" s="10"/>
      <c r="C2" s="10"/>
      <c r="D2" s="10"/>
    </row>
    <row r="3" spans="1:5" x14ac:dyDescent="0.2">
      <c r="A3" s="12"/>
      <c r="B3" s="13"/>
      <c r="C3" s="13"/>
      <c r="D3" s="13"/>
      <c r="E3" s="30" t="s">
        <v>3</v>
      </c>
    </row>
    <row r="4" spans="1:5" ht="12.75" customHeight="1" x14ac:dyDescent="0.2">
      <c r="A4" s="28" t="s">
        <v>0</v>
      </c>
      <c r="B4" s="28" t="s">
        <v>1</v>
      </c>
      <c r="C4" s="26" t="s">
        <v>160</v>
      </c>
      <c r="D4" s="26" t="s">
        <v>158</v>
      </c>
      <c r="E4" s="23" t="s">
        <v>2</v>
      </c>
    </row>
    <row r="5" spans="1:5" ht="86.25" customHeight="1" x14ac:dyDescent="0.2">
      <c r="A5" s="29"/>
      <c r="B5" s="29"/>
      <c r="C5" s="27"/>
      <c r="D5" s="27"/>
      <c r="E5" s="23"/>
    </row>
    <row r="6" spans="1: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</row>
    <row r="7" spans="1:5" s="15" customFormat="1" x14ac:dyDescent="0.2">
      <c r="A7" s="20" t="s">
        <v>5</v>
      </c>
      <c r="B7" s="18" t="s">
        <v>4</v>
      </c>
      <c r="C7" s="19">
        <f>C8+C18+C20+C26+C35+C40+C44+C52+C56+C64+C70+C74+C78+C80</f>
        <v>92326186.099999964</v>
      </c>
      <c r="D7" s="19">
        <v>55768509.144980006</v>
      </c>
      <c r="E7" s="19">
        <f t="shared" ref="E7:E38" si="0">D7/C7*100</f>
        <v>60.403783044364303</v>
      </c>
    </row>
    <row r="8" spans="1:5" x14ac:dyDescent="0.2">
      <c r="A8" s="2" t="s">
        <v>6</v>
      </c>
      <c r="B8" s="3" t="s">
        <v>80</v>
      </c>
      <c r="C8" s="6">
        <f>C9+C10+C11+C12+C13++C15+C16+C14+C17</f>
        <v>4671696.5</v>
      </c>
      <c r="D8" s="6">
        <v>2191649.298</v>
      </c>
      <c r="E8" s="6">
        <f t="shared" si="0"/>
        <v>46.913349315393241</v>
      </c>
    </row>
    <row r="9" spans="1:5" ht="25.5" x14ac:dyDescent="0.2">
      <c r="A9" s="4" t="s">
        <v>7</v>
      </c>
      <c r="B9" s="5" t="s">
        <v>81</v>
      </c>
      <c r="C9" s="7">
        <v>6246.1</v>
      </c>
      <c r="D9" s="7">
        <v>3978.1584800000001</v>
      </c>
      <c r="E9" s="7">
        <f t="shared" si="0"/>
        <v>63.690278413730162</v>
      </c>
    </row>
    <row r="10" spans="1:5" ht="25.5" x14ac:dyDescent="0.2">
      <c r="A10" s="4" t="s">
        <v>8</v>
      </c>
      <c r="B10" s="5" t="s">
        <v>82</v>
      </c>
      <c r="C10" s="7">
        <v>179022</v>
      </c>
      <c r="D10" s="7">
        <v>117715.42582999999</v>
      </c>
      <c r="E10" s="7">
        <f t="shared" si="0"/>
        <v>65.754726139804049</v>
      </c>
    </row>
    <row r="11" spans="1:5" ht="38.25" x14ac:dyDescent="0.2">
      <c r="A11" s="4" t="s">
        <v>9</v>
      </c>
      <c r="B11" s="5" t="s">
        <v>83</v>
      </c>
      <c r="C11" s="7">
        <v>392091</v>
      </c>
      <c r="D11" s="7">
        <v>292086.56167999998</v>
      </c>
      <c r="E11" s="7">
        <f t="shared" si="0"/>
        <v>74.494584593882536</v>
      </c>
    </row>
    <row r="12" spans="1:5" x14ac:dyDescent="0.2">
      <c r="A12" s="4" t="s">
        <v>10</v>
      </c>
      <c r="B12" s="5" t="s">
        <v>84</v>
      </c>
      <c r="C12" s="7">
        <v>287419.40000000002</v>
      </c>
      <c r="D12" s="7">
        <v>200941.12291000001</v>
      </c>
      <c r="E12" s="7">
        <f t="shared" si="0"/>
        <v>69.912164213689124</v>
      </c>
    </row>
    <row r="13" spans="1:5" ht="25.5" x14ac:dyDescent="0.2">
      <c r="A13" s="4" t="s">
        <v>11</v>
      </c>
      <c r="B13" s="5" t="s">
        <v>85</v>
      </c>
      <c r="C13" s="7">
        <v>360247</v>
      </c>
      <c r="D13" s="7">
        <v>192468.62646</v>
      </c>
      <c r="E13" s="7">
        <f t="shared" si="0"/>
        <v>53.426850594175669</v>
      </c>
    </row>
    <row r="14" spans="1:5" x14ac:dyDescent="0.2">
      <c r="A14" s="4" t="s">
        <v>12</v>
      </c>
      <c r="B14" s="5" t="s">
        <v>86</v>
      </c>
      <c r="C14" s="7">
        <v>294697.8</v>
      </c>
      <c r="D14" s="7">
        <v>168475.70699000001</v>
      </c>
      <c r="E14" s="7">
        <f t="shared" si="0"/>
        <v>57.168973433123703</v>
      </c>
    </row>
    <row r="15" spans="1:5" x14ac:dyDescent="0.2">
      <c r="A15" s="4" t="s">
        <v>13</v>
      </c>
      <c r="B15" s="5" t="s">
        <v>87</v>
      </c>
      <c r="C15" s="7">
        <v>189.4</v>
      </c>
      <c r="D15" s="7">
        <v>33.080210000000001</v>
      </c>
      <c r="E15" s="7">
        <f t="shared" si="0"/>
        <v>17.46579197465681</v>
      </c>
    </row>
    <row r="16" spans="1:5" x14ac:dyDescent="0.2">
      <c r="A16" s="4" t="s">
        <v>14</v>
      </c>
      <c r="B16" s="5" t="s">
        <v>88</v>
      </c>
      <c r="C16" s="7">
        <v>416414.8</v>
      </c>
      <c r="D16" s="7">
        <v>0</v>
      </c>
      <c r="E16" s="7">
        <f t="shared" si="0"/>
        <v>0</v>
      </c>
    </row>
    <row r="17" spans="1:5" x14ac:dyDescent="0.2">
      <c r="A17" s="4" t="s">
        <v>15</v>
      </c>
      <c r="B17" s="5" t="s">
        <v>89</v>
      </c>
      <c r="C17" s="7">
        <v>2735369</v>
      </c>
      <c r="D17" s="7">
        <v>1215950.6154400001</v>
      </c>
      <c r="E17" s="7">
        <f t="shared" si="0"/>
        <v>44.452891563807299</v>
      </c>
    </row>
    <row r="18" spans="1:5" x14ac:dyDescent="0.2">
      <c r="A18" s="2" t="s">
        <v>16</v>
      </c>
      <c r="B18" s="3" t="s">
        <v>90</v>
      </c>
      <c r="C18" s="6">
        <v>30033.1</v>
      </c>
      <c r="D18" s="6">
        <v>22524.9</v>
      </c>
      <c r="E18" s="6">
        <f t="shared" si="0"/>
        <v>75.000249724470677</v>
      </c>
    </row>
    <row r="19" spans="1:5" x14ac:dyDescent="0.2">
      <c r="A19" s="4" t="s">
        <v>17</v>
      </c>
      <c r="B19" s="5" t="s">
        <v>91</v>
      </c>
      <c r="C19" s="7">
        <v>30033.1</v>
      </c>
      <c r="D19" s="7">
        <v>22524.9</v>
      </c>
      <c r="E19" s="7">
        <f t="shared" si="0"/>
        <v>75.000249724470677</v>
      </c>
    </row>
    <row r="20" spans="1:5" ht="25.5" x14ac:dyDescent="0.2">
      <c r="A20" s="2" t="s">
        <v>18</v>
      </c>
      <c r="B20" s="3" t="s">
        <v>92</v>
      </c>
      <c r="C20" s="6">
        <f>C21+C22+C23+C24+C25</f>
        <v>887223.20000000007</v>
      </c>
      <c r="D20" s="6">
        <v>551134.11094000004</v>
      </c>
      <c r="E20" s="6">
        <f t="shared" si="0"/>
        <v>62.118992260346658</v>
      </c>
    </row>
    <row r="21" spans="1:5" x14ac:dyDescent="0.2">
      <c r="A21" s="4" t="s">
        <v>19</v>
      </c>
      <c r="B21" s="5" t="s">
        <v>93</v>
      </c>
      <c r="C21" s="7">
        <v>54695.199999999997</v>
      </c>
      <c r="D21" s="7">
        <v>34030.774450000004</v>
      </c>
      <c r="E21" s="7">
        <f t="shared" si="0"/>
        <v>62.218941424476014</v>
      </c>
    </row>
    <row r="22" spans="1:5" x14ac:dyDescent="0.2">
      <c r="A22" s="4" t="s">
        <v>156</v>
      </c>
      <c r="B22" s="5" t="s">
        <v>94</v>
      </c>
      <c r="C22" s="7">
        <v>35962.300000000003</v>
      </c>
      <c r="D22" s="7">
        <v>16145.05458</v>
      </c>
      <c r="E22" s="7">
        <f t="shared" si="0"/>
        <v>44.894388234345406</v>
      </c>
    </row>
    <row r="23" spans="1:5" ht="25.5" x14ac:dyDescent="0.2">
      <c r="A23" s="4" t="s">
        <v>157</v>
      </c>
      <c r="B23" s="5" t="s">
        <v>95</v>
      </c>
      <c r="C23" s="7">
        <v>693506.4</v>
      </c>
      <c r="D23" s="7">
        <v>447762.40843999997</v>
      </c>
      <c r="E23" s="7">
        <f t="shared" si="0"/>
        <v>64.565000184569314</v>
      </c>
    </row>
    <row r="24" spans="1:5" x14ac:dyDescent="0.2">
      <c r="A24" s="4" t="s">
        <v>20</v>
      </c>
      <c r="B24" s="5" t="s">
        <v>96</v>
      </c>
      <c r="C24" s="7">
        <v>6600</v>
      </c>
      <c r="D24" s="7">
        <v>2423.4920000000002</v>
      </c>
      <c r="E24" s="7">
        <f t="shared" si="0"/>
        <v>36.719575757575761</v>
      </c>
    </row>
    <row r="25" spans="1:5" ht="25.5" x14ac:dyDescent="0.2">
      <c r="A25" s="4" t="s">
        <v>21</v>
      </c>
      <c r="B25" s="5" t="s">
        <v>97</v>
      </c>
      <c r="C25" s="7">
        <v>96459.3</v>
      </c>
      <c r="D25" s="7">
        <v>50772.38147</v>
      </c>
      <c r="E25" s="7">
        <f t="shared" si="0"/>
        <v>52.636066683046636</v>
      </c>
    </row>
    <row r="26" spans="1:5" x14ac:dyDescent="0.2">
      <c r="A26" s="2" t="s">
        <v>22</v>
      </c>
      <c r="B26" s="3" t="s">
        <v>98</v>
      </c>
      <c r="C26" s="6">
        <f>C27+C28+C29+C30+C31+C32+C33+C34</f>
        <v>23966158.899999999</v>
      </c>
      <c r="D26" s="6">
        <v>13126383.383370001</v>
      </c>
      <c r="E26" s="6">
        <f t="shared" si="0"/>
        <v>54.770493002823251</v>
      </c>
    </row>
    <row r="27" spans="1:5" x14ac:dyDescent="0.2">
      <c r="A27" s="4" t="s">
        <v>23</v>
      </c>
      <c r="B27" s="5" t="s">
        <v>99</v>
      </c>
      <c r="C27" s="7">
        <v>340707.6</v>
      </c>
      <c r="D27" s="7">
        <v>234130.19412</v>
      </c>
      <c r="E27" s="7">
        <f t="shared" si="0"/>
        <v>68.718805838202613</v>
      </c>
    </row>
    <row r="28" spans="1:5" x14ac:dyDescent="0.2">
      <c r="A28" s="4" t="s">
        <v>24</v>
      </c>
      <c r="B28" s="5" t="s">
        <v>100</v>
      </c>
      <c r="C28" s="7">
        <v>1781590.6</v>
      </c>
      <c r="D28" s="7">
        <v>968440.48976000003</v>
      </c>
      <c r="E28" s="7">
        <f t="shared" si="0"/>
        <v>54.35819484902985</v>
      </c>
    </row>
    <row r="29" spans="1:5" x14ac:dyDescent="0.2">
      <c r="A29" s="4" t="s">
        <v>25</v>
      </c>
      <c r="B29" s="5" t="s">
        <v>101</v>
      </c>
      <c r="C29" s="7">
        <v>53227.199999999997</v>
      </c>
      <c r="D29" s="7">
        <v>9608.8193900000006</v>
      </c>
      <c r="E29" s="7">
        <f t="shared" si="0"/>
        <v>18.052460753148768</v>
      </c>
    </row>
    <row r="30" spans="1:5" x14ac:dyDescent="0.2">
      <c r="A30" s="4" t="s">
        <v>26</v>
      </c>
      <c r="B30" s="5" t="s">
        <v>102</v>
      </c>
      <c r="C30" s="7">
        <v>442523.5</v>
      </c>
      <c r="D30" s="7">
        <v>341117.61336000002</v>
      </c>
      <c r="E30" s="7">
        <f t="shared" si="0"/>
        <v>77.084632422910886</v>
      </c>
    </row>
    <row r="31" spans="1:5" x14ac:dyDescent="0.2">
      <c r="A31" s="4" t="s">
        <v>27</v>
      </c>
      <c r="B31" s="5" t="s">
        <v>103</v>
      </c>
      <c r="C31" s="7">
        <v>4122697.5</v>
      </c>
      <c r="D31" s="7">
        <v>2513316.6590500004</v>
      </c>
      <c r="E31" s="7">
        <f t="shared" si="0"/>
        <v>60.962917096148828</v>
      </c>
    </row>
    <row r="32" spans="1:5" x14ac:dyDescent="0.2">
      <c r="A32" s="4" t="s">
        <v>28</v>
      </c>
      <c r="B32" s="5" t="s">
        <v>104</v>
      </c>
      <c r="C32" s="7">
        <v>14979996.1</v>
      </c>
      <c r="D32" s="7">
        <v>7922102.4553900007</v>
      </c>
      <c r="E32" s="7">
        <f t="shared" si="0"/>
        <v>52.884542843038531</v>
      </c>
    </row>
    <row r="33" spans="1:5" x14ac:dyDescent="0.2">
      <c r="A33" s="4" t="s">
        <v>29</v>
      </c>
      <c r="B33" s="5" t="s">
        <v>105</v>
      </c>
      <c r="C33" s="7">
        <v>161331.20000000001</v>
      </c>
      <c r="D33" s="7">
        <v>86483.964170000007</v>
      </c>
      <c r="E33" s="7">
        <f t="shared" si="0"/>
        <v>53.606471761196836</v>
      </c>
    </row>
    <row r="34" spans="1:5" x14ac:dyDescent="0.2">
      <c r="A34" s="4" t="s">
        <v>30</v>
      </c>
      <c r="B34" s="5" t="s">
        <v>106</v>
      </c>
      <c r="C34" s="7">
        <v>2084085.2</v>
      </c>
      <c r="D34" s="7">
        <v>1051183.1881299999</v>
      </c>
      <c r="E34" s="7">
        <f t="shared" si="0"/>
        <v>50.438589944883248</v>
      </c>
    </row>
    <row r="35" spans="1:5" x14ac:dyDescent="0.2">
      <c r="A35" s="2" t="s">
        <v>31</v>
      </c>
      <c r="B35" s="3" t="s">
        <v>107</v>
      </c>
      <c r="C35" s="6">
        <f>C36+C37+C38+C39</f>
        <v>3625259.5999999996</v>
      </c>
      <c r="D35" s="6">
        <v>1206562.6076700001</v>
      </c>
      <c r="E35" s="6">
        <f t="shared" si="0"/>
        <v>33.282102271241492</v>
      </c>
    </row>
    <row r="36" spans="1:5" x14ac:dyDescent="0.2">
      <c r="A36" s="4" t="s">
        <v>32</v>
      </c>
      <c r="B36" s="5" t="s">
        <v>108</v>
      </c>
      <c r="C36" s="7">
        <v>657640.1</v>
      </c>
      <c r="D36" s="7">
        <v>91071.423250000007</v>
      </c>
      <c r="E36" s="7">
        <f t="shared" si="0"/>
        <v>13.848216258406385</v>
      </c>
    </row>
    <row r="37" spans="1:5" x14ac:dyDescent="0.2">
      <c r="A37" s="4" t="s">
        <v>33</v>
      </c>
      <c r="B37" s="5" t="s">
        <v>109</v>
      </c>
      <c r="C37" s="7">
        <v>2069390.5</v>
      </c>
      <c r="D37" s="7">
        <v>634867.06366999994</v>
      </c>
      <c r="E37" s="7">
        <f t="shared" si="0"/>
        <v>30.678939700844282</v>
      </c>
    </row>
    <row r="38" spans="1:5" x14ac:dyDescent="0.2">
      <c r="A38" s="4" t="s">
        <v>34</v>
      </c>
      <c r="B38" s="5" t="s">
        <v>110</v>
      </c>
      <c r="C38" s="7">
        <v>664378.19999999995</v>
      </c>
      <c r="D38" s="7">
        <v>293967.85662999999</v>
      </c>
      <c r="E38" s="7">
        <f t="shared" si="0"/>
        <v>44.247065395884455</v>
      </c>
    </row>
    <row r="39" spans="1:5" ht="14.25" customHeight="1" x14ac:dyDescent="0.2">
      <c r="A39" s="4" t="s">
        <v>35</v>
      </c>
      <c r="B39" s="5" t="s">
        <v>111</v>
      </c>
      <c r="C39" s="7">
        <v>233850.8</v>
      </c>
      <c r="D39" s="7">
        <v>186656.26412000001</v>
      </c>
      <c r="E39" s="7">
        <f t="shared" ref="E39:E70" si="1">D39/C39*100</f>
        <v>79.818527077948858</v>
      </c>
    </row>
    <row r="40" spans="1:5" x14ac:dyDescent="0.2">
      <c r="A40" s="2" t="s">
        <v>36</v>
      </c>
      <c r="B40" s="3" t="s">
        <v>112</v>
      </c>
      <c r="C40" s="6">
        <f>C41+C42+C43</f>
        <v>1212671.3</v>
      </c>
      <c r="D40" s="6">
        <v>99476.638200000001</v>
      </c>
      <c r="E40" s="6">
        <f t="shared" si="1"/>
        <v>8.2030999001955429</v>
      </c>
    </row>
    <row r="41" spans="1:5" x14ac:dyDescent="0.2">
      <c r="A41" s="4" t="s">
        <v>37</v>
      </c>
      <c r="B41" s="5" t="s">
        <v>113</v>
      </c>
      <c r="C41" s="7">
        <v>2879.3</v>
      </c>
      <c r="D41" s="7">
        <v>910.70068000000003</v>
      </c>
      <c r="E41" s="7">
        <f t="shared" si="1"/>
        <v>31.629239051158265</v>
      </c>
    </row>
    <row r="42" spans="1:5" x14ac:dyDescent="0.2">
      <c r="A42" s="4" t="s">
        <v>38</v>
      </c>
      <c r="B42" s="21" t="s">
        <v>114</v>
      </c>
      <c r="C42" s="7">
        <v>27839.200000000001</v>
      </c>
      <c r="D42" s="7">
        <v>15854.29088</v>
      </c>
      <c r="E42" s="7">
        <f t="shared" si="1"/>
        <v>56.949520388516916</v>
      </c>
    </row>
    <row r="43" spans="1:5" x14ac:dyDescent="0.2">
      <c r="A43" s="4" t="s">
        <v>39</v>
      </c>
      <c r="B43" s="5" t="s">
        <v>115</v>
      </c>
      <c r="C43" s="7">
        <v>1181952.8</v>
      </c>
      <c r="D43" s="7">
        <v>82711.646640000006</v>
      </c>
      <c r="E43" s="7">
        <f t="shared" si="1"/>
        <v>6.9978806801760625</v>
      </c>
    </row>
    <row r="44" spans="1:5" x14ac:dyDescent="0.2">
      <c r="A44" s="2" t="s">
        <v>40</v>
      </c>
      <c r="B44" s="3" t="s">
        <v>116</v>
      </c>
      <c r="C44" s="6">
        <f>C45+C46+C47+C48+C49+C50+C51</f>
        <v>18455877.599999998</v>
      </c>
      <c r="D44" s="6">
        <v>13434268.916610001</v>
      </c>
      <c r="E44" s="6">
        <f t="shared" si="1"/>
        <v>72.791276620787755</v>
      </c>
    </row>
    <row r="45" spans="1:5" x14ac:dyDescent="0.2">
      <c r="A45" s="4" t="s">
        <v>41</v>
      </c>
      <c r="B45" s="21" t="s">
        <v>117</v>
      </c>
      <c r="C45" s="7">
        <v>3347859.6</v>
      </c>
      <c r="D45" s="7">
        <v>2475111.5746900002</v>
      </c>
      <c r="E45" s="7">
        <f t="shared" si="1"/>
        <v>73.931164099294961</v>
      </c>
    </row>
    <row r="46" spans="1:5" x14ac:dyDescent="0.2">
      <c r="A46" s="4" t="s">
        <v>42</v>
      </c>
      <c r="B46" s="5" t="s">
        <v>118</v>
      </c>
      <c r="C46" s="7">
        <v>10767621.699999999</v>
      </c>
      <c r="D46" s="7">
        <v>7331724.6380399996</v>
      </c>
      <c r="E46" s="7">
        <f t="shared" si="1"/>
        <v>68.090473851249811</v>
      </c>
    </row>
    <row r="47" spans="1:5" x14ac:dyDescent="0.2">
      <c r="A47" s="4" t="s">
        <v>43</v>
      </c>
      <c r="B47" s="5" t="s">
        <v>119</v>
      </c>
      <c r="C47" s="7">
        <v>597487.19999999995</v>
      </c>
      <c r="D47" s="7">
        <v>338942.72243000002</v>
      </c>
      <c r="E47" s="7">
        <f t="shared" si="1"/>
        <v>56.72803073103492</v>
      </c>
    </row>
    <row r="48" spans="1:5" x14ac:dyDescent="0.2">
      <c r="A48" s="4" t="s">
        <v>44</v>
      </c>
      <c r="B48" s="5" t="s">
        <v>120</v>
      </c>
      <c r="C48" s="7">
        <v>1780208</v>
      </c>
      <c r="D48" s="7">
        <v>1401366.06592</v>
      </c>
      <c r="E48" s="7">
        <f t="shared" si="1"/>
        <v>78.719232017831615</v>
      </c>
    </row>
    <row r="49" spans="1:5" x14ac:dyDescent="0.2">
      <c r="A49" s="4" t="s">
        <v>45</v>
      </c>
      <c r="B49" s="5" t="s">
        <v>121</v>
      </c>
      <c r="C49" s="7">
        <v>92403.3</v>
      </c>
      <c r="D49" s="7">
        <v>55879.067999999999</v>
      </c>
      <c r="E49" s="7">
        <f t="shared" si="1"/>
        <v>60.473022067393686</v>
      </c>
    </row>
    <row r="50" spans="1:5" x14ac:dyDescent="0.2">
      <c r="A50" s="4" t="s">
        <v>46</v>
      </c>
      <c r="B50" s="5" t="s">
        <v>122</v>
      </c>
      <c r="C50" s="7">
        <v>1301032.5</v>
      </c>
      <c r="D50" s="7">
        <v>1578054.25131</v>
      </c>
      <c r="E50" s="7">
        <f t="shared" si="1"/>
        <v>121.29245436297708</v>
      </c>
    </row>
    <row r="51" spans="1:5" x14ac:dyDescent="0.2">
      <c r="A51" s="4" t="s">
        <v>47</v>
      </c>
      <c r="B51" s="5" t="s">
        <v>123</v>
      </c>
      <c r="C51" s="7">
        <v>569265.30000000005</v>
      </c>
      <c r="D51" s="7">
        <v>253190.59622000001</v>
      </c>
      <c r="E51" s="7">
        <f t="shared" si="1"/>
        <v>44.476731011006642</v>
      </c>
    </row>
    <row r="52" spans="1:5" s="15" customFormat="1" x14ac:dyDescent="0.2">
      <c r="A52" s="2" t="s">
        <v>48</v>
      </c>
      <c r="B52" s="22" t="s">
        <v>124</v>
      </c>
      <c r="C52" s="6">
        <f>C53+C54+C55</f>
        <v>3095189.3</v>
      </c>
      <c r="D52" s="6">
        <v>1675763.20802</v>
      </c>
      <c r="E52" s="6">
        <f t="shared" si="1"/>
        <v>54.140895615657506</v>
      </c>
    </row>
    <row r="53" spans="1:5" s="15" customFormat="1" x14ac:dyDescent="0.2">
      <c r="A53" s="4" t="s">
        <v>49</v>
      </c>
      <c r="B53" s="5" t="s">
        <v>125</v>
      </c>
      <c r="C53" s="7">
        <v>2998127.9</v>
      </c>
      <c r="D53" s="7">
        <v>1611799.1766300001</v>
      </c>
      <c r="E53" s="7">
        <f t="shared" si="1"/>
        <v>53.760187369925085</v>
      </c>
    </row>
    <row r="54" spans="1:5" x14ac:dyDescent="0.2">
      <c r="A54" s="4" t="s">
        <v>50</v>
      </c>
      <c r="B54" s="5" t="s">
        <v>126</v>
      </c>
      <c r="C54" s="7">
        <v>12671.9</v>
      </c>
      <c r="D54" s="7">
        <v>9100</v>
      </c>
      <c r="E54" s="7">
        <f t="shared" si="1"/>
        <v>71.812435388536841</v>
      </c>
    </row>
    <row r="55" spans="1:5" s="15" customFormat="1" x14ac:dyDescent="0.2">
      <c r="A55" s="4" t="s">
        <v>51</v>
      </c>
      <c r="B55" s="5" t="s">
        <v>127</v>
      </c>
      <c r="C55" s="7">
        <v>84389.5</v>
      </c>
      <c r="D55" s="7">
        <v>54864.031390000004</v>
      </c>
      <c r="E55" s="7">
        <f t="shared" si="1"/>
        <v>65.012864621783521</v>
      </c>
    </row>
    <row r="56" spans="1:5" x14ac:dyDescent="0.2">
      <c r="A56" s="2" t="s">
        <v>52</v>
      </c>
      <c r="B56" s="3" t="s">
        <v>128</v>
      </c>
      <c r="C56" s="6">
        <f>C57+C58+C59+C60+C61+C62+C63</f>
        <v>12523232.899999999</v>
      </c>
      <c r="D56" s="6">
        <v>6406895.7588400003</v>
      </c>
      <c r="E56" s="6">
        <f t="shared" si="1"/>
        <v>51.160078312046728</v>
      </c>
    </row>
    <row r="57" spans="1:5" x14ac:dyDescent="0.2">
      <c r="A57" s="4" t="s">
        <v>53</v>
      </c>
      <c r="B57" s="5" t="s">
        <v>129</v>
      </c>
      <c r="C57" s="7">
        <v>5297155.7</v>
      </c>
      <c r="D57" s="7">
        <v>1260675.0290699999</v>
      </c>
      <c r="E57" s="7">
        <f t="shared" si="1"/>
        <v>23.799093333616753</v>
      </c>
    </row>
    <row r="58" spans="1:5" x14ac:dyDescent="0.2">
      <c r="A58" s="4" t="s">
        <v>54</v>
      </c>
      <c r="B58" s="5" t="s">
        <v>130</v>
      </c>
      <c r="C58" s="7">
        <v>3639190.8</v>
      </c>
      <c r="D58" s="7">
        <v>2067637.90332</v>
      </c>
      <c r="E58" s="7">
        <f t="shared" si="1"/>
        <v>56.815869707078839</v>
      </c>
    </row>
    <row r="59" spans="1:5" x14ac:dyDescent="0.2">
      <c r="A59" s="4" t="s">
        <v>55</v>
      </c>
      <c r="B59" s="5" t="s">
        <v>131</v>
      </c>
      <c r="C59" s="7">
        <v>57657.7</v>
      </c>
      <c r="D59" s="7">
        <v>43334.364439999998</v>
      </c>
      <c r="E59" s="7">
        <f t="shared" si="1"/>
        <v>75.157983131481132</v>
      </c>
    </row>
    <row r="60" spans="1:5" x14ac:dyDescent="0.2">
      <c r="A60" s="4" t="s">
        <v>56</v>
      </c>
      <c r="B60" s="5" t="s">
        <v>132</v>
      </c>
      <c r="C60" s="7">
        <v>471937.6</v>
      </c>
      <c r="D60" s="7">
        <v>401363.28448000003</v>
      </c>
      <c r="E60" s="7">
        <f t="shared" si="1"/>
        <v>85.045837517502321</v>
      </c>
    </row>
    <row r="61" spans="1:5" x14ac:dyDescent="0.2">
      <c r="A61" s="4" t="s">
        <v>57</v>
      </c>
      <c r="B61" s="5" t="s">
        <v>133</v>
      </c>
      <c r="C61" s="7">
        <v>395060</v>
      </c>
      <c r="D61" s="7">
        <v>279555.11043</v>
      </c>
      <c r="E61" s="7">
        <f t="shared" si="1"/>
        <v>70.762696914392748</v>
      </c>
    </row>
    <row r="62" spans="1:5" s="15" customFormat="1" ht="25.5" x14ac:dyDescent="0.2">
      <c r="A62" s="4" t="s">
        <v>58</v>
      </c>
      <c r="B62" s="5" t="s">
        <v>134</v>
      </c>
      <c r="C62" s="7">
        <v>121132.1</v>
      </c>
      <c r="D62" s="7">
        <v>91555.692500000005</v>
      </c>
      <c r="E62" s="7">
        <f t="shared" si="1"/>
        <v>75.583344546986311</v>
      </c>
    </row>
    <row r="63" spans="1:5" s="15" customFormat="1" x14ac:dyDescent="0.2">
      <c r="A63" s="4" t="s">
        <v>59</v>
      </c>
      <c r="B63" s="5" t="s">
        <v>135</v>
      </c>
      <c r="C63" s="7">
        <v>2541099</v>
      </c>
      <c r="D63" s="7">
        <v>2262774.3745999997</v>
      </c>
      <c r="E63" s="7">
        <f t="shared" si="1"/>
        <v>89.047076662499165</v>
      </c>
    </row>
    <row r="64" spans="1:5" x14ac:dyDescent="0.2">
      <c r="A64" s="2" t="s">
        <v>60</v>
      </c>
      <c r="B64" s="3" t="s">
        <v>136</v>
      </c>
      <c r="C64" s="6">
        <f>C65+C66+C67+C68+C69</f>
        <v>19954791.799999997</v>
      </c>
      <c r="D64" s="6">
        <v>14768306.15399</v>
      </c>
      <c r="E64" s="6">
        <f t="shared" si="1"/>
        <v>74.008821049137694</v>
      </c>
    </row>
    <row r="65" spans="1:5" x14ac:dyDescent="0.2">
      <c r="A65" s="4" t="s">
        <v>61</v>
      </c>
      <c r="B65" s="5" t="s">
        <v>137</v>
      </c>
      <c r="C65" s="7">
        <v>97319.3</v>
      </c>
      <c r="D65" s="7">
        <v>69348.074590000004</v>
      </c>
      <c r="E65" s="7">
        <f t="shared" si="1"/>
        <v>71.258295723458758</v>
      </c>
    </row>
    <row r="66" spans="1:5" x14ac:dyDescent="0.2">
      <c r="A66" s="4" t="s">
        <v>62</v>
      </c>
      <c r="B66" s="5" t="s">
        <v>138</v>
      </c>
      <c r="C66" s="7">
        <v>2139500.2000000002</v>
      </c>
      <c r="D66" s="7">
        <v>1569901.4593699998</v>
      </c>
      <c r="E66" s="7">
        <f t="shared" si="1"/>
        <v>73.377018584527349</v>
      </c>
    </row>
    <row r="67" spans="1:5" x14ac:dyDescent="0.2">
      <c r="A67" s="4" t="s">
        <v>63</v>
      </c>
      <c r="B67" s="5" t="s">
        <v>139</v>
      </c>
      <c r="C67" s="7">
        <v>10879779.5</v>
      </c>
      <c r="D67" s="7">
        <v>7792828.9000300001</v>
      </c>
      <c r="E67" s="7">
        <f t="shared" si="1"/>
        <v>71.626717251300903</v>
      </c>
    </row>
    <row r="68" spans="1:5" x14ac:dyDescent="0.2">
      <c r="A68" s="4" t="s">
        <v>64</v>
      </c>
      <c r="B68" s="5" t="s">
        <v>140</v>
      </c>
      <c r="C68" s="7">
        <v>6438637.4000000004</v>
      </c>
      <c r="D68" s="7">
        <v>5060358.0416099997</v>
      </c>
      <c r="E68" s="7">
        <f t="shared" si="1"/>
        <v>78.593617363978268</v>
      </c>
    </row>
    <row r="69" spans="1:5" x14ac:dyDescent="0.2">
      <c r="A69" s="4" t="s">
        <v>65</v>
      </c>
      <c r="B69" s="5" t="s">
        <v>141</v>
      </c>
      <c r="C69" s="7">
        <v>399555.4</v>
      </c>
      <c r="D69" s="7">
        <v>275869.67838999996</v>
      </c>
      <c r="E69" s="7">
        <f t="shared" si="1"/>
        <v>69.044162183767241</v>
      </c>
    </row>
    <row r="70" spans="1:5" x14ac:dyDescent="0.2">
      <c r="A70" s="2" t="s">
        <v>66</v>
      </c>
      <c r="B70" s="3" t="s">
        <v>142</v>
      </c>
      <c r="C70" s="6">
        <f>C71+C72+C73</f>
        <v>1377993.1</v>
      </c>
      <c r="D70" s="6">
        <v>785268.38911999995</v>
      </c>
      <c r="E70" s="6">
        <f t="shared" si="1"/>
        <v>56.986380346897228</v>
      </c>
    </row>
    <row r="71" spans="1:5" s="15" customFormat="1" x14ac:dyDescent="0.2">
      <c r="A71" s="4" t="s">
        <v>67</v>
      </c>
      <c r="B71" s="5" t="s">
        <v>143</v>
      </c>
      <c r="C71" s="7">
        <v>938155</v>
      </c>
      <c r="D71" s="7">
        <v>457964.24047000002</v>
      </c>
      <c r="E71" s="7">
        <f t="shared" ref="E71:E102" si="2">D71/C71*100</f>
        <v>48.815413281387407</v>
      </c>
    </row>
    <row r="72" spans="1:5" s="16" customFormat="1" x14ac:dyDescent="0.2">
      <c r="A72" s="4" t="s">
        <v>68</v>
      </c>
      <c r="B72" s="5" t="s">
        <v>144</v>
      </c>
      <c r="C72" s="7">
        <v>416185.8</v>
      </c>
      <c r="D72" s="7">
        <v>311349.13276000001</v>
      </c>
      <c r="E72" s="7">
        <f t="shared" si="2"/>
        <v>74.810128735771386</v>
      </c>
    </row>
    <row r="73" spans="1:5" x14ac:dyDescent="0.2">
      <c r="A73" s="4" t="s">
        <v>69</v>
      </c>
      <c r="B73" s="5" t="s">
        <v>145</v>
      </c>
      <c r="C73" s="7">
        <v>23652.3</v>
      </c>
      <c r="D73" s="7">
        <v>15955.015890000001</v>
      </c>
      <c r="E73" s="7">
        <f t="shared" si="2"/>
        <v>67.456509049859847</v>
      </c>
    </row>
    <row r="74" spans="1:5" x14ac:dyDescent="0.2">
      <c r="A74" s="2" t="s">
        <v>70</v>
      </c>
      <c r="B74" s="3" t="s">
        <v>146</v>
      </c>
      <c r="C74" s="6">
        <v>208852.6</v>
      </c>
      <c r="D74" s="6">
        <v>140032.6183</v>
      </c>
      <c r="E74" s="6">
        <f t="shared" si="2"/>
        <v>67.048539639918289</v>
      </c>
    </row>
    <row r="75" spans="1:5" x14ac:dyDescent="0.2">
      <c r="A75" s="4" t="s">
        <v>71</v>
      </c>
      <c r="B75" s="5" t="s">
        <v>147</v>
      </c>
      <c r="C75" s="7">
        <v>41694.9</v>
      </c>
      <c r="D75" s="7">
        <v>28460</v>
      </c>
      <c r="E75" s="7">
        <f t="shared" si="2"/>
        <v>68.2577485495828</v>
      </c>
    </row>
    <row r="76" spans="1:5" s="15" customFormat="1" x14ac:dyDescent="0.2">
      <c r="A76" s="4" t="s">
        <v>72</v>
      </c>
      <c r="B76" s="5" t="s">
        <v>148</v>
      </c>
      <c r="C76" s="7">
        <v>25710.2</v>
      </c>
      <c r="D76" s="7">
        <v>18280</v>
      </c>
      <c r="E76" s="7">
        <f t="shared" si="2"/>
        <v>71.100185918429261</v>
      </c>
    </row>
    <row r="77" spans="1:5" x14ac:dyDescent="0.2">
      <c r="A77" s="4" t="s">
        <v>73</v>
      </c>
      <c r="B77" s="5" t="s">
        <v>149</v>
      </c>
      <c r="C77" s="7">
        <v>141447.5</v>
      </c>
      <c r="D77" s="7">
        <v>93292.618300000002</v>
      </c>
      <c r="E77" s="7">
        <f t="shared" si="2"/>
        <v>65.955650188232383</v>
      </c>
    </row>
    <row r="78" spans="1:5" x14ac:dyDescent="0.2">
      <c r="A78" s="2" t="s">
        <v>74</v>
      </c>
      <c r="B78" s="3" t="s">
        <v>150</v>
      </c>
      <c r="C78" s="6">
        <v>33000</v>
      </c>
      <c r="D78" s="6">
        <v>13136.9247</v>
      </c>
      <c r="E78" s="6">
        <f t="shared" si="2"/>
        <v>39.808862727272725</v>
      </c>
    </row>
    <row r="79" spans="1:5" x14ac:dyDescent="0.2">
      <c r="A79" s="4" t="s">
        <v>75</v>
      </c>
      <c r="B79" s="5" t="s">
        <v>151</v>
      </c>
      <c r="C79" s="7">
        <v>33000</v>
      </c>
      <c r="D79" s="7">
        <v>13136.9247</v>
      </c>
      <c r="E79" s="7">
        <f t="shared" si="2"/>
        <v>39.808862727272725</v>
      </c>
    </row>
    <row r="80" spans="1:5" s="15" customFormat="1" ht="25.5" x14ac:dyDescent="0.2">
      <c r="A80" s="2" t="s">
        <v>76</v>
      </c>
      <c r="B80" s="3" t="s">
        <v>152</v>
      </c>
      <c r="C80" s="6">
        <v>2284206.2000000002</v>
      </c>
      <c r="D80" s="6">
        <v>1347106.23722</v>
      </c>
      <c r="E80" s="6">
        <f t="shared" si="2"/>
        <v>58.974808719983329</v>
      </c>
    </row>
    <row r="81" spans="1:5" s="15" customFormat="1" ht="25.5" x14ac:dyDescent="0.2">
      <c r="A81" s="4" t="s">
        <v>77</v>
      </c>
      <c r="B81" s="5" t="s">
        <v>153</v>
      </c>
      <c r="C81" s="7">
        <v>1231251.1000000001</v>
      </c>
      <c r="D81" s="7">
        <v>923438.32499999995</v>
      </c>
      <c r="E81" s="7">
        <f t="shared" si="2"/>
        <v>74.999999999999986</v>
      </c>
    </row>
    <row r="82" spans="1:5" s="15" customFormat="1" x14ac:dyDescent="0.2">
      <c r="A82" s="4" t="s">
        <v>78</v>
      </c>
      <c r="B82" s="5" t="s">
        <v>154</v>
      </c>
      <c r="C82" s="7">
        <v>812444.1</v>
      </c>
      <c r="D82" s="7">
        <v>402883.45</v>
      </c>
      <c r="E82" s="7">
        <f t="shared" si="2"/>
        <v>49.589067112432723</v>
      </c>
    </row>
    <row r="83" spans="1:5" x14ac:dyDescent="0.2">
      <c r="A83" s="4" t="s">
        <v>79</v>
      </c>
      <c r="B83" s="5" t="s">
        <v>155</v>
      </c>
      <c r="C83" s="7">
        <v>240511</v>
      </c>
      <c r="D83" s="7">
        <v>20784.462219999998</v>
      </c>
      <c r="E83" s="7">
        <f t="shared" si="2"/>
        <v>8.6417927745508507</v>
      </c>
    </row>
  </sheetData>
  <autoFilter ref="A6:E83"/>
  <mergeCells count="6">
    <mergeCell ref="E4:E5"/>
    <mergeCell ref="A1:D1"/>
    <mergeCell ref="C4:C5"/>
    <mergeCell ref="D4:D5"/>
    <mergeCell ref="A4:A5"/>
    <mergeCell ref="B4:B5"/>
  </mergeCells>
  <printOptions gridLinesSet="0"/>
  <pageMargins left="0.39370078740157483" right="0.39370078740157483" top="0.39370078740157483" bottom="0.39370078740157483" header="0" footer="0"/>
  <pageSetup paperSize="9" scale="69" fitToHeight="0" pageOrder="overThenDown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01.10.2021</vt:lpstr>
      <vt:lpstr>'01.10.2021'!Заголовки_для_печати</vt:lpstr>
      <vt:lpstr>'01.10.2021'!Область_печати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Чижова Елена Анатольевна</cp:lastModifiedBy>
  <cp:lastPrinted>2021-10-28T11:59:00Z</cp:lastPrinted>
  <dcterms:created xsi:type="dcterms:W3CDTF">1999-06-18T11:49:53Z</dcterms:created>
  <dcterms:modified xsi:type="dcterms:W3CDTF">2021-10-28T11:59:16Z</dcterms:modified>
</cp:coreProperties>
</file>