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0 год\на 01.10.2020\"/>
    </mc:Choice>
  </mc:AlternateContent>
  <bookViews>
    <workbookView xWindow="0" yWindow="825" windowWidth="11805" windowHeight="5685"/>
  </bookViews>
  <sheets>
    <sheet name="01.10.2020"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'01.10.2020'!$A$6:$J$937</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'01.10.2020'!$3:$6</definedName>
    <definedName name="_xlnm.Print_Area" localSheetId="0">'01.10.2020'!$A$1:$G$939</definedName>
  </definedNames>
  <calcPr calcId="162913"/>
</workbook>
</file>

<file path=xl/calcChain.xml><?xml version="1.0" encoding="utf-8"?>
<calcChain xmlns="http://schemas.openxmlformats.org/spreadsheetml/2006/main">
  <c r="G567" i="14" l="1"/>
  <c r="G563" i="14"/>
  <c r="G540" i="14"/>
  <c r="G201" i="14"/>
  <c r="G200" i="14"/>
  <c r="G121" i="14"/>
  <c r="F554" i="14" l="1"/>
  <c r="F429" i="14"/>
  <c r="C932" i="14" l="1"/>
  <c r="E932" i="14" s="1"/>
  <c r="C931" i="14"/>
  <c r="E931" i="14" s="1"/>
  <c r="J449" i="14"/>
  <c r="C664" i="14"/>
  <c r="C635" i="14" s="1"/>
  <c r="E635" i="14" s="1"/>
  <c r="J635" i="14"/>
  <c r="J587" i="14"/>
  <c r="J466" i="14"/>
  <c r="C466" i="14"/>
  <c r="E466" i="14" s="1"/>
  <c r="C451" i="14"/>
  <c r="E451" i="14" s="1"/>
  <c r="C626" i="14"/>
  <c r="E588" i="14"/>
  <c r="G588" i="14"/>
  <c r="E529" i="14"/>
  <c r="G937" i="14"/>
  <c r="E937" i="14"/>
  <c r="G936" i="14"/>
  <c r="E936" i="14"/>
  <c r="G935" i="14"/>
  <c r="E935" i="14"/>
  <c r="G934" i="14"/>
  <c r="E934" i="14"/>
  <c r="G933" i="14"/>
  <c r="G932" i="14"/>
  <c r="G931" i="14"/>
  <c r="G930" i="14"/>
  <c r="E930" i="14"/>
  <c r="G929" i="14"/>
  <c r="E929" i="14"/>
  <c r="G928" i="14"/>
  <c r="E928" i="14"/>
  <c r="G927" i="14"/>
  <c r="E927" i="14"/>
  <c r="G926" i="14"/>
  <c r="E926" i="14"/>
  <c r="G925" i="14"/>
  <c r="G924" i="14"/>
  <c r="G923" i="14"/>
  <c r="G922" i="14"/>
  <c r="G921" i="14"/>
  <c r="G920" i="14"/>
  <c r="G919" i="14"/>
  <c r="G918" i="14"/>
  <c r="G917" i="14"/>
  <c r="E916" i="14"/>
  <c r="E915" i="14"/>
  <c r="E914" i="14"/>
  <c r="E913" i="14"/>
  <c r="E912" i="14"/>
  <c r="E911" i="14"/>
  <c r="G909" i="14"/>
  <c r="E909" i="14"/>
  <c r="G908" i="14"/>
  <c r="E908" i="14"/>
  <c r="G907" i="14"/>
  <c r="E906" i="14"/>
  <c r="G905" i="14"/>
  <c r="E905" i="14"/>
  <c r="G900" i="14"/>
  <c r="E899" i="14"/>
  <c r="E898" i="14"/>
  <c r="E897" i="14"/>
  <c r="E896" i="14"/>
  <c r="E895" i="14"/>
  <c r="G894" i="14"/>
  <c r="E894" i="14"/>
  <c r="G893" i="14"/>
  <c r="E893" i="14"/>
  <c r="E892" i="14"/>
  <c r="E891" i="14"/>
  <c r="G890" i="14"/>
  <c r="E890" i="14"/>
  <c r="G889" i="14"/>
  <c r="E889" i="14"/>
  <c r="G888" i="14"/>
  <c r="G887" i="14"/>
  <c r="G886" i="14"/>
  <c r="E886" i="14"/>
  <c r="G885" i="14"/>
  <c r="E885" i="14"/>
  <c r="E884" i="14"/>
  <c r="G883" i="14"/>
  <c r="E883" i="14"/>
  <c r="E882" i="14"/>
  <c r="G881" i="14"/>
  <c r="E881" i="14"/>
  <c r="E880" i="14"/>
  <c r="G879" i="14"/>
  <c r="E879" i="14"/>
  <c r="E878" i="14"/>
  <c r="G877" i="14"/>
  <c r="G876" i="14"/>
  <c r="G875" i="14"/>
  <c r="G874" i="14"/>
  <c r="E873" i="14"/>
  <c r="E872" i="14"/>
  <c r="G869" i="14"/>
  <c r="E869" i="14"/>
  <c r="G868" i="14"/>
  <c r="E868" i="14"/>
  <c r="G867" i="14"/>
  <c r="E867" i="14"/>
  <c r="G866" i="14"/>
  <c r="E866" i="14"/>
  <c r="G865" i="14"/>
  <c r="E865" i="14"/>
  <c r="G864" i="14"/>
  <c r="E864" i="14"/>
  <c r="G863" i="14"/>
  <c r="E863" i="14"/>
  <c r="G862" i="14"/>
  <c r="E862" i="14"/>
  <c r="G861" i="14"/>
  <c r="E861" i="14"/>
  <c r="G860" i="14"/>
  <c r="E860" i="14"/>
  <c r="G859" i="14"/>
  <c r="E859" i="14"/>
  <c r="G858" i="14"/>
  <c r="E858" i="14"/>
  <c r="G857" i="14"/>
  <c r="E857" i="14"/>
  <c r="G856" i="14"/>
  <c r="E856" i="14"/>
  <c r="G855" i="14"/>
  <c r="E855" i="14"/>
  <c r="G854" i="14"/>
  <c r="E854" i="14"/>
  <c r="G853" i="14"/>
  <c r="E853" i="14"/>
  <c r="E852" i="14"/>
  <c r="G851" i="14"/>
  <c r="E851" i="14"/>
  <c r="G850" i="14"/>
  <c r="E850" i="14"/>
  <c r="G849" i="14"/>
  <c r="E849" i="14"/>
  <c r="G848" i="14"/>
  <c r="E848" i="14"/>
  <c r="G847" i="14"/>
  <c r="E847" i="14"/>
  <c r="E846" i="14"/>
  <c r="E845" i="14"/>
  <c r="G844" i="14"/>
  <c r="E844" i="14"/>
  <c r="G843" i="14"/>
  <c r="E843" i="14"/>
  <c r="G842" i="14"/>
  <c r="E842" i="14"/>
  <c r="G841" i="14"/>
  <c r="E841" i="14"/>
  <c r="G840" i="14"/>
  <c r="E840" i="14"/>
  <c r="G839" i="14"/>
  <c r="E839" i="14"/>
  <c r="G838" i="14"/>
  <c r="E838" i="14"/>
  <c r="G837" i="14"/>
  <c r="E837" i="14"/>
  <c r="G836" i="14"/>
  <c r="E836" i="14"/>
  <c r="G835" i="14"/>
  <c r="E835" i="14"/>
  <c r="G834" i="14"/>
  <c r="E834" i="14"/>
  <c r="G833" i="14"/>
  <c r="E833" i="14"/>
  <c r="G830" i="14"/>
  <c r="E830" i="14"/>
  <c r="G829" i="14"/>
  <c r="E829" i="14"/>
  <c r="G828" i="14"/>
  <c r="E828" i="14"/>
  <c r="G827" i="14"/>
  <c r="E827" i="14"/>
  <c r="G826" i="14"/>
  <c r="E826" i="14"/>
  <c r="E825" i="14"/>
  <c r="G824" i="14"/>
  <c r="E824" i="14"/>
  <c r="E823" i="14"/>
  <c r="G822" i="14"/>
  <c r="E822" i="14"/>
  <c r="G821" i="14"/>
  <c r="E821" i="14"/>
  <c r="E820" i="14"/>
  <c r="G819" i="14"/>
  <c r="E819" i="14"/>
  <c r="G818" i="14"/>
  <c r="E818" i="14"/>
  <c r="G817" i="14"/>
  <c r="E817" i="14"/>
  <c r="G816" i="14"/>
  <c r="E816" i="14"/>
  <c r="G815" i="14"/>
  <c r="E815" i="14"/>
  <c r="G814" i="14"/>
  <c r="E814" i="14"/>
  <c r="E11" i="14"/>
  <c r="E12" i="14"/>
  <c r="E13" i="14"/>
  <c r="E14" i="14"/>
  <c r="E15" i="14"/>
  <c r="E16" i="14"/>
  <c r="E17" i="14"/>
  <c r="E18" i="14"/>
  <c r="E20" i="14"/>
  <c r="E21" i="14"/>
  <c r="E22" i="14"/>
  <c r="E23" i="14"/>
  <c r="E25" i="14"/>
  <c r="E26" i="14"/>
  <c r="E27" i="14"/>
  <c r="E28" i="14"/>
  <c r="E29" i="14"/>
  <c r="E31" i="14"/>
  <c r="E32" i="14"/>
  <c r="E33" i="14"/>
  <c r="E34" i="14"/>
  <c r="E35" i="14"/>
  <c r="E36" i="14"/>
  <c r="E37" i="14"/>
  <c r="E38" i="14"/>
  <c r="E39" i="14"/>
  <c r="E40" i="14"/>
  <c r="E41" i="14"/>
  <c r="E42" i="14"/>
  <c r="E43" i="14"/>
  <c r="E44" i="14"/>
  <c r="E45" i="14"/>
  <c r="E47" i="14"/>
  <c r="E48" i="14"/>
  <c r="E49" i="14"/>
  <c r="E50" i="14"/>
  <c r="E51" i="14"/>
  <c r="E52" i="14"/>
  <c r="E53" i="14"/>
  <c r="E54" i="14"/>
  <c r="E55" i="14"/>
  <c r="E56" i="14"/>
  <c r="E57" i="14"/>
  <c r="E59" i="14"/>
  <c r="E60" i="14"/>
  <c r="E62" i="14"/>
  <c r="E63" i="14"/>
  <c r="E64"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8" i="14"/>
  <c r="E99" i="14"/>
  <c r="E100" i="14"/>
  <c r="E101" i="14"/>
  <c r="E102" i="14"/>
  <c r="E103" i="14"/>
  <c r="E105" i="14"/>
  <c r="E106" i="14"/>
  <c r="E107" i="14"/>
  <c r="E108" i="14"/>
  <c r="E109" i="14"/>
  <c r="E111" i="14"/>
  <c r="E112" i="14"/>
  <c r="E113" i="14"/>
  <c r="E114" i="14"/>
  <c r="E115" i="14"/>
  <c r="E116" i="14"/>
  <c r="E117" i="14"/>
  <c r="E118" i="14"/>
  <c r="E119" i="14"/>
  <c r="E120" i="14"/>
  <c r="E126" i="14"/>
  <c r="E127" i="14"/>
  <c r="E128" i="14"/>
  <c r="E129" i="14"/>
  <c r="E130" i="14"/>
  <c r="E131" i="14"/>
  <c r="E133" i="14"/>
  <c r="E134" i="14"/>
  <c r="E135" i="14"/>
  <c r="E136" i="14"/>
  <c r="E137" i="14"/>
  <c r="E138" i="14"/>
  <c r="E139" i="14"/>
  <c r="E140" i="14"/>
  <c r="E142" i="14"/>
  <c r="E143" i="14"/>
  <c r="E144" i="14"/>
  <c r="E145" i="14"/>
  <c r="E148" i="14"/>
  <c r="E149" i="14"/>
  <c r="E150" i="14"/>
  <c r="E152" i="14"/>
  <c r="E153" i="14"/>
  <c r="E154" i="14"/>
  <c r="E155" i="14"/>
  <c r="E158" i="14"/>
  <c r="E159" i="14"/>
  <c r="E160" i="14"/>
  <c r="E161" i="14"/>
  <c r="E162" i="14"/>
  <c r="E163"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1" i="14"/>
  <c r="E192" i="14"/>
  <c r="E193" i="14"/>
  <c r="E196" i="14"/>
  <c r="E197" i="14"/>
  <c r="E198" i="14"/>
  <c r="E199" i="14"/>
  <c r="E202" i="14"/>
  <c r="E203" i="14"/>
  <c r="E204" i="14"/>
  <c r="E205" i="14"/>
  <c r="E206" i="14"/>
  <c r="E207" i="14"/>
  <c r="E208" i="14"/>
  <c r="E209" i="14"/>
  <c r="E210" i="14"/>
  <c r="E211" i="14"/>
  <c r="E212" i="14"/>
  <c r="E213" i="14"/>
  <c r="E214" i="14"/>
  <c r="E215" i="14"/>
  <c r="E216" i="14"/>
  <c r="E218" i="14"/>
  <c r="E219" i="14"/>
  <c r="E224" i="14"/>
  <c r="E225" i="14"/>
  <c r="E226" i="14"/>
  <c r="E227" i="14"/>
  <c r="E228" i="14"/>
  <c r="E229" i="14"/>
  <c r="E230" i="14"/>
  <c r="E231" i="14"/>
  <c r="E232" i="14"/>
  <c r="E233" i="14"/>
  <c r="E234" i="14"/>
  <c r="E235" i="14"/>
  <c r="E236" i="14"/>
  <c r="E237" i="14"/>
  <c r="E238" i="14"/>
  <c r="E239" i="14"/>
  <c r="E240" i="14"/>
  <c r="E242" i="14"/>
  <c r="E243" i="14"/>
  <c r="E244" i="14"/>
  <c r="E245" i="14"/>
  <c r="E246" i="14"/>
  <c r="E247" i="14"/>
  <c r="E248" i="14"/>
  <c r="E249" i="14"/>
  <c r="E250" i="14"/>
  <c r="E251" i="14"/>
  <c r="E252" i="14"/>
  <c r="E253" i="14"/>
  <c r="E254" i="14"/>
  <c r="E255" i="14"/>
  <c r="E256" i="14"/>
  <c r="E257" i="14"/>
  <c r="E258" i="14"/>
  <c r="E259" i="14"/>
  <c r="E260" i="14"/>
  <c r="E261" i="14"/>
  <c r="E262" i="14"/>
  <c r="E263" i="14"/>
  <c r="E264" i="14"/>
  <c r="E265" i="14"/>
  <c r="E267" i="14"/>
  <c r="E268" i="14"/>
  <c r="E270" i="14"/>
  <c r="E271" i="14"/>
  <c r="E272" i="14"/>
  <c r="E273" i="14"/>
  <c r="E275" i="14"/>
  <c r="E277" i="14"/>
  <c r="E281" i="14"/>
  <c r="E283" i="14"/>
  <c r="E286" i="14"/>
  <c r="E290" i="14"/>
  <c r="E293" i="14"/>
  <c r="E296" i="14"/>
  <c r="E297" i="14"/>
  <c r="E298" i="14"/>
  <c r="E299" i="14"/>
  <c r="E300" i="14"/>
  <c r="E301" i="14"/>
  <c r="E303" i="14"/>
  <c r="E304" i="14"/>
  <c r="E305" i="14"/>
  <c r="E306" i="14"/>
  <c r="E307" i="14"/>
  <c r="E308" i="14"/>
  <c r="E309" i="14"/>
  <c r="E310" i="14"/>
  <c r="E311" i="14"/>
  <c r="E312" i="14"/>
  <c r="E314" i="14"/>
  <c r="E315" i="14"/>
  <c r="E316" i="14"/>
  <c r="E317" i="14"/>
  <c r="E318" i="14"/>
  <c r="E319" i="14"/>
  <c r="E320" i="14"/>
  <c r="E321" i="14"/>
  <c r="E322" i="14"/>
  <c r="E323" i="14"/>
  <c r="E324" i="14"/>
  <c r="E325" i="14"/>
  <c r="E326" i="14"/>
  <c r="E327" i="14"/>
  <c r="E328" i="14"/>
  <c r="E329" i="14"/>
  <c r="E330" i="14"/>
  <c r="E331" i="14"/>
  <c r="E333" i="14"/>
  <c r="E334" i="14"/>
  <c r="E335" i="14"/>
  <c r="E337" i="14"/>
  <c r="E338" i="14"/>
  <c r="E339" i="14"/>
  <c r="E340" i="14"/>
  <c r="E341" i="14"/>
  <c r="E342" i="14"/>
  <c r="E343" i="14"/>
  <c r="E344" i="14"/>
  <c r="E345" i="14"/>
  <c r="E346" i="14"/>
  <c r="E348" i="14"/>
  <c r="E352" i="14"/>
  <c r="E353" i="14"/>
  <c r="E354" i="14"/>
  <c r="E355" i="14"/>
  <c r="E357" i="14"/>
  <c r="E359" i="14"/>
  <c r="E362" i="14"/>
  <c r="E363" i="14"/>
  <c r="E366" i="14"/>
  <c r="E367" i="14"/>
  <c r="E368" i="14"/>
  <c r="E369" i="14"/>
  <c r="E370" i="14"/>
  <c r="E371" i="14"/>
  <c r="E374" i="14"/>
  <c r="E375" i="14"/>
  <c r="E376" i="14"/>
  <c r="E377" i="14"/>
  <c r="E378" i="14"/>
  <c r="E379" i="14"/>
  <c r="E380" i="14"/>
  <c r="E388" i="14"/>
  <c r="E389" i="14"/>
  <c r="E390" i="14"/>
  <c r="E391" i="14"/>
  <c r="E393" i="14"/>
  <c r="E394" i="14"/>
  <c r="E395" i="14"/>
  <c r="E397" i="14"/>
  <c r="E400" i="14"/>
  <c r="E401" i="14"/>
  <c r="E403" i="14"/>
  <c r="E404" i="14"/>
  <c r="E408" i="14"/>
  <c r="E410" i="14"/>
  <c r="E415" i="14"/>
  <c r="E416" i="14"/>
  <c r="E426" i="14"/>
  <c r="E427" i="14"/>
  <c r="E428" i="14"/>
  <c r="E439" i="14"/>
  <c r="E441" i="14"/>
  <c r="E442" i="14"/>
  <c r="E443" i="14"/>
  <c r="E444" i="14"/>
  <c r="E452" i="14"/>
  <c r="E453" i="14"/>
  <c r="E454" i="14"/>
  <c r="E455" i="14"/>
  <c r="E456" i="14"/>
  <c r="E457" i="14"/>
  <c r="E458" i="14"/>
  <c r="E459" i="14"/>
  <c r="E460" i="14"/>
  <c r="E461" i="14"/>
  <c r="E462" i="14"/>
  <c r="E463" i="14"/>
  <c r="E464" i="14"/>
  <c r="E465" i="14"/>
  <c r="E467" i="14"/>
  <c r="E468" i="14"/>
  <c r="E469" i="14"/>
  <c r="E470" i="14"/>
  <c r="E471" i="14"/>
  <c r="E472" i="14"/>
  <c r="E473" i="14"/>
  <c r="E474" i="14"/>
  <c r="E475" i="14"/>
  <c r="E476" i="14"/>
  <c r="E477" i="14"/>
  <c r="E478" i="14"/>
  <c r="E479" i="14"/>
  <c r="E480" i="14"/>
  <c r="E481" i="14"/>
  <c r="E482" i="14"/>
  <c r="E483" i="14"/>
  <c r="E484" i="14"/>
  <c r="E485" i="14"/>
  <c r="E486" i="14"/>
  <c r="E487" i="14"/>
  <c r="E488" i="14"/>
  <c r="E489" i="14"/>
  <c r="E490" i="14"/>
  <c r="E491" i="14"/>
  <c r="E492" i="14"/>
  <c r="E493" i="14"/>
  <c r="E496" i="14"/>
  <c r="E497" i="14"/>
  <c r="E498" i="14"/>
  <c r="E499" i="14"/>
  <c r="E500" i="14"/>
  <c r="E501" i="14"/>
  <c r="E502" i="14"/>
  <c r="E503" i="14"/>
  <c r="E504" i="14"/>
  <c r="E505" i="14"/>
  <c r="E506" i="14"/>
  <c r="E507" i="14"/>
  <c r="E508" i="14"/>
  <c r="E509" i="14"/>
  <c r="E510" i="14"/>
  <c r="E511" i="14"/>
  <c r="E513" i="14"/>
  <c r="E514" i="14"/>
  <c r="E515" i="14"/>
  <c r="E516" i="14"/>
  <c r="E517" i="14"/>
  <c r="E518" i="14"/>
  <c r="E519" i="14"/>
  <c r="E520" i="14"/>
  <c r="E521" i="14"/>
  <c r="E522" i="14"/>
  <c r="E523" i="14"/>
  <c r="E524" i="14"/>
  <c r="E525" i="14"/>
  <c r="E526" i="14"/>
  <c r="E527" i="14"/>
  <c r="E528" i="14"/>
  <c r="E530" i="14"/>
  <c r="E531" i="14"/>
  <c r="E532" i="14"/>
  <c r="E533" i="14"/>
  <c r="E534" i="14"/>
  <c r="E535" i="14"/>
  <c r="E536" i="14"/>
  <c r="E537" i="14"/>
  <c r="E538" i="14"/>
  <c r="E539" i="14"/>
  <c r="E541" i="14"/>
  <c r="E542" i="14"/>
  <c r="E543" i="14"/>
  <c r="E544" i="14"/>
  <c r="E545" i="14"/>
  <c r="E546" i="14"/>
  <c r="E548" i="14"/>
  <c r="E549" i="14"/>
  <c r="E550" i="14"/>
  <c r="E551" i="14"/>
  <c r="E552" i="14"/>
  <c r="E553" i="14"/>
  <c r="E554" i="14"/>
  <c r="E555" i="14"/>
  <c r="E556" i="14"/>
  <c r="E557" i="14"/>
  <c r="E558" i="14"/>
  <c r="E559" i="14"/>
  <c r="E560" i="14"/>
  <c r="E561" i="14"/>
  <c r="E562" i="14"/>
  <c r="E564" i="14"/>
  <c r="E565" i="14"/>
  <c r="E566" i="14"/>
  <c r="E571" i="14"/>
  <c r="E572" i="14"/>
  <c r="E573" i="14"/>
  <c r="E574" i="14"/>
  <c r="E575" i="14"/>
  <c r="E576" i="14"/>
  <c r="E577" i="14"/>
  <c r="E580" i="14"/>
  <c r="E581" i="14"/>
  <c r="E582" i="14"/>
  <c r="E583" i="14"/>
  <c r="E584" i="14"/>
  <c r="E585" i="14"/>
  <c r="E586" i="14"/>
  <c r="E589" i="14"/>
  <c r="E590" i="14"/>
  <c r="E591" i="14"/>
  <c r="E592" i="14"/>
  <c r="E593" i="14"/>
  <c r="E594" i="14"/>
  <c r="E595" i="14"/>
  <c r="E596" i="14"/>
  <c r="E597" i="14"/>
  <c r="E598" i="14"/>
  <c r="E599" i="14"/>
  <c r="E600" i="14"/>
  <c r="E601" i="14"/>
  <c r="E602" i="14"/>
  <c r="E603" i="14"/>
  <c r="E604" i="14"/>
  <c r="E605" i="14"/>
  <c r="E606" i="14"/>
  <c r="E607" i="14"/>
  <c r="E608" i="14"/>
  <c r="E609" i="14"/>
  <c r="E610" i="14"/>
  <c r="E611" i="14"/>
  <c r="E612" i="14"/>
  <c r="E613" i="14"/>
  <c r="E614" i="14"/>
  <c r="E615" i="14"/>
  <c r="E616" i="14"/>
  <c r="E617" i="14"/>
  <c r="E618" i="14"/>
  <c r="E619" i="14"/>
  <c r="E620" i="14"/>
  <c r="E621" i="14"/>
  <c r="E622" i="14"/>
  <c r="E623" i="14"/>
  <c r="E624" i="14"/>
  <c r="E625" i="14"/>
  <c r="E628" i="14"/>
  <c r="E629" i="14"/>
  <c r="E630" i="14"/>
  <c r="E631" i="14"/>
  <c r="E632" i="14"/>
  <c r="E633" i="14"/>
  <c r="E634" i="14"/>
  <c r="E636" i="14"/>
  <c r="E637" i="14"/>
  <c r="E638" i="14"/>
  <c r="E639" i="14"/>
  <c r="E640" i="14"/>
  <c r="E641" i="14"/>
  <c r="E642" i="14"/>
  <c r="E643" i="14"/>
  <c r="E644" i="14"/>
  <c r="E645" i="14"/>
  <c r="E646" i="14"/>
  <c r="E647" i="14"/>
  <c r="E648" i="14"/>
  <c r="E649" i="14"/>
  <c r="E651" i="14"/>
  <c r="E652" i="14"/>
  <c r="E662" i="14"/>
  <c r="E663" i="14"/>
  <c r="E667" i="14"/>
  <c r="E668" i="14"/>
  <c r="E669" i="14"/>
  <c r="E670" i="14"/>
  <c r="E671" i="14"/>
  <c r="E672" i="14"/>
  <c r="E673" i="14"/>
  <c r="E674" i="14"/>
  <c r="E675" i="14"/>
  <c r="E676" i="14"/>
  <c r="E677" i="14"/>
  <c r="E678" i="14"/>
  <c r="E679" i="14"/>
  <c r="E680" i="14"/>
  <c r="E681" i="14"/>
  <c r="E682" i="14"/>
  <c r="E683" i="14"/>
  <c r="E686" i="14"/>
  <c r="E689" i="14"/>
  <c r="E690" i="14"/>
  <c r="E691" i="14"/>
  <c r="E692" i="14"/>
  <c r="E693" i="14"/>
  <c r="E694" i="14"/>
  <c r="E695" i="14"/>
  <c r="E698" i="14"/>
  <c r="E699" i="14"/>
  <c r="E700" i="14"/>
  <c r="E701" i="14"/>
  <c r="E705" i="14"/>
  <c r="E706" i="14"/>
  <c r="E707" i="14"/>
  <c r="E708" i="14"/>
  <c r="E709" i="14"/>
  <c r="E710" i="14"/>
  <c r="E711" i="14"/>
  <c r="E713" i="14"/>
  <c r="E715" i="14"/>
  <c r="E716" i="14"/>
  <c r="E717" i="14"/>
  <c r="E718" i="14"/>
  <c r="E719" i="14"/>
  <c r="E722" i="14"/>
  <c r="E724" i="14"/>
  <c r="E725" i="14"/>
  <c r="E734" i="14"/>
  <c r="E735" i="14"/>
  <c r="E743" i="14"/>
  <c r="E744" i="14"/>
  <c r="E745" i="14"/>
  <c r="E750" i="14"/>
  <c r="E752" i="14"/>
  <c r="E753" i="14"/>
  <c r="E791" i="14"/>
  <c r="E792" i="14"/>
  <c r="E793" i="14"/>
  <c r="E796" i="14"/>
  <c r="E797" i="14"/>
  <c r="E798" i="14"/>
  <c r="E799" i="14"/>
  <c r="E800" i="14"/>
  <c r="E801" i="14"/>
  <c r="E802" i="14"/>
  <c r="E803" i="14"/>
  <c r="E804" i="14"/>
  <c r="E805" i="14"/>
  <c r="E806" i="14"/>
  <c r="E807" i="14"/>
  <c r="E808" i="14"/>
  <c r="E809" i="14"/>
  <c r="E810" i="14"/>
  <c r="E811" i="14"/>
  <c r="E812" i="14"/>
  <c r="E813" i="14"/>
  <c r="E831" i="14"/>
  <c r="E832" i="14"/>
  <c r="G11" i="14"/>
  <c r="G12" i="14"/>
  <c r="G13" i="14"/>
  <c r="G14" i="14"/>
  <c r="G15" i="14"/>
  <c r="G16" i="14"/>
  <c r="G17" i="14"/>
  <c r="G18" i="14"/>
  <c r="G20" i="14"/>
  <c r="G21" i="14"/>
  <c r="G22" i="14"/>
  <c r="G23" i="14"/>
  <c r="G25" i="14"/>
  <c r="G26" i="14"/>
  <c r="G27" i="14"/>
  <c r="G28" i="14"/>
  <c r="G33" i="14"/>
  <c r="G34" i="14"/>
  <c r="G36" i="14"/>
  <c r="G37" i="14"/>
  <c r="G39" i="14"/>
  <c r="G40" i="14"/>
  <c r="G42" i="14"/>
  <c r="G43" i="14"/>
  <c r="G45" i="14"/>
  <c r="G47" i="14"/>
  <c r="G48" i="14"/>
  <c r="G49" i="14"/>
  <c r="G50" i="14"/>
  <c r="G51" i="14"/>
  <c r="G52" i="14"/>
  <c r="G53" i="14"/>
  <c r="G54" i="14"/>
  <c r="G56" i="14"/>
  <c r="G57" i="14"/>
  <c r="G58" i="14"/>
  <c r="G59" i="14"/>
  <c r="G60" i="14"/>
  <c r="G61" i="14"/>
  <c r="G62" i="14"/>
  <c r="G63" i="14"/>
  <c r="G64" i="14"/>
  <c r="G66" i="14"/>
  <c r="G67" i="14"/>
  <c r="G68"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5" i="14"/>
  <c r="G98" i="14"/>
  <c r="G99" i="14"/>
  <c r="G100" i="14"/>
  <c r="G101" i="14"/>
  <c r="G102" i="14"/>
  <c r="G103" i="14"/>
  <c r="G105" i="14"/>
  <c r="G106" i="14"/>
  <c r="G107" i="14"/>
  <c r="G108" i="14"/>
  <c r="G109" i="14"/>
  <c r="G111" i="14"/>
  <c r="G112" i="14"/>
  <c r="G113" i="14"/>
  <c r="G114" i="14"/>
  <c r="G115" i="14"/>
  <c r="G116" i="14"/>
  <c r="G117" i="14"/>
  <c r="G118" i="14"/>
  <c r="G119" i="14"/>
  <c r="G120" i="14"/>
  <c r="G126" i="14"/>
  <c r="G127" i="14"/>
  <c r="G128" i="14"/>
  <c r="G130" i="14"/>
  <c r="G131" i="14"/>
  <c r="G133" i="14"/>
  <c r="G134" i="14"/>
  <c r="G135" i="14"/>
  <c r="G136" i="14"/>
  <c r="G137" i="14"/>
  <c r="G138" i="14"/>
  <c r="G139" i="14"/>
  <c r="G140" i="14"/>
  <c r="G142" i="14"/>
  <c r="G143" i="14"/>
  <c r="G144" i="14"/>
  <c r="G145" i="14"/>
  <c r="G149" i="14"/>
  <c r="G150" i="14"/>
  <c r="G152" i="14"/>
  <c r="G153" i="14"/>
  <c r="G154" i="14"/>
  <c r="G155" i="14"/>
  <c r="G158" i="14"/>
  <c r="G159" i="14"/>
  <c r="G160" i="14"/>
  <c r="G165" i="14"/>
  <c r="G166" i="14"/>
  <c r="G167" i="14"/>
  <c r="G168" i="14"/>
  <c r="G169" i="14"/>
  <c r="G170" i="14"/>
  <c r="G171" i="14"/>
  <c r="G172" i="14"/>
  <c r="G173" i="14"/>
  <c r="G174" i="14"/>
  <c r="G175" i="14"/>
  <c r="G176" i="14"/>
  <c r="G177" i="14"/>
  <c r="G178" i="14"/>
  <c r="G179" i="14"/>
  <c r="G180" i="14"/>
  <c r="G181" i="14"/>
  <c r="G182" i="14"/>
  <c r="G183" i="14"/>
  <c r="G184" i="14"/>
  <c r="G185" i="14"/>
  <c r="G186" i="14"/>
  <c r="G187" i="14"/>
  <c r="G188" i="14"/>
  <c r="G189" i="14"/>
  <c r="G191" i="14"/>
  <c r="G192" i="14"/>
  <c r="G194" i="14"/>
  <c r="G195" i="14"/>
  <c r="G196" i="14"/>
  <c r="G197" i="14"/>
  <c r="G199" i="14"/>
  <c r="G202" i="14"/>
  <c r="G203" i="14"/>
  <c r="G204" i="14"/>
  <c r="G205" i="14"/>
  <c r="G206" i="14"/>
  <c r="G207" i="14"/>
  <c r="G208" i="14"/>
  <c r="G209" i="14"/>
  <c r="G210" i="14"/>
  <c r="G211" i="14"/>
  <c r="G212" i="14"/>
  <c r="G213" i="14"/>
  <c r="G214" i="14"/>
  <c r="G215" i="14"/>
  <c r="G216" i="14"/>
  <c r="G218" i="14"/>
  <c r="G219" i="14"/>
  <c r="G224" i="14"/>
  <c r="G225" i="14"/>
  <c r="G226" i="14"/>
  <c r="G227" i="14"/>
  <c r="G228" i="14"/>
  <c r="G229" i="14"/>
  <c r="G232" i="14"/>
  <c r="G233" i="14"/>
  <c r="G234" i="14"/>
  <c r="G235" i="14"/>
  <c r="G236" i="14"/>
  <c r="G238" i="14"/>
  <c r="G239" i="14"/>
  <c r="G240" i="14"/>
  <c r="G242" i="14"/>
  <c r="G243" i="14"/>
  <c r="G244" i="14"/>
  <c r="G245" i="14"/>
  <c r="G246" i="14"/>
  <c r="G247" i="14"/>
  <c r="G248" i="14"/>
  <c r="G249" i="14"/>
  <c r="G250" i="14"/>
  <c r="G251" i="14"/>
  <c r="G252" i="14"/>
  <c r="G254" i="14"/>
  <c r="G255" i="14"/>
  <c r="G257" i="14"/>
  <c r="G258" i="14"/>
  <c r="G259" i="14"/>
  <c r="G262" i="14"/>
  <c r="G263" i="14"/>
  <c r="G264" i="14"/>
  <c r="G265" i="14"/>
  <c r="G267" i="14"/>
  <c r="G268" i="14"/>
  <c r="G270" i="14"/>
  <c r="G272" i="14"/>
  <c r="G273" i="14"/>
  <c r="G275" i="14"/>
  <c r="G277" i="14"/>
  <c r="G278" i="14"/>
  <c r="G281" i="14"/>
  <c r="G282" i="14"/>
  <c r="G283" i="14"/>
  <c r="G284" i="14"/>
  <c r="G285" i="14"/>
  <c r="G286" i="14"/>
  <c r="G290" i="14"/>
  <c r="G291" i="14"/>
  <c r="G292" i="14"/>
  <c r="G293" i="14"/>
  <c r="G296" i="14"/>
  <c r="G297" i="14"/>
  <c r="G298" i="14"/>
  <c r="G299" i="14"/>
  <c r="G300" i="14"/>
  <c r="G302" i="14"/>
  <c r="G304" i="14"/>
  <c r="G307" i="14"/>
  <c r="G308" i="14"/>
  <c r="G309" i="14"/>
  <c r="G310" i="14"/>
  <c r="G311" i="14"/>
  <c r="G313" i="14"/>
  <c r="G315" i="14"/>
  <c r="G316" i="14"/>
  <c r="G317" i="14"/>
  <c r="G318" i="14"/>
  <c r="G319" i="14"/>
  <c r="G320" i="14"/>
  <c r="G321" i="14"/>
  <c r="G322" i="14"/>
  <c r="G323" i="14"/>
  <c r="G345" i="14"/>
  <c r="G436" i="14"/>
  <c r="G439" i="14"/>
  <c r="G440" i="14"/>
  <c r="G441" i="14"/>
  <c r="G442" i="14"/>
  <c r="G443" i="14"/>
  <c r="G444" i="14"/>
  <c r="G449" i="14"/>
  <c r="G450" i="14"/>
  <c r="G451" i="14"/>
  <c r="G452" i="14"/>
  <c r="G453" i="14"/>
  <c r="G456" i="14"/>
  <c r="G457" i="14"/>
  <c r="G458" i="14"/>
  <c r="G459" i="14"/>
  <c r="G478" i="14"/>
  <c r="G479" i="14"/>
  <c r="G480" i="14"/>
  <c r="G481" i="14"/>
  <c r="G482" i="14"/>
  <c r="G483" i="14"/>
  <c r="G486" i="14"/>
  <c r="G487" i="14"/>
  <c r="G488" i="14"/>
  <c r="G489" i="14"/>
  <c r="G496" i="14"/>
  <c r="G497" i="14"/>
  <c r="G500" i="14"/>
  <c r="G501" i="14"/>
  <c r="G504" i="14"/>
  <c r="G505" i="14"/>
  <c r="G511" i="14"/>
  <c r="G532" i="14"/>
  <c r="G535" i="14"/>
  <c r="G536" i="14"/>
  <c r="G537" i="14"/>
  <c r="G538" i="14"/>
  <c r="G539" i="14"/>
  <c r="G548" i="14"/>
  <c r="G549" i="14"/>
  <c r="G553" i="14"/>
  <c r="G555" i="14"/>
  <c r="G556" i="14"/>
  <c r="G557" i="14"/>
  <c r="G558" i="14"/>
  <c r="G559" i="14"/>
  <c r="G560" i="14"/>
  <c r="G561" i="14"/>
  <c r="G562" i="14"/>
  <c r="G564" i="14"/>
  <c r="G565" i="14"/>
  <c r="G566" i="14"/>
  <c r="G587" i="14"/>
  <c r="G590" i="14"/>
  <c r="G591" i="14"/>
  <c r="G592" i="14"/>
  <c r="G594" i="14"/>
  <c r="G595" i="14"/>
  <c r="G596" i="14"/>
  <c r="G597" i="14"/>
  <c r="G598" i="14"/>
  <c r="G599" i="14"/>
  <c r="G600" i="14"/>
  <c r="G601" i="14"/>
  <c r="G602" i="14"/>
  <c r="G603" i="14"/>
  <c r="G604" i="14"/>
  <c r="G605" i="14"/>
  <c r="G606" i="14"/>
  <c r="G607" i="14"/>
  <c r="G608" i="14"/>
  <c r="G609" i="14"/>
  <c r="G610" i="14"/>
  <c r="G611" i="14"/>
  <c r="G612" i="14"/>
  <c r="G613" i="14"/>
  <c r="G614" i="14"/>
  <c r="G616" i="14"/>
  <c r="G617" i="14"/>
  <c r="G618" i="14"/>
  <c r="G619" i="14"/>
  <c r="G620" i="14"/>
  <c r="G621" i="14"/>
  <c r="G622" i="14"/>
  <c r="G623" i="14"/>
  <c r="G624" i="14"/>
  <c r="G625" i="14"/>
  <c r="G632" i="14"/>
  <c r="G635" i="14"/>
  <c r="G638" i="14"/>
  <c r="G639" i="14"/>
  <c r="G640" i="14"/>
  <c r="G641" i="14"/>
  <c r="G642" i="14"/>
  <c r="G643" i="14"/>
  <c r="G645" i="14"/>
  <c r="G646" i="14"/>
  <c r="G649" i="14"/>
  <c r="G651" i="14"/>
  <c r="G652" i="14"/>
  <c r="G662" i="14"/>
  <c r="G663" i="14"/>
  <c r="G670" i="14"/>
  <c r="G671" i="14"/>
  <c r="G674" i="14"/>
  <c r="G675" i="14"/>
  <c r="G689" i="14"/>
  <c r="G690" i="14"/>
  <c r="G691" i="14"/>
  <c r="G692" i="14"/>
  <c r="G693" i="14"/>
  <c r="G694" i="14"/>
  <c r="G698" i="14"/>
  <c r="G699" i="14"/>
  <c r="G701" i="14"/>
  <c r="G702" i="14"/>
  <c r="G704" i="14"/>
  <c r="G705" i="14"/>
  <c r="G706" i="14"/>
  <c r="G707" i="14"/>
  <c r="G708" i="14"/>
  <c r="G709" i="14"/>
  <c r="G710" i="14"/>
  <c r="G713" i="14"/>
  <c r="G714" i="14"/>
  <c r="G715" i="14"/>
  <c r="G716" i="14"/>
  <c r="G717" i="14"/>
  <c r="G718" i="14"/>
  <c r="G719" i="14"/>
  <c r="G720" i="14"/>
  <c r="G721" i="14"/>
  <c r="G722" i="14"/>
  <c r="G726" i="14"/>
  <c r="G727" i="14"/>
  <c r="G728" i="14"/>
  <c r="G729" i="14"/>
  <c r="G730" i="14"/>
  <c r="G731" i="14"/>
  <c r="G734" i="14"/>
  <c r="G735" i="14"/>
  <c r="G747" i="14"/>
  <c r="G748" i="14"/>
  <c r="G796" i="14"/>
  <c r="G797" i="14"/>
  <c r="G798" i="14"/>
  <c r="G799" i="14"/>
  <c r="G800" i="14"/>
  <c r="G801" i="14"/>
  <c r="G802" i="14"/>
  <c r="G803" i="14"/>
  <c r="G804" i="14"/>
  <c r="G806" i="14"/>
  <c r="G807" i="14"/>
  <c r="G808" i="14"/>
  <c r="G809" i="14"/>
  <c r="G810" i="14"/>
  <c r="G811" i="14"/>
  <c r="G812" i="14"/>
  <c r="G813" i="14"/>
  <c r="G831" i="14"/>
  <c r="G832" i="14"/>
  <c r="I451" i="14" l="1"/>
  <c r="C933" i="14"/>
  <c r="E933" i="14" s="1"/>
  <c r="C587" i="14"/>
  <c r="C450" i="14" s="1"/>
  <c r="E626" i="14"/>
  <c r="G8" i="14"/>
  <c r="G9" i="14"/>
  <c r="G10" i="14"/>
  <c r="G7" i="14"/>
  <c r="I450" i="14" l="1"/>
  <c r="K450" i="14" s="1"/>
  <c r="E450" i="14"/>
  <c r="E587" i="14"/>
  <c r="C449" i="14"/>
  <c r="I536" i="14"/>
  <c r="I572" i="14"/>
  <c r="E449" i="14" l="1"/>
  <c r="C7" i="14"/>
  <c r="J536" i="14"/>
  <c r="J572" i="14"/>
  <c r="E8" i="14"/>
  <c r="E9" i="14"/>
  <c r="E10" i="14"/>
  <c r="C922" i="14" l="1"/>
  <c r="C874" i="14"/>
  <c r="E7" i="14"/>
  <c r="C923" i="14" l="1"/>
  <c r="E923" i="14" s="1"/>
  <c r="C924" i="14"/>
  <c r="C921" i="14"/>
  <c r="E922" i="14"/>
  <c r="C920" i="14" l="1"/>
  <c r="E921" i="14"/>
  <c r="C925" i="14"/>
  <c r="E925" i="14" s="1"/>
  <c r="E924" i="14"/>
  <c r="C875" i="14" l="1"/>
  <c r="E920" i="14"/>
</calcChain>
</file>

<file path=xl/sharedStrings.xml><?xml version="1.0" encoding="utf-8"?>
<sst xmlns="http://schemas.openxmlformats.org/spreadsheetml/2006/main" count="1978" uniqueCount="1862">
  <si>
    <t>Исполнено</t>
  </si>
  <si>
    <t>Наименование показателя</t>
  </si>
  <si>
    <t>Консолидированный бюджет</t>
  </si>
  <si>
    <t>Код по бюджетной классификации</t>
  </si>
  <si>
    <t>Утверждено</t>
  </si>
  <si>
    <t>% исполнения</t>
  </si>
  <si>
    <t>2</t>
  </si>
  <si>
    <t>тыс. рублей</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</si>
  <si>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</si>
  <si>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</si>
  <si>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</si>
  <si>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</si>
  <si>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</si>
  <si>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</si>
  <si>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</si>
  <si>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</si>
  <si>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</si>
  <si>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</si>
  <si>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</si>
  <si>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</si>
  <si>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</si>
  <si>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</si>
  <si>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</si>
  <si>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</si>
  <si>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</si>
  <si>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</si>
  <si>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</si>
  <si>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</si>
  <si>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</si>
  <si>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</si>
  <si>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</si>
  <si>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</si>
  <si>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</si>
  <si>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</si>
  <si>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</si>
  <si>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</si>
  <si>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</si>
  <si>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</si>
  <si>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</si>
  <si>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</si>
  <si>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</si>
  <si>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</si>
  <si>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</si>
  <si>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</si>
  <si>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Акцизы на средние дистилляты, производимые на территории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</si>
  <si>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</si>
  <si>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</si>
  <si>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</si>
  <si>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</si>
  <si>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</si>
  <si>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</si>
  <si>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</si>
  <si>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</si>
  <si>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</si>
  <si>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</si>
  <si>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</si>
  <si>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</si>
  <si>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</si>
  <si>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 5</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</si>
  <si>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</si>
  <si>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</si>
  <si>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</si>
  <si>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</si>
  <si>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</si>
  <si>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</si>
  <si>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</si>
  <si>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</si>
  <si>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</si>
  <si>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</si>
  <si>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</si>
  <si>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</si>
  <si>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</si>
  <si>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</si>
  <si>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</si>
  <si>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</si>
  <si>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</si>
  <si>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</si>
  <si>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</si>
  <si>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</si>
  <si>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</si>
  <si>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</si>
  <si>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</si>
  <si>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</si>
  <si>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</si>
  <si>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</si>
  <si>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</si>
  <si>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</si>
  <si>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</si>
  <si>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</si>
  <si>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</si>
  <si>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</si>
  <si>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</si>
  <si>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</si>
  <si>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</si>
  <si>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</si>
  <si>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</si>
  <si>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</si>
  <si>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</si>
  <si>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</si>
  <si>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</si>
  <si>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</si>
  <si>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</si>
  <si>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</si>
  <si>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</si>
  <si>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</si>
  <si>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</si>
  <si>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</si>
  <si>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</si>
  <si>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</si>
  <si>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</si>
  <si>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</si>
  <si>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</si>
  <si>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</si>
  <si>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</si>
  <si>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</si>
  <si>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</si>
  <si>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</si>
  <si>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</si>
  <si>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</si>
  <si>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</si>
  <si>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</si>
  <si>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районов</t>
  </si>
  <si>
    <t>Платежи за пользование природными ресурсами</t>
  </si>
  <si>
    <t>Отчисления на воспроизводство минерально- сырьевой базы</t>
  </si>
  <si>
    <t>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</si>
  <si>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</si>
  <si>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</si>
  <si>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</si>
  <si>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</si>
  <si>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</si>
  <si>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</si>
  <si>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</si>
  <si>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</si>
  <si>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</si>
  <si>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</si>
  <si>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</si>
  <si>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</si>
  <si>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</si>
  <si>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</si>
  <si>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</si>
  <si>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</si>
  <si>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</si>
  <si>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</si>
  <si>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</si>
  <si>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</si>
  <si>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</si>
  <si>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</si>
  <si>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</si>
  <si>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</si>
  <si>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</si>
  <si>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</si>
  <si>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</si>
  <si>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</si>
  <si>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</si>
  <si>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</si>
  <si>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</si>
  <si>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</si>
  <si>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</si>
  <si>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</si>
  <si>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</si>
  <si>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</si>
  <si>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</si>
  <si>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</si>
  <si>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</si>
  <si>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</si>
  <si>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</si>
  <si>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</si>
  <si>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</si>
  <si>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</si>
  <si>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</si>
  <si>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</si>
  <si>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</si>
  <si>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</si>
  <si>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</si>
  <si>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</si>
  <si>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</si>
  <si>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</si>
  <si>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</si>
  <si>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</si>
  <si>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</si>
  <si>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</si>
  <si>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</si>
  <si>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</si>
  <si>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</si>
  <si>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</si>
  <si>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</si>
  <si>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</si>
  <si>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</si>
  <si>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</si>
  <si>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</si>
  <si>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</si>
  <si>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</si>
  <si>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</si>
  <si>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</si>
  <si>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</si>
  <si>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</si>
  <si>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</si>
  <si>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</si>
  <si>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 7</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</si>
  <si>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</si>
  <si>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</si>
  <si>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</si>
  <si>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</si>
  <si>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</si>
  <si>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</si>
  <si>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</si>
  <si>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</si>
  <si>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</si>
  <si>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</si>
  <si>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</si>
  <si>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</si>
  <si>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</si>
  <si>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</si>
  <si>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</si>
  <si>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 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</si>
  <si>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</si>
  <si>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</si>
  <si>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</si>
  <si>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</si>
  <si>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</si>
  <si>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</si>
  <si>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</si>
  <si>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</si>
  <si>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</si>
  <si>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</si>
  <si>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</si>
  <si>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</si>
  <si>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</si>
  <si>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</si>
  <si>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</si>
  <si>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</si>
  <si>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</si>
  <si>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</si>
  <si>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</si>
  <si>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</si>
  <si>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</si>
  <si>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</si>
  <si>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</si>
  <si>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</si>
  <si>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</si>
  <si>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</si>
  <si>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</si>
  <si>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</si>
  <si>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</si>
  <si>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</si>
  <si>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</si>
  <si>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</si>
  <si>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</si>
  <si>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</si>
  <si>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</si>
  <si>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</si>
  <si>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</si>
  <si>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</si>
  <si>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</si>
  <si>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</si>
  <si>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</si>
  <si>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</si>
  <si>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</si>
  <si>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</si>
  <si>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</si>
  <si>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</si>
  <si>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</si>
  <si>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</si>
  <si>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</si>
  <si>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</si>
  <si>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</si>
  <si>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</si>
  <si>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</si>
  <si>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</si>
  <si>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</si>
  <si>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</si>
  <si>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</si>
  <si>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</si>
  <si>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</si>
  <si>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</si>
  <si>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</si>
  <si>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</si>
  <si>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</si>
  <si>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</si>
  <si>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</si>
  <si>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</si>
  <si>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</si>
  <si>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</si>
  <si>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</si>
  <si>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</si>
  <si>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</si>
  <si>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</si>
  <si>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</si>
  <si>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</si>
  <si>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</si>
  <si>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</si>
  <si>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</si>
  <si>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</si>
  <si>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</si>
  <si>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</si>
  <si>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</si>
  <si>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</si>
  <si>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</si>
  <si>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</si>
  <si>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</si>
  <si>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</si>
  <si>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</si>
  <si>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</si>
  <si>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</si>
  <si>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</si>
  <si>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</si>
  <si>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</si>
  <si>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</si>
  <si>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</si>
  <si>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</si>
  <si>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</si>
  <si>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</si>
  <si>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</si>
  <si>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Денежные средства, изымаемые в собственность городского поселения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</si>
  <si>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</si>
  <si>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</si>
  <si>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</si>
  <si>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</si>
  <si>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</si>
  <si>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</si>
  <si>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городского округа</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</si>
  <si>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</si>
  <si>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</si>
  <si>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</si>
  <si>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</si>
  <si>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</si>
  <si>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</si>
  <si>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</si>
  <si>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</si>
  <si>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</si>
  <si>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</si>
  <si>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</si>
  <si>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</si>
  <si>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</si>
  <si>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</si>
  <si>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</si>
  <si>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</si>
  <si>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</si>
  <si>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</si>
  <si>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</si>
  <si>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</si>
  <si>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</si>
  <si>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</si>
  <si>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</si>
  <si>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</si>
  <si>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</si>
  <si>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районов</t>
  </si>
  <si>
    <t>Прочие неналоговые доходы бюджетов сельских поселений</t>
  </si>
  <si>
    <t>Прочие неналоговые доходы бюджетов городских поселений</t>
  </si>
  <si>
    <t>Средства самообложения граждан</t>
  </si>
  <si>
    <t>Средства самообложения граждан, зачисляемые в бюджеты сельских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</si>
  <si>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</si>
  <si>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</si>
  <si>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</si>
  <si>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</si>
  <si>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</si>
  <si>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</si>
  <si>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</si>
  <si>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</si>
  <si>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</si>
  <si>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</si>
  <si>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</si>
  <si>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</si>
  <si>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</si>
  <si>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</si>
  <si>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</si>
  <si>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</si>
  <si>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</si>
  <si>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</si>
  <si>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</si>
  <si>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</si>
  <si>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</si>
  <si>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</si>
  <si>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</si>
  <si>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</si>
  <si>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</si>
  <si>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</si>
  <si>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</si>
  <si>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</si>
  <si>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</si>
  <si>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</si>
  <si>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</si>
  <si>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</si>
  <si>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</si>
  <si>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</si>
  <si>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</si>
  <si>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</si>
  <si>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</si>
  <si>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</si>
  <si>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</si>
  <si>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</si>
  <si>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</si>
  <si>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</si>
  <si>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</si>
  <si>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</si>
  <si>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</si>
  <si>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</si>
  <si>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</si>
  <si>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создание мобильных технопарков "Кванториум"</t>
  </si>
  <si>
    <t>Субсидии бюджетам субъектов Российской Федерации на создание мобильных технопарков "Кванториум"</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</si>
  <si>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</si>
  <si>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</si>
  <si>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</si>
  <si>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</si>
  <si>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</si>
  <si>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</si>
  <si>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</si>
  <si>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</si>
  <si>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</si>
  <si>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</si>
  <si>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</si>
  <si>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</si>
  <si>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</si>
  <si>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</si>
  <si>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</si>
  <si>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</si>
  <si>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</si>
  <si>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</si>
  <si>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</si>
  <si>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</si>
  <si>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</si>
  <si>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</si>
  <si>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</si>
  <si>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</si>
  <si>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</si>
  <si>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</si>
  <si>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</si>
  <si>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</si>
  <si>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</si>
  <si>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</si>
  <si>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</si>
  <si>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</si>
  <si>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</si>
  <si>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</si>
  <si>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</si>
  <si>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</si>
  <si>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</si>
  <si>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</si>
  <si>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</si>
  <si>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</si>
  <si>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</si>
  <si>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</si>
  <si>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</si>
  <si>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</si>
  <si>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</si>
  <si>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</si>
  <si>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</si>
  <si>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Прочие субсидии</t>
  </si>
  <si>
    <t>Прочие субсидии бюджетам муниципальных районов</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</si>
  <si>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</si>
  <si>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</si>
  <si>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</si>
  <si>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</si>
  <si>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</si>
  <si>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</si>
  <si>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</si>
  <si>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</si>
  <si>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</si>
  <si>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</si>
  <si>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</si>
  <si>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</si>
  <si>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</si>
  <si>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</si>
  <si>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</si>
  <si>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</si>
  <si>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</si>
  <si>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на оплату жилищно- 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</si>
  <si>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</si>
  <si>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</si>
  <si>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</si>
  <si>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</si>
  <si>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</si>
  <si>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</si>
  <si>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</si>
  <si>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</si>
  <si>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</si>
  <si>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</si>
  <si>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</si>
  <si>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</si>
  <si>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</si>
  <si>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</si>
  <si>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</si>
  <si>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</si>
  <si>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</si>
  <si>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</si>
  <si>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</si>
  <si>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</si>
  <si>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</si>
  <si>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</si>
  <si>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</si>
  <si>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Прочие субвенции</t>
  </si>
  <si>
    <t>Прочие субвенции бюджетам сельских поселений</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</si>
  <si>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</si>
  <si>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</si>
  <si>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</si>
  <si>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</si>
  <si>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</si>
  <si>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</si>
  <si>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</si>
  <si>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</si>
  <si>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</si>
  <si>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</si>
  <si>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</si>
  <si>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создание и замену фельдшерских, фельдшерско- 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</si>
  <si>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</si>
  <si>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</si>
  <si>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</si>
  <si>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</si>
  <si>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</si>
  <si>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</si>
  <si>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</si>
  <si>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</si>
  <si>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</si>
  <si>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</si>
  <si>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</si>
  <si>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</si>
  <si>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</si>
  <si>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</si>
  <si>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</si>
  <si>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ОТ НЕГОСУДАРСТВЕННЫХ ОРГАНИЗАЦИЙ</t>
  </si>
  <si>
    <t>Безвозмездные поступления от негосударственных организаций в бюджеты городских округов</t>
  </si>
  <si>
    <t>Предоставление негосударственными организациями грантов для получателей средств бюджетов городских округов</t>
  </si>
  <si>
    <t>Поступления от денежных пожертвований, предоставляемых негосударственными организациями получателям средств бюджетов городских округов</t>
  </si>
  <si>
    <t>Безвозмездные поступления от негосударственных организаций в бюджеты сельских поселений</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</si>
  <si>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</si>
  <si>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</si>
  <si>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</si>
  <si>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t>
  </si>
  <si>
    <t>Прочие безвозмездные поступления в бюджеты городских округов</t>
  </si>
  <si>
    <t>Поступления от денежных пожертвований, предоставляемых физическими лицами получателям средств бюджетов городских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</si>
  <si>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</si>
  <si>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</si>
  <si>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</si>
  <si>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Поступления от денежных пожертвований, предоставляемых физическими лицами получателям средств бюджетов муниципальных районов</t>
  </si>
  <si>
    <t>Поступления от денежных пожертвований, предоставляемых физическими лицами получателям средств бюджетов сельских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</si>
  <si>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</si>
  <si>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</si>
  <si>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</si>
  <si>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</si>
  <si>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</si>
  <si>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</si>
  <si>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</si>
  <si>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</si>
  <si>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</si>
  <si>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</si>
  <si>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</si>
  <si>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</si>
  <si>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</si>
  <si>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Доходы бюджетов муниципальных районов от возврата иными организациями остатков субсидий прошлых лет</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</si>
  <si>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</si>
  <si>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</si>
  <si>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</si>
  <si>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</si>
  <si>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</si>
  <si>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</si>
  <si>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поддержку племенного животноводства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</si>
  <si>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</si>
  <si>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</si>
  <si>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</si>
  <si>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</si>
  <si>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</si>
  <si>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</si>
  <si>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</si>
  <si>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</si>
  <si>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</si>
  <si>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</si>
  <si>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</si>
  <si>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</si>
  <si>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</si>
  <si>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</si>
  <si>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</si>
  <si>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единой субвенции из бюджетов субъектов Российской Федерации</t>
  </si>
  <si>
    <t>Возврат остатков иных межбюджетных трансфертов на финансовое обеспечение дорожной деятельности из бюджетов субъектов Российской Федерации</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</si>
  <si>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</si>
  <si>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</si>
  <si>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</si>
  <si>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</si>
  <si>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</si>
  <si>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</si>
  <si>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</si>
  <si>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</si>
  <si>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</si>
  <si>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</si>
  <si>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</si>
  <si>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</si>
  <si>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</si>
  <si>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</si>
  <si>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00010102050010000110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</si>
  <si>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</si>
  <si>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</si>
  <si>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</si>
  <si>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</si>
  <si>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</si>
  <si>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</si>
  <si>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</si>
  <si>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</si>
  <si>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</si>
  <si>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</si>
  <si>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</si>
  <si>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</si>
  <si>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</si>
  <si>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</si>
  <si>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</si>
  <si>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</si>
  <si>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</si>
  <si>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</si>
  <si>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</si>
  <si>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</si>
  <si>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</si>
  <si>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</si>
  <si>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</si>
  <si>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</si>
  <si>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00010302330010000110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</si>
  <si>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</si>
  <si>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</si>
  <si>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</si>
  <si>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</si>
  <si>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</si>
  <si>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</si>
  <si>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</si>
  <si>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</si>
  <si>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</si>
  <si>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</si>
  <si>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</si>
  <si>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</si>
  <si>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</si>
  <si>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</si>
  <si>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00010504000020000110</t>
  </si>
  <si>
    <t>00010504010020000110</t>
  </si>
  <si>
    <t>00010504020020000110</t>
  </si>
  <si>
    <t>00010600000000000000</t>
  </si>
  <si>
    <t>00010601000000000110</t>
  </si>
  <si>
    <t>00010601020040000110</t>
  </si>
  <si>
    <t>00010601030050000110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</si>
  <si>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</si>
  <si>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</si>
  <si>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</si>
  <si>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</si>
  <si>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</si>
  <si>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</si>
  <si>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</si>
  <si>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</si>
  <si>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</si>
  <si>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</si>
  <si>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</si>
  <si>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</si>
  <si>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00010606033100000110</t>
  </si>
  <si>
    <t>00010606033130000110</t>
  </si>
  <si>
    <t>00010606040000000110</t>
  </si>
  <si>
    <t>00010606042040000110</t>
  </si>
  <si>
    <t>00010606043100000110</t>
  </si>
  <si>
    <t>00010606043130000110</t>
  </si>
  <si>
    <t>00010700000000000000</t>
  </si>
  <si>
    <t>00010701000010000110</t>
  </si>
  <si>
    <t>00010701020010000110</t>
  </si>
  <si>
    <t>00010701030010000110</t>
  </si>
  <si>
    <t>00010704000010000110</t>
  </si>
  <si>
    <t>00010704010010000110</t>
  </si>
  <si>
    <t>00010704030010000110</t>
  </si>
  <si>
    <t>00010800000000000000</t>
  </si>
  <si>
    <t>00010802000010000110</t>
  </si>
  <si>
    <t>00010802020010000110</t>
  </si>
  <si>
    <t>00010803000010000110</t>
  </si>
  <si>
    <t>00010803010010000110</t>
  </si>
  <si>
    <t>00010804000010000110</t>
  </si>
  <si>
    <t>00010804020010000110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</si>
  <si>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</si>
  <si>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</si>
  <si>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</si>
  <si>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</si>
  <si>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</si>
  <si>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</si>
  <si>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</si>
  <si>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</si>
  <si>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</si>
  <si>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</si>
  <si>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</si>
  <si>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</si>
  <si>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</si>
  <si>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</si>
  <si>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</si>
  <si>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</si>
  <si>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</si>
  <si>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00010807173010000110</t>
  </si>
  <si>
    <t>00010807174010000110</t>
  </si>
  <si>
    <t>00010807310010000110</t>
  </si>
  <si>
    <t>00010807380010000110</t>
  </si>
  <si>
    <t>00010807390010000110</t>
  </si>
  <si>
    <t>00010807400010000110</t>
  </si>
  <si>
    <t>00010807510010000110</t>
  </si>
  <si>
    <t>00010900000000000000</t>
  </si>
  <si>
    <t>00010901000000000110</t>
  </si>
  <si>
    <t>00010901030050000110</t>
  </si>
  <si>
    <t>00010903000000000110</t>
  </si>
  <si>
    <t>00010903080000000110</t>
  </si>
  <si>
    <t>00010903082020000110</t>
  </si>
  <si>
    <t>00010904000000000110</t>
  </si>
  <si>
    <t>00010904010020000110</t>
  </si>
  <si>
    <t>00010904020020000110</t>
  </si>
  <si>
    <t>00010904030010000110</t>
  </si>
  <si>
    <t>00010904050000000110</t>
  </si>
  <si>
    <t>00010904052040000110</t>
  </si>
  <si>
    <t>00010904053100000110</t>
  </si>
  <si>
    <t>00010904053130000110</t>
  </si>
  <si>
    <t>00010906000020000110</t>
  </si>
  <si>
    <t>00010906010020000110</t>
  </si>
  <si>
    <t>00010906020020000110</t>
  </si>
  <si>
    <t>00010907000000000110</t>
  </si>
  <si>
    <t>00010907030000000110</t>
  </si>
  <si>
    <t>00010907033050000110</t>
  </si>
  <si>
    <t>00010907050000000110</t>
  </si>
  <si>
    <t>00010907052040000110</t>
  </si>
  <si>
    <t>00010907053050000110</t>
  </si>
  <si>
    <t>00011100000000000000</t>
  </si>
  <si>
    <t>00011101000000000120</t>
  </si>
  <si>
    <t>00011101020020000120</t>
  </si>
  <si>
    <t>00011101040040000120</t>
  </si>
  <si>
    <t>00011103000000000120</t>
  </si>
  <si>
    <t>00011103020020000120</t>
  </si>
  <si>
    <t>00011103050050000120</t>
  </si>
  <si>
    <t>00011105000000000120</t>
  </si>
  <si>
    <t>00011105010000000120</t>
  </si>
  <si>
    <t>00011105012040000120</t>
  </si>
  <si>
    <t>00011105013050000120</t>
  </si>
  <si>
    <t>00011105013130000120</t>
  </si>
  <si>
    <t>00011105020000000120</t>
  </si>
  <si>
    <t>00011105022020000120</t>
  </si>
  <si>
    <t>00011105024040000120</t>
  </si>
  <si>
    <t>00011105025050000120</t>
  </si>
  <si>
    <t>00011105025100000120</t>
  </si>
  <si>
    <t>00011105025130000120</t>
  </si>
  <si>
    <t>00011105030000000120</t>
  </si>
  <si>
    <t>00011105032020000120</t>
  </si>
  <si>
    <t>00011105034040000120</t>
  </si>
  <si>
    <t>00011105035050000120</t>
  </si>
  <si>
    <t>00011105035100000120</t>
  </si>
  <si>
    <t>00011105035130000120</t>
  </si>
  <si>
    <t>00011105070000000120</t>
  </si>
  <si>
    <t>00011105072020000120</t>
  </si>
  <si>
    <t>00011105074040000120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</si>
  <si>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</si>
  <si>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</si>
  <si>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</si>
  <si>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</si>
  <si>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</si>
  <si>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</si>
  <si>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</si>
  <si>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</si>
  <si>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</si>
  <si>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00011105314130000120</t>
  </si>
  <si>
    <t>00011105320000000120</t>
  </si>
  <si>
    <t>00011105322020000120</t>
  </si>
  <si>
    <t>00011105324040000120</t>
  </si>
  <si>
    <t>00011107000000000120</t>
  </si>
  <si>
    <t>00011107010000000120</t>
  </si>
  <si>
    <t>00011107012020000120</t>
  </si>
  <si>
    <t>00011107014040000120</t>
  </si>
  <si>
    <t>00011107015050000120</t>
  </si>
  <si>
    <t>00011107015100000120</t>
  </si>
  <si>
    <t>00011107015130000120</t>
  </si>
  <si>
    <t>00011109000000000120</t>
  </si>
  <si>
    <t>00011109040000000120</t>
  </si>
  <si>
    <t>00011109042020000120</t>
  </si>
  <si>
    <t>00011109044040000120</t>
  </si>
  <si>
    <t>00011109045050000120</t>
  </si>
  <si>
    <t>00011109045100000120</t>
  </si>
  <si>
    <t>00011109045130000120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</si>
  <si>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</si>
  <si>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</si>
  <si>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</si>
  <si>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</si>
  <si>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</si>
  <si>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</si>
  <si>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</si>
  <si>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</si>
  <si>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</si>
  <si>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</si>
  <si>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</si>
  <si>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</si>
  <si>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</si>
  <si>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</si>
  <si>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</si>
  <si>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</si>
  <si>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</si>
  <si>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</si>
  <si>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</si>
  <si>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</si>
  <si>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</si>
  <si>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</si>
  <si>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</si>
  <si>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</si>
  <si>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</si>
  <si>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</si>
  <si>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</si>
  <si>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</si>
  <si>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</si>
  <si>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</si>
  <si>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</si>
  <si>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</si>
  <si>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00011301994040000130</t>
  </si>
  <si>
    <t>00011301995050000130</t>
  </si>
  <si>
    <t>00011301995100000130</t>
  </si>
  <si>
    <t>00011301995130000130</t>
  </si>
  <si>
    <t>00011302000000000130</t>
  </si>
  <si>
    <t>00011302060000000130</t>
  </si>
  <si>
    <t>00011302062020000130</t>
  </si>
  <si>
    <t>00011302064040000130</t>
  </si>
  <si>
    <t>00011302065050000130</t>
  </si>
  <si>
    <t>00011302065100000130</t>
  </si>
  <si>
    <t>00011302065130000130</t>
  </si>
  <si>
    <t>00011302990000000130</t>
  </si>
  <si>
    <t>00011302992020000130</t>
  </si>
  <si>
    <t>00011302994040000130</t>
  </si>
  <si>
    <t>00011302995050000130</t>
  </si>
  <si>
    <t>00011302995100000130</t>
  </si>
  <si>
    <t>00011302995130000130</t>
  </si>
  <si>
    <t>00011400000000000000</t>
  </si>
  <si>
    <t>00011401000000000410</t>
  </si>
  <si>
    <t>00011401040040000410</t>
  </si>
  <si>
    <t>00011402000000000000</t>
  </si>
  <si>
    <t>00011402020020000410</t>
  </si>
  <si>
    <t>00011402020020000440</t>
  </si>
  <si>
    <t>00011402022020000410</t>
  </si>
  <si>
    <t>00011402022020000440</t>
  </si>
  <si>
    <t>00011402040040000410</t>
  </si>
  <si>
    <t>00011402040040000440</t>
  </si>
  <si>
    <t>00011402042040000440</t>
  </si>
  <si>
    <t>00011402043040000410</t>
  </si>
  <si>
    <t>00011402043040000440</t>
  </si>
  <si>
    <t>00011402050050000410</t>
  </si>
  <si>
    <t>00011402050050000440</t>
  </si>
  <si>
    <t>00011402050100000410</t>
  </si>
  <si>
    <t>00011402050100000440</t>
  </si>
  <si>
    <t>00011402053050000410</t>
  </si>
  <si>
    <t>00011402053050000440</t>
  </si>
  <si>
    <t>00011402053100000410</t>
  </si>
  <si>
    <t>00011402053100000440</t>
  </si>
  <si>
    <t>00011406000000000430</t>
  </si>
  <si>
    <t>00011406010000000430</t>
  </si>
  <si>
    <t>00011406012040000430</t>
  </si>
  <si>
    <t>00011406013050000430</t>
  </si>
  <si>
    <t>00011406013130000430</t>
  </si>
  <si>
    <t>00011406020000000430</t>
  </si>
  <si>
    <t>00011406022020000430</t>
  </si>
  <si>
    <t>00011406024040000430</t>
  </si>
  <si>
    <t>00011406025050000430</t>
  </si>
  <si>
    <t>00011406025100000430</t>
  </si>
  <si>
    <t>00011406025130000430</t>
  </si>
  <si>
    <t>00011406300000000430</t>
  </si>
  <si>
    <t>00011406310000000430</t>
  </si>
  <si>
    <t>00011406312040000430</t>
  </si>
  <si>
    <t>00011406313050000430</t>
  </si>
  <si>
    <t>00011406313130000430</t>
  </si>
  <si>
    <t>00011406320000000430</t>
  </si>
  <si>
    <t>00011406325050000430</t>
  </si>
  <si>
    <t>00011406325100000430</t>
  </si>
  <si>
    <t>00011413000000000000</t>
  </si>
  <si>
    <t>00011413040040000410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</si>
  <si>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</si>
  <si>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</si>
  <si>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</si>
  <si>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</si>
  <si>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</si>
  <si>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</si>
  <si>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</si>
  <si>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</si>
  <si>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</si>
  <si>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</si>
  <si>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</si>
  <si>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</si>
  <si>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</si>
  <si>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</si>
  <si>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</si>
  <si>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</si>
  <si>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</si>
  <si>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</si>
  <si>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</si>
  <si>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</si>
  <si>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</si>
  <si>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</si>
  <si>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</si>
  <si>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</si>
  <si>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00011601102010000140</t>
  </si>
  <si>
    <t>00011601103010000140</t>
  </si>
  <si>
    <t>00011601110010000140</t>
  </si>
  <si>
    <t>00011601113010000140</t>
  </si>
  <si>
    <t>00011601120010000140</t>
  </si>
  <si>
    <t>00011601121010000140</t>
  </si>
  <si>
    <t>00011601122010000140</t>
  </si>
  <si>
    <t>00011601123010000140</t>
  </si>
  <si>
    <t>00011601130010000140</t>
  </si>
  <si>
    <t>00011601133010000140</t>
  </si>
  <si>
    <t>00011601140010000140</t>
  </si>
  <si>
    <t>00011601142010000140</t>
  </si>
  <si>
    <t>00011601143010000140</t>
  </si>
  <si>
    <t>00011601150010000140</t>
  </si>
  <si>
    <t>00011601152010000140</t>
  </si>
  <si>
    <t>00011601153010000140</t>
  </si>
  <si>
    <t>00011601156010000140</t>
  </si>
  <si>
    <t>00011601157010000140</t>
  </si>
  <si>
    <t>00011601170010000140</t>
  </si>
  <si>
    <t>00011601173010000140</t>
  </si>
  <si>
    <t>00011601180010000140</t>
  </si>
  <si>
    <t>00011601183010000140</t>
  </si>
  <si>
    <t>00011601190010000140</t>
  </si>
  <si>
    <t>00011601192010000140</t>
  </si>
  <si>
    <t>00011601193010000140</t>
  </si>
  <si>
    <t>00011601194010000140</t>
  </si>
  <si>
    <t>00011601200010000140</t>
  </si>
  <si>
    <t>00011601203010000140</t>
  </si>
  <si>
    <t>00011602000020000140</t>
  </si>
  <si>
    <t>00011602010020000140</t>
  </si>
  <si>
    <t>00011602020020000140</t>
  </si>
  <si>
    <t>00011607010000000140</t>
  </si>
  <si>
    <t>00011607010020000140</t>
  </si>
  <si>
    <t>00011607010040000140</t>
  </si>
  <si>
    <t>00011607010050000140</t>
  </si>
  <si>
    <t>00011607010100000140</t>
  </si>
  <si>
    <t>00011607030000000140</t>
  </si>
  <si>
    <t>00011607030020000140</t>
  </si>
  <si>
    <t>00011607090000000140</t>
  </si>
  <si>
    <t>00011607090020000140</t>
  </si>
  <si>
    <t>00011607090040000140</t>
  </si>
  <si>
    <t>00011607090050000140</t>
  </si>
  <si>
    <t>00011607090100000140</t>
  </si>
  <si>
    <t>00011609000000000140</t>
  </si>
  <si>
    <t>00011609040050000140</t>
  </si>
  <si>
    <t>00011609040130000140</t>
  </si>
  <si>
    <t>00011610000000000140</t>
  </si>
  <si>
    <t>00011610020020000140</t>
  </si>
  <si>
    <t>00011610021020000140</t>
  </si>
  <si>
    <t>00011610022020000140</t>
  </si>
  <si>
    <t>00011610030040000140</t>
  </si>
  <si>
    <t>00011610030050000140</t>
  </si>
  <si>
    <t>00011610031040000140</t>
  </si>
  <si>
    <t>00011610031050000140</t>
  </si>
  <si>
    <t>00011610032040000140</t>
  </si>
  <si>
    <t>00011610032050000140</t>
  </si>
  <si>
    <t>00011610050000000140</t>
  </si>
  <si>
    <t>00011610056020000140</t>
  </si>
  <si>
    <t>00011610060000000140</t>
  </si>
  <si>
    <t>00011610061040000140</t>
  </si>
  <si>
    <t>00011610120000000140</t>
  </si>
  <si>
    <t>00011610122010000140</t>
  </si>
  <si>
    <t>00011610123010000140</t>
  </si>
  <si>
    <t>00011610128010000140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</si>
  <si>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</si>
  <si>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</si>
  <si>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</si>
  <si>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</si>
  <si>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</si>
  <si>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</si>
  <si>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</si>
  <si>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</si>
  <si>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</si>
  <si>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</si>
  <si>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00011701050050000180</t>
  </si>
  <si>
    <t>00011701050100000180</t>
  </si>
  <si>
    <t>00011705000000000180</t>
  </si>
  <si>
    <t>00011705020020000180</t>
  </si>
  <si>
    <t>00011705040040000180</t>
  </si>
  <si>
    <t>00011705050050000180</t>
  </si>
  <si>
    <t>00011705050100000180</t>
  </si>
  <si>
    <t>00011705050130000180</t>
  </si>
  <si>
    <t>00011714000000000150</t>
  </si>
  <si>
    <t>00011714030100000150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</si>
  <si>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</si>
  <si>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</si>
  <si>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</si>
  <si>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</si>
  <si>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</si>
  <si>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</si>
  <si>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</si>
  <si>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</si>
  <si>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</si>
  <si>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</si>
  <si>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00020225008000000150</t>
  </si>
  <si>
    <t>00020225008020000150</t>
  </si>
  <si>
    <t>00020225013000000150</t>
  </si>
  <si>
    <t>00020225013020000150</t>
  </si>
  <si>
    <t>00020225027000000150</t>
  </si>
  <si>
    <t>00020225027020000150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</si>
  <si>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</si>
  <si>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</si>
  <si>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</si>
  <si>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</si>
  <si>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</si>
  <si>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</si>
  <si>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</si>
  <si>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</si>
  <si>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</si>
  <si>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</si>
  <si>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</si>
  <si>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</si>
  <si>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</si>
  <si>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</si>
  <si>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</si>
  <si>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00020225170000000150</t>
  </si>
  <si>
    <t>00020225170020000150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</si>
  <si>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</si>
  <si>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</si>
  <si>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</si>
  <si>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</si>
  <si>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</si>
  <si>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</si>
  <si>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</si>
  <si>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</si>
  <si>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</si>
  <si>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</si>
  <si>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</si>
  <si>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</si>
  <si>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</si>
  <si>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</si>
  <si>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</si>
  <si>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</si>
  <si>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00020225243000000150</t>
  </si>
  <si>
    <t>00020225243020000150</t>
  </si>
  <si>
    <t>00020225247000000150</t>
  </si>
  <si>
    <t>00020225247020000150</t>
  </si>
  <si>
    <t>00020225255000000150</t>
  </si>
  <si>
    <t>00020225255020000150</t>
  </si>
  <si>
    <t>00020225256000000150</t>
  </si>
  <si>
    <t>00020225256020000150</t>
  </si>
  <si>
    <t>00020225261000000150</t>
  </si>
  <si>
    <t>00020225261020000150</t>
  </si>
  <si>
    <t>00020225294000000150</t>
  </si>
  <si>
    <t>00020225294020000150</t>
  </si>
  <si>
    <t>00020225299000000150</t>
  </si>
  <si>
    <t>00020225299020000150</t>
  </si>
  <si>
    <t>00020225402020000150</t>
  </si>
  <si>
    <t>00020225461000000150</t>
  </si>
  <si>
    <t>00020225461020000150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</si>
  <si>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</si>
  <si>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</si>
  <si>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</si>
  <si>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</si>
  <si>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</si>
  <si>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</si>
  <si>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</si>
  <si>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</si>
  <si>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</si>
  <si>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00020225495000000150</t>
  </si>
  <si>
    <t>00020225495020000150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</si>
  <si>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</si>
  <si>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</si>
  <si>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</si>
  <si>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</si>
  <si>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</si>
  <si>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</si>
  <si>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</si>
  <si>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</si>
  <si>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</si>
  <si>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</si>
  <si>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</si>
  <si>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</si>
  <si>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</si>
  <si>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</si>
  <si>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</si>
  <si>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</si>
  <si>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</si>
  <si>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</si>
  <si>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</si>
  <si>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</si>
  <si>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00020225586020000150</t>
  </si>
  <si>
    <t>00020227111020000150</t>
  </si>
  <si>
    <t>00020227384000000150</t>
  </si>
  <si>
    <t>00020227384020000150</t>
  </si>
  <si>
    <t>00020229999000000150</t>
  </si>
  <si>
    <t>00020229999050000150</t>
  </si>
  <si>
    <t>00020230000000000150</t>
  </si>
  <si>
    <t>00020235118000000150</t>
  </si>
  <si>
    <t>00020235118020000150</t>
  </si>
  <si>
    <t>00020235120000000150</t>
  </si>
  <si>
    <t>00020235120020000150</t>
  </si>
  <si>
    <t>00020235128020000150</t>
  </si>
  <si>
    <t>00020235129020000150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</si>
  <si>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</si>
  <si>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</si>
  <si>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</si>
  <si>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</si>
  <si>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</si>
  <si>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</si>
  <si>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</si>
  <si>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</si>
  <si>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</si>
  <si>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</si>
  <si>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</si>
  <si>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</si>
  <si>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</si>
  <si>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</si>
  <si>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</si>
  <si>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</si>
  <si>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</si>
  <si>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</si>
  <si>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</si>
  <si>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</si>
  <si>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</si>
  <si>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</si>
  <si>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</si>
  <si>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</si>
  <si>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</si>
  <si>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</si>
  <si>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</si>
  <si>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</si>
  <si>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</si>
  <si>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00020235469000000150</t>
  </si>
  <si>
    <t>00020235469020000150</t>
  </si>
  <si>
    <t>00020235573000000150</t>
  </si>
  <si>
    <t>00020235573020000150</t>
  </si>
  <si>
    <t>00020235900020000150</t>
  </si>
  <si>
    <t>00020239999000000150</t>
  </si>
  <si>
    <t>00020239999100000150</t>
  </si>
  <si>
    <t>00020240000000000150</t>
  </si>
  <si>
    <t>00020240014000000150</t>
  </si>
  <si>
    <t>00020240014050000150</t>
  </si>
  <si>
    <t>00020245141020000150</t>
  </si>
  <si>
    <t>00020245142020000150</t>
  </si>
  <si>
    <t>00020245161000000150</t>
  </si>
  <si>
    <t>00020245161020000150</t>
  </si>
  <si>
    <t>00020245190020000150</t>
  </si>
  <si>
    <t>00020245192000000150</t>
  </si>
  <si>
    <t>00020245192020000150</t>
  </si>
  <si>
    <t>00020245196000000150</t>
  </si>
  <si>
    <t>00020245196020000150</t>
  </si>
  <si>
    <t>00020245197020000150</t>
  </si>
  <si>
    <t>00020245216000000150</t>
  </si>
  <si>
    <t>00020245216020000150</t>
  </si>
  <si>
    <t>00020245393000000150</t>
  </si>
  <si>
    <t>00020245393020000150</t>
  </si>
  <si>
    <t>00020245422020000150</t>
  </si>
  <si>
    <t>00020245433000000150</t>
  </si>
  <si>
    <t>00020245433020000150</t>
  </si>
  <si>
    <t>00020245453000000150</t>
  </si>
  <si>
    <t>00020245453020000150</t>
  </si>
  <si>
    <t>00020245468000000150</t>
  </si>
  <si>
    <t>00020245468020000150</t>
  </si>
  <si>
    <t>00020249999000000150</t>
  </si>
  <si>
    <t>00020249999020000150</t>
  </si>
  <si>
    <t>00020300000000000000</t>
  </si>
  <si>
    <t>00020302000020000150</t>
  </si>
  <si>
    <t>00020302040020000150</t>
  </si>
  <si>
    <t>00020400000000000000</t>
  </si>
  <si>
    <t>00020404000040000150</t>
  </si>
  <si>
    <t>00020404010040000150</t>
  </si>
  <si>
    <t>00020404020040000150</t>
  </si>
  <si>
    <t>00020405000100000150</t>
  </si>
  <si>
    <t>00020405000130000150</t>
  </si>
  <si>
    <t>00020405099100000150</t>
  </si>
  <si>
    <t>00020405099130000150</t>
  </si>
  <si>
    <t>00020700000000000000</t>
  </si>
  <si>
    <t>00020704000040000150</t>
  </si>
  <si>
    <t>00020704020040000150</t>
  </si>
  <si>
    <t>00020704050040000150</t>
  </si>
  <si>
    <t>00020705000050000150</t>
  </si>
  <si>
    <t>00020705000100000150</t>
  </si>
  <si>
    <t>00020705000130000150</t>
  </si>
  <si>
    <t>00020705020050000150</t>
  </si>
  <si>
    <t>00020705020100000150</t>
  </si>
  <si>
    <t>00020705030050000150</t>
  </si>
  <si>
    <t>00020705030100000150</t>
  </si>
  <si>
    <t>00020705030130000150</t>
  </si>
  <si>
    <t>00021800000000000000</t>
  </si>
  <si>
    <t>00021800000000000150</t>
  </si>
  <si>
    <t>00021800000020000150</t>
  </si>
  <si>
    <t>00021800000040000150</t>
  </si>
  <si>
    <t>00021800000050000150</t>
  </si>
  <si>
    <t>00021800000130000150</t>
  </si>
  <si>
    <t>00021802000020000150</t>
  </si>
  <si>
    <t>00021802010020000150</t>
  </si>
  <si>
    <t>00021802030020000150</t>
  </si>
  <si>
    <t>00021804000040000150</t>
  </si>
  <si>
    <t>00021804010040000150</t>
  </si>
  <si>
    <t>00021805000050000150</t>
  </si>
  <si>
    <t>00021805010050000150</t>
  </si>
  <si>
    <t>00021805030050000150</t>
  </si>
  <si>
    <t>00021860010130000150</t>
  </si>
  <si>
    <t>00021900000000000000</t>
  </si>
  <si>
    <t>00021900000020000150</t>
  </si>
  <si>
    <t>00021925018020000150</t>
  </si>
  <si>
    <t>00021925020020000150</t>
  </si>
  <si>
    <t>00021925041020000150</t>
  </si>
  <si>
    <t>00021925042020000150</t>
  </si>
  <si>
    <t>00021925054020000150</t>
  </si>
  <si>
    <t>00021925064020000150</t>
  </si>
  <si>
    <t>00021925081020000150</t>
  </si>
  <si>
    <t>00021925084020000150</t>
  </si>
  <si>
    <t>00021925462020000150</t>
  </si>
  <si>
    <t>00021925495020000150</t>
  </si>
  <si>
    <t>00021925541020000150</t>
  </si>
  <si>
    <t>00021925543020000150</t>
  </si>
  <si>
    <t>00021927384020000150</t>
  </si>
  <si>
    <t>00021935134020000150</t>
  </si>
  <si>
    <t>00021935137020000150</t>
  </si>
  <si>
    <t>00021935220020000150</t>
  </si>
  <si>
    <t>00021935250020000150</t>
  </si>
  <si>
    <t>00021935290020000150</t>
  </si>
  <si>
    <t>00021935380020000150</t>
  </si>
  <si>
    <t>00021935573020000150</t>
  </si>
  <si>
    <t>00021935900020000150</t>
  </si>
  <si>
    <t>00021945390020000150</t>
  </si>
  <si>
    <t>00021945433020000150</t>
  </si>
  <si>
    <t>00021951360020000150</t>
  </si>
  <si>
    <t>00021990000020000150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</si>
  <si>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</si>
  <si>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</si>
  <si>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</si>
  <si>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</si>
  <si>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</si>
  <si>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</si>
  <si>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</si>
  <si>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</si>
  <si>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</si>
  <si>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</si>
  <si>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</si>
  <si>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</si>
  <si>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</si>
  <si>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</si>
  <si>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</si>
  <si>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</si>
  <si>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</si>
  <si>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</si>
  <si>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</si>
  <si>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</si>
  <si>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</si>
  <si>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</si>
  <si>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</si>
  <si>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</si>
  <si>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</si>
  <si>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</si>
  <si>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</si>
  <si>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</si>
  <si>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</si>
  <si>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</si>
  <si>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</si>
  <si>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</si>
  <si>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</si>
  <si>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</si>
  <si>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</si>
  <si>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</si>
  <si>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</si>
  <si>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</si>
  <si>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</si>
  <si>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</si>
  <si>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</si>
  <si>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</si>
  <si>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</si>
  <si>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</si>
  <si>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</si>
  <si>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</si>
  <si>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</si>
  <si>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</si>
  <si>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</si>
  <si>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</si>
  <si>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</si>
  <si>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</si>
  <si>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</si>
  <si>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</si>
  <si>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</si>
  <si>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</si>
  <si>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</si>
  <si>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</si>
  <si>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</si>
  <si>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</si>
  <si>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</si>
  <si>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</si>
  <si>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</si>
  <si>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</si>
  <si>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</si>
  <si>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</si>
  <si>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</si>
  <si>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</si>
  <si>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</si>
  <si>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</si>
  <si>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</si>
  <si>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</si>
  <si>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</si>
  <si>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МЕЖБЮДЖЕТНЫЕ ТРАНСФЕРТЫ ОБЩЕГО ХАРАКТЕРА БЮДЖЕТАМ БЮДЖЕТНОЙ СИСТЕМЫ РОССИЙСКОЙ ФЕДЕРАЦИИ</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</si>
  <si>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</si>
  <si>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</si>
  <si>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</si>
  <si>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</si>
  <si>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</si>
  <si>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</si>
  <si>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</si>
  <si>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</si>
  <si>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</si>
  <si>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</si>
  <si>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</si>
  <si>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</si>
  <si>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</si>
  <si>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</si>
  <si>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</si>
  <si>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</si>
  <si>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</si>
  <si>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</si>
  <si>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</si>
  <si>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</si>
  <si>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</si>
  <si>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</si>
  <si>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</si>
  <si>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</si>
  <si>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</si>
  <si>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</si>
  <si>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</si>
  <si>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</si>
  <si>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</si>
  <si>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</si>
  <si>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</si>
  <si>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</si>
  <si>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</si>
  <si>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</si>
  <si>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</si>
  <si>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</si>
  <si>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</si>
  <si>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</si>
  <si>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</si>
  <si>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</si>
  <si>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</si>
  <si>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</si>
  <si>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</si>
  <si>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</si>
  <si>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</si>
  <si>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</si>
  <si>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</si>
  <si>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</si>
  <si>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</si>
  <si>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</si>
  <si>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</si>
  <si>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</si>
  <si>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</si>
  <si>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</si>
  <si>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</si>
  <si>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</si>
  <si>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</si>
  <si>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</si>
  <si>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</si>
  <si>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</si>
  <si>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</si>
  <si>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</si>
  <si>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</si>
  <si>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</si>
  <si>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</si>
  <si>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</si>
  <si>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</si>
  <si>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</si>
  <si>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</si>
  <si>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</si>
  <si>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</si>
  <si>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</si>
  <si>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</si>
  <si>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</si>
  <si>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</si>
  <si>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</si>
  <si>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</si>
  <si>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</si>
  <si>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</si>
  <si>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</si>
  <si>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</si>
  <si>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</si>
  <si>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</si>
  <si>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</si>
  <si>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Получение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</si>
  <si>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</si>
  <si>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Получение кредитов от кредитных организаций бюджетами городских округов в валюте Российской Федерации</t>
  </si>
  <si>
    <t>Погашение бюджетами городских округов кредитов от кредитных организаций в валюте Российской Федерации</t>
  </si>
  <si>
    <t>Получение кредитов от кредитных организаций бюджетами городских поселений в валюте Российской Федерации</t>
  </si>
  <si>
    <t>Погашение бюджетами городских поселений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</si>
  <si>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</si>
  <si>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</si>
  <si>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</si>
  <si>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</si>
  <si>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</si>
  <si>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</si>
  <si>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</si>
  <si>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</si>
  <si>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</si>
  <si>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</si>
  <si>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</si>
  <si>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</si>
  <si>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</si>
  <si>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</si>
  <si>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</si>
  <si>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</si>
  <si>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</si>
  <si>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</si>
  <si>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</si>
  <si>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</si>
  <si>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</si>
  <si>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</si>
  <si>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</si>
  <si>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</si>
  <si>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</si>
  <si>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</si>
  <si>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</si>
  <si>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</si>
  <si>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</si>
  <si>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</si>
  <si>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</si>
  <si>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00001000000000000000</t>
  </si>
  <si>
    <t>00001020000000000000</t>
  </si>
  <si>
    <t>00001020000000000700</t>
  </si>
  <si>
    <t>00001020000000000800</t>
  </si>
  <si>
    <t>00001020000020000710</t>
  </si>
  <si>
    <t>00001020000020000810</t>
  </si>
  <si>
    <t>00001020000040000710</t>
  </si>
  <si>
    <t>00001020000040000810</t>
  </si>
  <si>
    <t>00001020000130000710</t>
  </si>
  <si>
    <t>00001020000130000810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</si>
  <si>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</si>
  <si>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</si>
  <si>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</si>
  <si>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</si>
  <si>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</si>
  <si>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</si>
  <si>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</si>
  <si>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</si>
  <si>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</si>
  <si>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</si>
  <si>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00001030100100000810</t>
  </si>
  <si>
    <t>00001030100130000810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</si>
  <si>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</si>
  <si>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</si>
  <si>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</si>
  <si>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</si>
  <si>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</si>
  <si>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</si>
  <si>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</si>
  <si>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</si>
  <si>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</si>
  <si>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</si>
  <si>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00001060502050000540</t>
  </si>
  <si>
    <t>00001060502050000640</t>
  </si>
  <si>
    <t>00001050000000000000</t>
  </si>
  <si>
    <t>00001050000000000500</t>
  </si>
  <si>
    <t>00001050200000000500</t>
  </si>
  <si>
    <t>00001050201000000510</t>
  </si>
  <si>
    <t>00001050201020000510</t>
  </si>
  <si>
    <t>00001050201040000510</t>
  </si>
  <si>
    <t>00001050201050000510</t>
  </si>
  <si>
    <t>00001050201100000510</t>
  </si>
  <si>
    <t>00001050201130000510</t>
  </si>
  <si>
    <t>00001050000000000600</t>
  </si>
  <si>
    <t>00001050200000000600</t>
  </si>
  <si>
    <t>00001050201000000610</t>
  </si>
  <si>
    <t>00001050201020000610</t>
  </si>
  <si>
    <t>00001050201040000610</t>
  </si>
  <si>
    <t>00001050201050000610</t>
  </si>
  <si>
    <t>00001050201100000610</t>
  </si>
  <si>
    <t>00001050201130000610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</si>
  <si>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</si>
  <si>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Единый сельскохозяйственный налог (за налоговые периоды, истекшие до 1 января 2011 года)</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</si>
  <si>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</si>
  <si>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</si>
  <si>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</si>
  <si>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</si>
  <si>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Денежные средства, изымаемые в собственность городского округа в соответствии с решениями судов (за исключением обвинительных приговоров судов)</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</si>
  <si>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</si>
  <si>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</si>
  <si>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</si>
  <si>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</si>
  <si>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</si>
  <si>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</si>
  <si>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</si>
  <si>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городских округов на реализацию мероприятий по обеспечению жильем молодых семей</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</si>
  <si>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</si>
  <si>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</si>
  <si>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 бюджетам городских округов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</si>
  <si>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</si>
  <si>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</si>
  <si>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</si>
  <si>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</si>
  <si>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</si>
  <si>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</si>
  <si>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</si>
  <si>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</si>
  <si>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</si>
  <si>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</si>
  <si>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</si>
  <si>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</si>
  <si>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</si>
  <si>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</si>
  <si>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</si>
  <si>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</si>
  <si>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</si>
  <si>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</si>
  <si>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00010503020010000110</t>
  </si>
  <si>
    <t>00010907032040000110</t>
  </si>
  <si>
    <t>00011401020020000410</t>
  </si>
  <si>
    <t>00011601132010000140</t>
  </si>
  <si>
    <t>00011607040000000140</t>
  </si>
  <si>
    <t>00011607040020000140</t>
  </si>
  <si>
    <t>00011609040040000140</t>
  </si>
  <si>
    <t>00020215832000000150</t>
  </si>
  <si>
    <t>00020215832020000150</t>
  </si>
  <si>
    <t>00020225497040000150</t>
  </si>
  <si>
    <t>00020227576000000150</t>
  </si>
  <si>
    <t>00020227576020000150</t>
  </si>
  <si>
    <t>00020229999040000150</t>
  </si>
  <si>
    <t>00020235134000000150</t>
  </si>
  <si>
    <t>00020235134020000150</t>
  </si>
  <si>
    <t>00020245418000000150</t>
  </si>
  <si>
    <t>00020245418020000150</t>
  </si>
  <si>
    <t>00020249001000000150</t>
  </si>
  <si>
    <t>00020249001020000150</t>
  </si>
  <si>
    <t>00020404099040000150</t>
  </si>
  <si>
    <t>00020405000050000150</t>
  </si>
  <si>
    <t>00020405099050000150</t>
  </si>
  <si>
    <t>00021800000100000150</t>
  </si>
  <si>
    <t>00021802020020000150</t>
  </si>
  <si>
    <t>00021804020040000150</t>
  </si>
  <si>
    <t>00021860010050000150</t>
  </si>
  <si>
    <t>00021860010100000150</t>
  </si>
  <si>
    <t>00021900000050000150</t>
  </si>
  <si>
    <t>00021945422020000150</t>
  </si>
  <si>
    <t>00021960010050000150</t>
  </si>
  <si>
    <t>ОБСЛУЖИВАНИЕ ГОСУДАРСТВЕННОГО (МУНИЦИПАЛЬНОГО) ДОЛГА</t>
  </si>
  <si>
    <t>Обслуживание государственного (муниципального) внутреннего долга</t>
  </si>
  <si>
    <t>Бюджетные кредиты из других бюджетов бюджетной системы Российской Федерации в валюте Российской Федерации</t>
  </si>
  <si>
    <t>Получение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</si>
  <si>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</si>
  <si>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Получение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</si>
  <si>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</si>
  <si>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Получение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</si>
  <si>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</si>
  <si>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Получение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</si>
  <si>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</si>
  <si>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</si>
  <si>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</si>
  <si>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</si>
  <si>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</si>
  <si>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городских округов за счет средств организаций,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t>
  </si>
  <si>
    <t>00001061000000000000</t>
  </si>
  <si>
    <t>00001061002000000500</t>
  </si>
  <si>
    <t>00001061002040000550</t>
  </si>
  <si>
    <t>Доходы от продажи квартир, находящихся в собственности городских поселений</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</si>
  <si>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</si>
  <si>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</si>
  <si>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</si>
  <si>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Невыясненные поступления, зачисляемые в бюджеты городских поселений</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</si>
  <si>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</si>
  <si>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</si>
  <si>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</si>
  <si>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</si>
  <si>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</si>
  <si>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</si>
  <si>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Прочие межбюджетные трансферты, передаваемые бюджетам городских поселений</t>
  </si>
  <si>
    <t>Возврат остатков иных межбюджетных трансфертов на приобретение автотранспорта из бюджетов субъектов Российской Федерации</t>
  </si>
  <si>
    <t>00011401050130000410</t>
  </si>
  <si>
    <t>00011601330000000140</t>
  </si>
  <si>
    <t>00011601332010000140</t>
  </si>
  <si>
    <t>00011610061050000140</t>
  </si>
  <si>
    <t>00011701050130000180</t>
  </si>
  <si>
    <t>00020225302000000150</t>
  </si>
  <si>
    <t>00020225302020000150</t>
  </si>
  <si>
    <t>00020245159000000150</t>
  </si>
  <si>
    <t>00020245159020000150</t>
  </si>
  <si>
    <t>00020245424000000150</t>
  </si>
  <si>
    <t>00020245424020000150</t>
  </si>
  <si>
    <t>00020249999130000150</t>
  </si>
  <si>
    <t>00021945293020000150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</si>
  <si>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</si>
  <si>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</si>
  <si>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</si>
  <si>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</si>
  <si>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</si>
  <si>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</si>
  <si>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</si>
  <si>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</si>
  <si>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</si>
  <si>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</si>
  <si>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</si>
  <si>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</si>
  <si>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</si>
  <si>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</si>
  <si>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</si>
  <si>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</si>
  <si>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</si>
  <si>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</si>
  <si>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</si>
  <si>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</si>
  <si>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</si>
  <si>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</si>
  <si>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</si>
  <si>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</si>
  <si>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</si>
  <si>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</si>
  <si>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</si>
  <si>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</si>
  <si>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</si>
  <si>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</si>
  <si>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</si>
  <si>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</si>
  <si>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</si>
  <si>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</si>
  <si>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</si>
  <si>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</si>
  <si>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</si>
  <si>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</si>
  <si>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</si>
  <si>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</si>
  <si>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</si>
  <si>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</si>
  <si>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</si>
  <si>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</si>
  <si>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</si>
  <si>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территориальным фондом обязательного медицинского страхования</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</si>
  <si>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</si>
  <si>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</si>
  <si>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</si>
  <si>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</si>
  <si>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</si>
  <si>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</si>
  <si>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</si>
  <si>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Прочие безвозмездные поступления в бюджеты субъектов Российской Федерации</t>
  </si>
  <si>
    <t>Возврат остатков субсидий, субвенций и иных межбюджетных трансфертов, имеющих целевое назначение, прошлых лет из бюджетов городских округов</t>
  </si>
  <si>
    <t>Возврат остатков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t>
  </si>
  <si>
    <t>Возврат остатков субсидий, субвенций и иных межбюджетных трансфертов, имеющих целевое назначение, прошлых лет из бюджетов сельских поселений</t>
  </si>
  <si>
    <t>Возврат остатков субсидий, субвенций и иных межбюджетных трансфертов, имеющих целевое назначение, прошлых лет из бюджетов городских поселений</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</si>
  <si>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</si>
  <si>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</si>
  <si>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</si>
  <si>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Возврат остатков субвенций на государственную регистрацию актов гражданского состояния из бюджетов городских округов</t>
  </si>
  <si>
    <t>Возврат остатков субвенций на государственную регистрацию актов гражданского состояния из бюджетов муниципальных районов</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</si>
  <si>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</si>
  <si>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городских округов</t>
  </si>
  <si>
    <t>Возврат остатков субвенций прошлых лет на финансовое обеспечение организации обязательного медицинского страхования на территориях субъектов Российской Федерации в бюджет Федерального фонда обязательного медицинского страхования из бюджетов территориальных фондов обязательного медицинского страхования</t>
  </si>
  <si>
    <t>Возврат остатков межбюджетных трансфертов прошлых лет на осуществление единовременных выплат медицинским работникам в бюджет Федерального фонда обязательного медицинского страхования из бюджетов территориальных фондов обязательного медицинского страхования</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</si>
  <si>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</si>
  <si>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</si>
  <si>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</si>
  <si>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Возврат остатков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 в бюджеты территориальных фондов обязательного медицинского страхования</t>
  </si>
  <si>
    <t>00011607090090000140</t>
  </si>
  <si>
    <t>00011610030130000140</t>
  </si>
  <si>
    <t>00011610032130000140</t>
  </si>
  <si>
    <t>00020215853000000150</t>
  </si>
  <si>
    <t>00020215853020000150</t>
  </si>
  <si>
    <t>00020229001000000150</t>
  </si>
  <si>
    <t>00020229001020000150</t>
  </si>
  <si>
    <t>00020702000020000150</t>
  </si>
  <si>
    <t>00020702030020000150</t>
  </si>
  <si>
    <t>00021900000040000150</t>
  </si>
  <si>
    <t>00021900000090000150</t>
  </si>
  <si>
    <t>00021900000100000150</t>
  </si>
  <si>
    <t>00021900000130000150</t>
  </si>
  <si>
    <t>00021925299020000150</t>
  </si>
  <si>
    <t>00021935120040000150</t>
  </si>
  <si>
    <t>00021935120050000150</t>
  </si>
  <si>
    <t>00021935930040000150</t>
  </si>
  <si>
    <t>00021935930050000150</t>
  </si>
  <si>
    <t>00021945393020000150</t>
  </si>
  <si>
    <t>00021945393040000150</t>
  </si>
  <si>
    <t>00021950930090000150</t>
  </si>
  <si>
    <t>00021951360090000150</t>
  </si>
  <si>
    <t>00021960010040000150</t>
  </si>
  <si>
    <t>00021960010100000150</t>
  </si>
  <si>
    <t>00021960010130000150</t>
  </si>
  <si>
    <t>00021973000090000150</t>
  </si>
  <si>
    <t>Справочно</t>
  </si>
  <si>
    <t>Факт за аналогичный период прошлого года</t>
  </si>
  <si>
    <t>Темп роста поступлений к аналогичному периоду прошлого года,%</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</si>
  <si>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</si>
  <si>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00011105314100000120</t>
  </si>
  <si>
    <t>СВОДКА ОБ ИСПОЛНЕНИИ КОНСОЛИДИРОВАННОГО БЮДЖЕТА ТВЕРСКОЙ ОБЛАСТИ
НА 1 ОКТЯБРЯ 2020 ГОДА</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</si>
  <si>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</si>
  <si>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средние дистилляты, производимые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t>
  </si>
  <si>
    <t>Налог на профессиональный доход</t>
  </si>
  <si>
    <t>Налог на прибыль организаций, зачислявшийся до 1 января 2005 года в местные бюджеты, мобилизуемый на территориях городских округов</t>
  </si>
  <si>
    <t>Налог с имущества, переходящего в порядке наследования или дарения</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</si>
  <si>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</si>
  <si>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Прочие доходы от компенсации затрат бюджетов территориальных фондов обязательного медицинского страхования</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</si>
  <si>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</si>
  <si>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</si>
  <si>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</si>
  <si>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</si>
  <si>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</si>
  <si>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</si>
  <si>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территориального фонда обязательного медицинского страхования по нормативам, действовавшим в 2019 году</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</si>
  <si>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</si>
  <si>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ПОСТУПЛЕНИЯ (ПЕРЕЧИСЛЕНИЯ) ПО УРЕГУЛИРОВАНИЮ РАСЧЕТОВ МЕЖДУ БЮДЖЕТАМИ БЮДЖЕТНОЙ СИСТЕМЫ РОССИЙСКОЙ ФЕДЕРАЦИИ</t>
  </si>
  <si>
    <t>Перечисления из бюджетов (поступления в бюджеты) бюджетной системы Российской Федерации по решениям о взыскании средств, предоставленных из иных бюджетов бюджетной системы Российской Федерации</t>
  </si>
  <si>
    <t>Поступления в бюджеты субъектов Российской Федерации по решениям о взыскании средств из иных бюджетов бюджетной системы Российской Федерации</t>
  </si>
  <si>
    <t>Перечисления из бюджетов сельских поселений по решениям о взыскании средств, предоставленных из иных бюджетов бюджетной системы Российской Федерации</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</si>
  <si>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</si>
  <si>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</si>
  <si>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Дотации бюджетам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</si>
  <si>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работы,связанные с обеспечением санитарно-эпидемиологической безопасности при подготовке и проведении общероссийскогоголосования по вопросу одобрения изменений в Конституцию Российской Федерации</t>
  </si>
  <si>
    <t>Субсидии бюджетам на софинансирование капитальных вложений в объекты муниципальной собственности</t>
  </si>
  <si>
    <t>Субсидии бюджетам городских поселений на софинансирование капитальных вложений в объекты муниципальной собственности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</si>
  <si>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</si>
  <si>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</si>
  <si>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</si>
  <si>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</si>
  <si>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сельских поселений на реализацию федеральной целевой программы "Развитие физической культуры и спорта в Российской Федерации на 2016 - 2020 годы"</t>
  </si>
  <si>
    <t>Субвенции бюджетам городских округов на проведение Всероссийской переписи населения 2020 года</t>
  </si>
  <si>
    <t>Субвенции бюджетам муниципальных районов на проведение Всероссийской переписи населения 2020 года</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</si>
  <si>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</si>
  <si>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</si>
  <si>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</si>
  <si>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городских округов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</si>
  <si>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Безвозмездные поступления от государственных (муниципальных) организаций в бюджеты сельских поселений</t>
  </si>
  <si>
    <t>Прочие безвозмездные поступления от государственных (муниципальных) организаций в бюджеты сельских поселений</t>
  </si>
  <si>
    <t>Поступления от денежных пожертвований, предоставляемых физическими лицами получателям средств бюджетов субъектов Российской Федерации</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</si>
  <si>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сельских поселений</t>
  </si>
  <si>
    <t>Доходы бюджетов территориальных фондов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</si>
  <si>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</si>
  <si>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</si>
  <si>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</si>
  <si>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</si>
  <si>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Доходы бюджета территориального фонда обязательного медицинского страхования от возврата остатков межбюджетных трансфертов прошлых лет на осуществление единовременных выплат медицинским работникам</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</si>
  <si>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</si>
  <si>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</si>
  <si>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00010302200010000110</t>
  </si>
  <si>
    <t>00010302410010000110</t>
  </si>
  <si>
    <t>00010506000010000110</t>
  </si>
  <si>
    <t>00010901020040000110</t>
  </si>
  <si>
    <t>00010904040010000110</t>
  </si>
  <si>
    <t>00011105313130000120</t>
  </si>
  <si>
    <t>00011302999090000130</t>
  </si>
  <si>
    <t>00011601160010000140</t>
  </si>
  <si>
    <t>00011601163010000140</t>
  </si>
  <si>
    <t>00011607000000000140</t>
  </si>
  <si>
    <t>00011607010130000140</t>
  </si>
  <si>
    <t>00011607090130000140</t>
  </si>
  <si>
    <t>00011610030100000140</t>
  </si>
  <si>
    <t>00011610031100000140</t>
  </si>
  <si>
    <t>00011610127010000140</t>
  </si>
  <si>
    <t>00011800000000000000</t>
  </si>
  <si>
    <t>00011801000000000150</t>
  </si>
  <si>
    <t>00011801210020000150</t>
  </si>
  <si>
    <t>00011801520100000150</t>
  </si>
  <si>
    <t>00020215002000000150</t>
  </si>
  <si>
    <t>00020215002020000150</t>
  </si>
  <si>
    <t>00020215857000000150</t>
  </si>
  <si>
    <t>00020215857020000150</t>
  </si>
  <si>
    <t>00020220077000000150</t>
  </si>
  <si>
    <t>00020220077130000150</t>
  </si>
  <si>
    <t>00020220216000000150</t>
  </si>
  <si>
    <t>00020220216040000150</t>
  </si>
  <si>
    <t>00020225304000000150</t>
  </si>
  <si>
    <t>00020225304050000150</t>
  </si>
  <si>
    <t>00020225495100000150</t>
  </si>
  <si>
    <t>00020235469040000150</t>
  </si>
  <si>
    <t>00020235469050000150</t>
  </si>
  <si>
    <t>00020245198020000150</t>
  </si>
  <si>
    <t>00020245303000000150</t>
  </si>
  <si>
    <t>00020245303020000150</t>
  </si>
  <si>
    <t>00020245418040000150</t>
  </si>
  <si>
    <t>00020305000100000150</t>
  </si>
  <si>
    <t>00020305099100000150</t>
  </si>
  <si>
    <t>00020702020020000150</t>
  </si>
  <si>
    <t>00020705010100000150</t>
  </si>
  <si>
    <t>00021800000090000150</t>
  </si>
  <si>
    <t>00021825020020000150</t>
  </si>
  <si>
    <t>00021825497020000150</t>
  </si>
  <si>
    <t>00021825555020000150</t>
  </si>
  <si>
    <t>00021845393020000150</t>
  </si>
  <si>
    <t>00021851360090000150</t>
  </si>
  <si>
    <t>00021860010020000150</t>
  </si>
  <si>
    <t>00021873000090000150</t>
  </si>
  <si>
    <t>00021925555020000150</t>
  </si>
  <si>
    <t>Дотации на выравнивание бюджетной обеспеченности субъектов Российской Федерации и муниципальных образований</t>
  </si>
  <si>
    <t>1401</t>
  </si>
  <si>
    <t>Получение кредитов от кредитных организаций бюджетами сельских поселений в валюте Российской Федерации</t>
  </si>
  <si>
    <t>Получение кредитов из других бюджетов бюджетной системы Российской Федерации бюджетами сельских поселений в валюте Российской Федерации</t>
  </si>
  <si>
    <t>00001020000100000710</t>
  </si>
  <si>
    <t>00001030100100000710</t>
  </si>
  <si>
    <t xml:space="preserve">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 </t>
  </si>
  <si>
    <t>000 2 02 25242 0 0000 150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</si>
  <si>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</si>
  <si>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000 2 02 25304 02 0000 150</t>
  </si>
  <si>
    <t>Субвенции бюджетам субъектов Российской Федерации на улучшение экологического состояния гидрографической сети</t>
  </si>
  <si>
    <t>0002023509 000000150</t>
  </si>
  <si>
    <t>Обеспечение деятельности по оказанию коммунальной услуги населению по обращению с твердыми коммунальными отходами</t>
  </si>
  <si>
    <t>Иные межбюджетные трансферты на ежемесячное денежное вознаграждение за классное руководство педогагическим работникам государственных и муниципальных общеобразовательных организаций</t>
  </si>
  <si>
    <t>00020245303020000 150</t>
  </si>
  <si>
    <t>00020245268020000150</t>
  </si>
  <si>
    <t>Иные межбюджетные трансферты на финансовое обеспечение дорожной деятельности</t>
  </si>
  <si>
    <t>00020245390000000150</t>
  </si>
  <si>
    <t>Государственная пошлина за выдачу разрешения на выброс вредных (загрязняющих) веществ в атмосферный воздух</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</si>
  <si>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</si>
  <si>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</si>
  <si>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</si>
  <si>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00010807260010000110</t>
  </si>
  <si>
    <t>00010807262010000110</t>
  </si>
  <si>
    <t>00010807280010000110</t>
  </si>
  <si>
    <t>00010807282010000110</t>
  </si>
  <si>
    <t>Налог, взимаемый в виде стоимости патента в связи с применением упрощенной системы налогообложения</t>
  </si>
  <si>
    <t>00010911000020000110</t>
  </si>
  <si>
    <t>00010911010020000110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</si>
  <si>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районов</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</si>
  <si>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сельских поселений</t>
  </si>
  <si>
    <t>00011105325050000120</t>
  </si>
  <si>
    <t>00011105325100000120</t>
  </si>
  <si>
    <t>Плата за предоставление сведений, содержащихся в государственном адресном реестре</t>
  </si>
  <si>
    <t>00011301060010000130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</si>
  <si>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</si>
  <si>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00011402042040000410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</si>
  <si>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</si>
  <si>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</si>
  <si>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00011402050130000410</t>
  </si>
  <si>
    <t>00011402050130000440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</si>
  <si>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</si>
  <si>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00011402052050000410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</si>
  <si>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</si>
  <si>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</si>
  <si>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00011402053130000410</t>
  </si>
  <si>
    <t>00011402053130000440</t>
  </si>
  <si>
    <t>прочие штрафы</t>
  </si>
  <si>
    <t>Субсидии бюджетам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</si>
  <si>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</si>
  <si>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00020225177000000150</t>
  </si>
  <si>
    <t>00020225177020000150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</si>
  <si>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</si>
  <si>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00020225467050000150</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</si>
  <si>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</si>
  <si>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00020225534020000150</t>
  </si>
  <si>
    <t>Субсидии бюджетам на обеспечение устойчивого развития сельских территорий</t>
  </si>
  <si>
    <t>Субсидии бюджетам субъектов Российской Федерации на обеспечение устойчивого развития сельских территорий</t>
  </si>
  <si>
    <t>00020225567000000150</t>
  </si>
  <si>
    <t>00020225567020000150</t>
  </si>
  <si>
    <t>Субсидии бюджетам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</si>
  <si>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</si>
  <si>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00020225674000000150</t>
  </si>
  <si>
    <t>00020225674020000150</t>
  </si>
  <si>
    <t>Субсидии бюджетам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</si>
  <si>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00020227567000000150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</si>
  <si>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</si>
  <si>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00020227567020000150</t>
  </si>
  <si>
    <t>Межбюджетные трансферты, передаваемые бюджетам на приобретение автотранспорта</t>
  </si>
  <si>
    <t>00020245293000000150</t>
  </si>
  <si>
    <t>Межбюджетные трансферты, передаваемые бюджетам субъектов Российской Федерации на приобретение автотранспорта</t>
  </si>
  <si>
    <t>00020245293020000150</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</si>
  <si>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</si>
  <si>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00020245294000000150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</si>
  <si>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</si>
  <si>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00020245294020000150</t>
  </si>
  <si>
    <t>Безвозмездные поступления от негосударственных организаций в бюджеты субъектов Российской Федерации</t>
  </si>
  <si>
    <t>00020402000020000150</t>
  </si>
  <si>
    <t>Предоставление негосударственными организациями грантов для получателей средств бюджетов субъектов Российской Федерации</t>
  </si>
  <si>
    <t>00020402010020000150</t>
  </si>
  <si>
    <t>Предоставление негосударственными организациями грантов для получателей средств бюджетов муниципальных районов</t>
  </si>
  <si>
    <t>00020405010050000150</t>
  </si>
  <si>
    <t>Поступления от денежных пожертвований, предоставляемых негосударственными организациями получателям средств бюджетов муниципальных районов</t>
  </si>
  <si>
    <t>00020405020050000150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</si>
  <si>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поселений</t>
  </si>
  <si>
    <t>00020705010130000150</t>
  </si>
  <si>
    <t>Доходы бюджетов городских округов от возврата иными организациями остатков субсидий прошлых лет</t>
  </si>
  <si>
    <t>00021804030040000150</t>
  </si>
  <si>
    <t>Исполнение государственных и муниципальных гарантий</t>
  </si>
  <si>
    <t>00001060400000000000</t>
  </si>
  <si>
    <t>Исполнение государственных и муниципальных гарантий в валюте Российской Федерации</t>
  </si>
  <si>
    <t>00001060401000000000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</si>
  <si>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</si>
  <si>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00001060401000000800</t>
  </si>
  <si>
    <t>Исполнение муниципальных гарантий муниципальных районов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</si>
  <si>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00001060401050000810</t>
  </si>
  <si>
    <t>Возврат бюджетных кредитов, предоставленных юридическим лицам из бюджетов муниципальных районов в валюте Российской Федерации</t>
  </si>
  <si>
    <t>00001060501050000640</t>
  </si>
  <si>
    <t>св.200</t>
  </si>
  <si>
    <t>Заместитель начальника управления сводного бюджетного планирования  и анализа исполнения бюджета</t>
  </si>
  <si>
    <t>Цветков Д.Е.</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</si>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</sst>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7" fillId="0" borderId="0"/>
  </cellStyleXfs>
  <cellXfs count="50">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49" fontId="6" fillId="0" borderId="1" xfId="0" applyNumberFormat="1" applyFont="1" applyFill="1" applyBorder="1" applyAlignment="1">
      <alignment horizontal="center"/>
    </xf>
    <xf numFmtId="0" fontId="4" fillId="0" borderId="1" xfId="0" applyFont="1" applyFill="1" applyBorder="1" applyAlignment="1">
      <alignment horizontal="left" wrapText="1" indent="2"/>
    </xf>
    <xf numFmtId="0" fontId="6" fillId="0" borderId="1" xfId="0" applyFont="1" applyFill="1" applyBorder="1" applyAlignment="1">
      <alignment horizontal="left" wrapText="1" indent="1"/>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4" fillId="0" borderId="0" xfId="0" applyNumberFormat="1" applyFont="1" applyFill="1"/>
    <xf numFmtId="164" fontId="6" fillId="0" borderId="0" xfId="0" applyNumberFormat="1" applyFont="1" applyFill="1"/>
    <xf numFmtId="165" fontId="4" fillId="0" borderId="0" xfId="0" applyNumberFormat="1" applyFont="1" applyFill="1"/>
    <xf numFmtId="0" fontId="6" fillId="0" borderId="1" xfId="0" applyFont="1" applyFill="1" applyBorder="1" applyAlignment="1">
      <alignment horizontal="left" wrapText="1" indent="2"/>
    </xf>
    <xf numFmtId="164" fontId="4" fillId="0" borderId="1" xfId="0" applyNumberFormat="1" applyFont="1" applyFill="1" applyBorder="1" applyAlignment="1">
      <alignment horizontal="right"/>
    </xf>
    <xf numFmtId="165" fontId="6" fillId="0" borderId="0" xfId="0" applyNumberFormat="1" applyFont="1" applyFill="1"/>
    <xf numFmtId="165" fontId="3" fillId="0" borderId="0" xfId="0" applyNumberFormat="1" applyFont="1" applyFill="1"/>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164" fontId="4" fillId="0" borderId="0" xfId="0" applyNumberFormat="1" applyFont="1" applyFill="1" applyBorder="1" applyAlignment="1">
      <alignment horizontal="right"/>
    </xf>
    <xf numFmtId="0" fontId="2" fillId="0" borderId="0" xfId="0" applyFont="1" applyFill="1" applyAlignment="1">
      <alignment horizontal="center"/>
    </xf>
    <xf numFmtId="49" fontId="2" fillId="0" borderId="1" xfId="0" applyNumberFormat="1" applyFont="1" applyFill="1" applyBorder="1" applyAlignment="1">
      <alignment horizontal="center" vertical="center" wrapText="1"/>
    </xf>
    <xf numFmtId="164" fontId="6" fillId="0" borderId="3" xfId="0" applyNumberFormat="1" applyFont="1" applyFill="1" applyBorder="1" applyAlignment="1">
      <alignment horizontal="right" shrinkToFit="1"/>
    </xf>
    <xf numFmtId="164" fontId="4" fillId="0" borderId="3" xfId="0" applyNumberFormat="1" applyFont="1" applyFill="1" applyBorder="1" applyAlignment="1">
      <alignment horizontal="right" shrinkToFit="1"/>
    </xf>
    <xf numFmtId="49" fontId="4" fillId="2" borderId="5" xfId="0" applyNumberFormat="1" applyFont="1" applyFill="1" applyBorder="1" applyAlignment="1">
      <alignment horizontal="left" wrapText="1"/>
    </xf>
    <xf numFmtId="49" fontId="4" fillId="2" borderId="1" xfId="0" applyNumberFormat="1" applyFont="1" applyFill="1" applyBorder="1" applyAlignment="1">
      <alignment horizontal="center" shrinkToFit="1"/>
    </xf>
    <xf numFmtId="49" fontId="6" fillId="2" borderId="1" xfId="0" applyNumberFormat="1" applyFont="1" applyFill="1" applyBorder="1" applyAlignment="1">
      <alignment horizontal="center" shrinkToFit="1"/>
    </xf>
    <xf numFmtId="49" fontId="2" fillId="0" borderId="4"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4;&#1086;&#1076;&#1082;&#1080;%20&#1054;&#1057;&#1041;&#1055;/&#1057;&#1074;&#1086;&#1076;&#1082;&#1080;%202019%20&#1075;&#1086;&#1076;/01.10.2019/&#1057;&#1074;&#1086;&#1076;&#1082;&#1072;%20&#1082;&#1086;&#1085;&#1089;.%20&#1085;&#1072;%2001.1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10.2019"/>
    </sheetNames>
    <sheetDataSet>
      <sheetData sheetId="0">
        <row r="519">
          <cell r="D519">
            <v>119066.73603</v>
          </cell>
        </row>
        <row r="520">
          <cell r="D520">
            <v>74417.3</v>
          </cell>
        </row>
        <row r="521">
          <cell r="D521">
            <v>22257.919690000002</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K941"/>
  <sheetViews>
    <sheetView showGridLines="0" showZeros="0" tabSelected="1" view="pageBreakPreview" zoomScale="110" zoomScaleNormal="100" zoomScaleSheetLayoutView="110" workbookViewId="0">
      <pane ySplit="6" topLeftCell="A872" activePane="bottomLeft" state="frozen"/>
      <selection pane="bottomLeft" activeCell="F874" sqref="F874"/>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7" width="15.42578125" style="2" customWidth="1"/>
    <col min="8" max="8" width="14.5703125" style="2" customWidth="1"/>
    <col min="9" max="9" width="12.42578125" style="2" bestFit="1" customWidth="1"/>
    <col min="10" max="10" width="16.7109375" style="2" customWidth="1"/>
    <col min="11" max="11" width="11" style="2" bestFit="1" customWidth="1"/>
    <col min="12" max="16384" width="9.140625" style="2"/>
  </cols>
  <sheetData>
    <row r="1" spans="1:10" ht="33.75" customHeight="1" x14ac:dyDescent="0.2">
      <c r="A1" s="46" t="s">
        <v>1662</v>
      </c>
      <c r="B1" s="47"/>
      <c r="C1" s="47"/>
      <c r="D1" s="47"/>
      <c r="E1" s="47"/>
      <c r="F1" s="36"/>
      <c r="G1" s="36"/>
    </row>
    <row r="2" spans="1:10" x14ac:dyDescent="0.2">
      <c r="A2" s="5"/>
      <c r="B2" s="18"/>
      <c r="C2" s="18"/>
      <c r="D2" s="18"/>
      <c r="E2" s="18"/>
      <c r="F2" s="36"/>
      <c r="G2" s="36"/>
    </row>
    <row r="3" spans="1:10" x14ac:dyDescent="0.2">
      <c r="A3" s="5"/>
      <c r="B3" s="18"/>
      <c r="C3" s="18"/>
      <c r="D3" s="18"/>
      <c r="E3" s="18" t="s">
        <v>7</v>
      </c>
      <c r="F3" s="36"/>
      <c r="G3" s="36"/>
    </row>
    <row r="4" spans="1:10" x14ac:dyDescent="0.2">
      <c r="A4" s="48" t="s">
        <v>1</v>
      </c>
      <c r="B4" s="48" t="s">
        <v>3</v>
      </c>
      <c r="C4" s="49" t="s">
        <v>2</v>
      </c>
      <c r="D4" s="49"/>
      <c r="E4" s="49"/>
      <c r="F4" s="43" t="s">
        <v>1657</v>
      </c>
      <c r="G4" s="44"/>
    </row>
    <row r="5" spans="1:10" ht="84.75" customHeight="1" x14ac:dyDescent="0.2">
      <c r="A5" s="48"/>
      <c r="B5" s="48"/>
      <c r="C5" s="1" t="s">
        <v>4</v>
      </c>
      <c r="D5" s="1" t="s">
        <v>0</v>
      </c>
      <c r="E5" s="1" t="s">
        <v>5</v>
      </c>
      <c r="F5" s="37" t="s">
        <v>1658</v>
      </c>
      <c r="G5" s="37" t="s">
        <v>1659</v>
      </c>
    </row>
    <row r="6" spans="1:10" x14ac:dyDescent="0.2">
      <c r="A6" s="7">
        <v>1</v>
      </c>
      <c r="B6" s="8" t="s">
        <v>6</v>
      </c>
      <c r="C6" s="9">
        <v>3</v>
      </c>
      <c r="D6" s="9">
        <v>4</v>
      </c>
      <c r="E6" s="9">
        <v>5</v>
      </c>
      <c r="F6" s="9">
        <v>6</v>
      </c>
      <c r="G6" s="9">
        <v>7</v>
      </c>
    </row>
    <row r="7" spans="1:10" s="16" customFormat="1" ht="10.5" x14ac:dyDescent="0.15">
      <c r="A7" s="14" t="s">
        <v>8</v>
      </c>
      <c r="B7" s="12" t="s">
        <v>1203</v>
      </c>
      <c r="C7" s="20">
        <f>C8+C449</f>
        <v>97680095.888060004</v>
      </c>
      <c r="D7" s="20">
        <v>62592314.954530001</v>
      </c>
      <c r="E7" s="20">
        <f>D7/C7*100</f>
        <v>64.078883610290376</v>
      </c>
      <c r="F7" s="20">
        <v>53792820.593220003</v>
      </c>
      <c r="G7" s="20">
        <f>D7/F7*100</f>
        <v>116.35812040393189</v>
      </c>
      <c r="H7" s="38"/>
      <c r="I7" s="26"/>
      <c r="J7" s="26"/>
    </row>
    <row r="8" spans="1:10" s="16" customFormat="1" ht="10.5" x14ac:dyDescent="0.15">
      <c r="A8" s="24" t="s">
        <v>9</v>
      </c>
      <c r="B8" s="15" t="s">
        <v>576</v>
      </c>
      <c r="C8" s="21">
        <v>69437024.187529996</v>
      </c>
      <c r="D8" s="21">
        <v>46294687.233180001</v>
      </c>
      <c r="E8" s="20">
        <f t="shared" ref="E8:E71" si="0">D8/C8*100</f>
        <v>66.67147357604351</v>
      </c>
      <c r="F8" s="20">
        <v>43723301.255850002</v>
      </c>
      <c r="G8" s="20">
        <f t="shared" ref="G8:G71" si="1">D8/F8*100</f>
        <v>105.88104260994236</v>
      </c>
      <c r="H8" s="38"/>
      <c r="I8" s="30"/>
    </row>
    <row r="9" spans="1:10" s="16" customFormat="1" ht="10.5" x14ac:dyDescent="0.15">
      <c r="A9" s="24" t="s">
        <v>10</v>
      </c>
      <c r="B9" s="15" t="s">
        <v>577</v>
      </c>
      <c r="C9" s="21">
        <v>37745874.479699999</v>
      </c>
      <c r="D9" s="21">
        <v>26654343.25</v>
      </c>
      <c r="E9" s="20">
        <f t="shared" si="0"/>
        <v>70.615248997171591</v>
      </c>
      <c r="F9" s="20">
        <v>25051090.841259997</v>
      </c>
      <c r="G9" s="20">
        <f t="shared" si="1"/>
        <v>106.39993052158587</v>
      </c>
    </row>
    <row r="10" spans="1:10" s="16" customFormat="1" ht="11.25" x14ac:dyDescent="0.2">
      <c r="A10" s="17" t="s">
        <v>11</v>
      </c>
      <c r="B10" s="11" t="s">
        <v>578</v>
      </c>
      <c r="C10" s="19">
        <v>14461922</v>
      </c>
      <c r="D10" s="19">
        <v>10763025.55924</v>
      </c>
      <c r="E10" s="29">
        <f t="shared" si="0"/>
        <v>74.423202941075189</v>
      </c>
      <c r="F10" s="29">
        <v>10059213.053469999</v>
      </c>
      <c r="G10" s="29">
        <f t="shared" si="1"/>
        <v>106.99669548729973</v>
      </c>
    </row>
    <row r="11" spans="1:10" s="10" customFormat="1" ht="22.5" x14ac:dyDescent="0.2">
      <c r="A11" s="17" t="s">
        <v>12</v>
      </c>
      <c r="B11" s="11" t="s">
        <v>579</v>
      </c>
      <c r="C11" s="19">
        <v>14461922</v>
      </c>
      <c r="D11" s="19">
        <v>10763025.55924</v>
      </c>
      <c r="E11" s="29">
        <f t="shared" si="0"/>
        <v>74.423202941075189</v>
      </c>
      <c r="F11" s="29">
        <v>10059213.053469999</v>
      </c>
      <c r="G11" s="29">
        <f t="shared" si="1"/>
        <v>106.99669548729973</v>
      </c>
    </row>
    <row r="12" spans="1:10" s="10" customFormat="1" ht="33.75" x14ac:dyDescent="0.2">
      <c r="A12" s="17" t="s">
        <v>13</v>
      </c>
      <c r="B12" s="11" t="s">
        <v>580</v>
      </c>
      <c r="C12" s="19">
        <v>10329745</v>
      </c>
      <c r="D12" s="19">
        <v>7334387.0599300005</v>
      </c>
      <c r="E12" s="29">
        <f t="shared" si="0"/>
        <v>71.002595513538822</v>
      </c>
      <c r="F12" s="29">
        <v>7635463.9800899997</v>
      </c>
      <c r="G12" s="29">
        <f t="shared" si="1"/>
        <v>96.05686149597355</v>
      </c>
    </row>
    <row r="13" spans="1:10" s="10" customFormat="1" ht="33.75" x14ac:dyDescent="0.2">
      <c r="A13" s="17" t="s">
        <v>14</v>
      </c>
      <c r="B13" s="11" t="s">
        <v>581</v>
      </c>
      <c r="C13" s="19">
        <v>4132177</v>
      </c>
      <c r="D13" s="19">
        <v>3428638.4993099999</v>
      </c>
      <c r="E13" s="29">
        <f t="shared" si="0"/>
        <v>82.974144120883494</v>
      </c>
      <c r="F13" s="29">
        <v>2423749.07338</v>
      </c>
      <c r="G13" s="29">
        <f t="shared" si="1"/>
        <v>141.4601262550932</v>
      </c>
    </row>
    <row r="14" spans="1:10" s="10" customFormat="1" ht="11.25" x14ac:dyDescent="0.2">
      <c r="A14" s="17" t="s">
        <v>15</v>
      </c>
      <c r="B14" s="11" t="s">
        <v>582</v>
      </c>
      <c r="C14" s="19">
        <v>23283952.479699999</v>
      </c>
      <c r="D14" s="19">
        <v>15891317.69076</v>
      </c>
      <c r="E14" s="29">
        <f t="shared" si="0"/>
        <v>68.250086425896839</v>
      </c>
      <c r="F14" s="29">
        <v>14991877.78779</v>
      </c>
      <c r="G14" s="29">
        <f t="shared" si="1"/>
        <v>105.99951464187187</v>
      </c>
    </row>
    <row r="15" spans="1:10" s="10" customFormat="1" ht="45" x14ac:dyDescent="0.2">
      <c r="A15" s="17" t="s">
        <v>16</v>
      </c>
      <c r="B15" s="11" t="s">
        <v>583</v>
      </c>
      <c r="C15" s="19">
        <v>22293890.027799997</v>
      </c>
      <c r="D15" s="19">
        <v>15107543.29274</v>
      </c>
      <c r="E15" s="29">
        <f t="shared" si="0"/>
        <v>67.76539793594219</v>
      </c>
      <c r="F15" s="29">
        <v>14203443.705180001</v>
      </c>
      <c r="G15" s="29">
        <f t="shared" si="1"/>
        <v>106.36535481342651</v>
      </c>
    </row>
    <row r="16" spans="1:10" s="10" customFormat="1" ht="67.5" x14ac:dyDescent="0.2">
      <c r="A16" s="17" t="s">
        <v>17</v>
      </c>
      <c r="B16" s="11" t="s">
        <v>584</v>
      </c>
      <c r="C16" s="19">
        <v>124562.09790000001</v>
      </c>
      <c r="D16" s="19">
        <v>177687.23559999999</v>
      </c>
      <c r="E16" s="29">
        <f t="shared" si="0"/>
        <v>142.64952067734882</v>
      </c>
      <c r="F16" s="29">
        <v>106518.20692</v>
      </c>
      <c r="G16" s="29">
        <f t="shared" si="1"/>
        <v>166.81395672896667</v>
      </c>
    </row>
    <row r="17" spans="1:7" s="10" customFormat="1" ht="33.75" x14ac:dyDescent="0.2">
      <c r="A17" s="17" t="s">
        <v>18</v>
      </c>
      <c r="B17" s="11" t="s">
        <v>585</v>
      </c>
      <c r="C17" s="19">
        <v>322754.82400000002</v>
      </c>
      <c r="D17" s="19">
        <v>269933.94926999998</v>
      </c>
      <c r="E17" s="29">
        <f t="shared" si="0"/>
        <v>83.634365530040839</v>
      </c>
      <c r="F17" s="29">
        <v>248079.53122999999</v>
      </c>
      <c r="G17" s="29">
        <f t="shared" si="1"/>
        <v>108.80944023541316</v>
      </c>
    </row>
    <row r="18" spans="1:7" s="10" customFormat="1" ht="56.25" x14ac:dyDescent="0.2">
      <c r="A18" s="17" t="s">
        <v>19</v>
      </c>
      <c r="B18" s="11" t="s">
        <v>586</v>
      </c>
      <c r="C18" s="19">
        <v>542745.53</v>
      </c>
      <c r="D18" s="19">
        <v>336152.53455000004</v>
      </c>
      <c r="E18" s="29">
        <f t="shared" si="0"/>
        <v>61.935569427904824</v>
      </c>
      <c r="F18" s="29">
        <v>433885.91612000001</v>
      </c>
      <c r="G18" s="29">
        <f t="shared" si="1"/>
        <v>77.474866563087559</v>
      </c>
    </row>
    <row r="19" spans="1:7" s="16" customFormat="1" ht="33.75" x14ac:dyDescent="0.2">
      <c r="A19" s="17" t="s">
        <v>20</v>
      </c>
      <c r="B19" s="11" t="s">
        <v>587</v>
      </c>
      <c r="C19" s="19">
        <v>0</v>
      </c>
      <c r="D19" s="19">
        <v>0.67859999999999998</v>
      </c>
      <c r="E19" s="29">
        <v>0</v>
      </c>
      <c r="F19" s="29">
        <v>-49.571660000000001</v>
      </c>
      <c r="G19" s="29">
        <v>0</v>
      </c>
    </row>
    <row r="20" spans="1:7" s="16" customFormat="1" ht="21" x14ac:dyDescent="0.15">
      <c r="A20" s="24" t="s">
        <v>21</v>
      </c>
      <c r="B20" s="15" t="s">
        <v>588</v>
      </c>
      <c r="C20" s="21">
        <v>10531923.48181</v>
      </c>
      <c r="D20" s="21">
        <v>6890902.8141599996</v>
      </c>
      <c r="E20" s="20">
        <f t="shared" si="0"/>
        <v>65.428720841558373</v>
      </c>
      <c r="F20" s="20">
        <v>5771483.9284700006</v>
      </c>
      <c r="G20" s="20">
        <f t="shared" si="1"/>
        <v>119.39568574674612</v>
      </c>
    </row>
    <row r="21" spans="1:7" s="10" customFormat="1" ht="22.5" x14ac:dyDescent="0.2">
      <c r="A21" s="17" t="s">
        <v>22</v>
      </c>
      <c r="B21" s="11" t="s">
        <v>589</v>
      </c>
      <c r="C21" s="19">
        <v>10531923.48181</v>
      </c>
      <c r="D21" s="19">
        <v>6890902.8141599996</v>
      </c>
      <c r="E21" s="29">
        <f t="shared" si="0"/>
        <v>65.428720841558373</v>
      </c>
      <c r="F21" s="29">
        <v>5771483.9284700006</v>
      </c>
      <c r="G21" s="29">
        <f t="shared" si="1"/>
        <v>119.39568574674612</v>
      </c>
    </row>
    <row r="22" spans="1:7" s="10" customFormat="1" ht="67.5" x14ac:dyDescent="0.2">
      <c r="A22" s="17" t="s">
        <v>1449</v>
      </c>
      <c r="B22" s="11" t="s">
        <v>590</v>
      </c>
      <c r="C22" s="19">
        <v>236605</v>
      </c>
      <c r="D22" s="19">
        <v>72380.846669999999</v>
      </c>
      <c r="E22" s="29">
        <f t="shared" si="0"/>
        <v>30.591427345153317</v>
      </c>
      <c r="F22" s="29">
        <v>105181.67267</v>
      </c>
      <c r="G22" s="29">
        <f t="shared" si="1"/>
        <v>68.815074748896365</v>
      </c>
    </row>
    <row r="23" spans="1:7" s="10" customFormat="1" ht="11.25" x14ac:dyDescent="0.2">
      <c r="A23" s="17" t="s">
        <v>23</v>
      </c>
      <c r="B23" s="11" t="s">
        <v>591</v>
      </c>
      <c r="C23" s="19">
        <v>1574558</v>
      </c>
      <c r="D23" s="19">
        <v>1053526.0579900001</v>
      </c>
      <c r="E23" s="29">
        <f t="shared" si="0"/>
        <v>66.90932045628044</v>
      </c>
      <c r="F23" s="29">
        <v>1129048.34699</v>
      </c>
      <c r="G23" s="29">
        <f t="shared" si="1"/>
        <v>93.310978294123586</v>
      </c>
    </row>
    <row r="24" spans="1:7" s="10" customFormat="1" ht="22.5" x14ac:dyDescent="0.2">
      <c r="A24" s="17" t="s">
        <v>24</v>
      </c>
      <c r="B24" s="11" t="s">
        <v>592</v>
      </c>
      <c r="C24" s="19">
        <v>219</v>
      </c>
      <c r="D24" s="19">
        <v>828.21033</v>
      </c>
      <c r="E24" s="29" t="s">
        <v>1858</v>
      </c>
      <c r="F24" s="29">
        <v>149.196</v>
      </c>
      <c r="G24" s="29" t="s">
        <v>1858</v>
      </c>
    </row>
    <row r="25" spans="1:7" s="10" customFormat="1" ht="78.75" x14ac:dyDescent="0.2">
      <c r="A25" s="17" t="s">
        <v>25</v>
      </c>
      <c r="B25" s="11" t="s">
        <v>593</v>
      </c>
      <c r="C25" s="19">
        <v>3806</v>
      </c>
      <c r="D25" s="19">
        <v>2864.3566000000001</v>
      </c>
      <c r="E25" s="29">
        <f t="shared" si="0"/>
        <v>75.258975302154496</v>
      </c>
      <c r="F25" s="29">
        <v>2910.0540000000001</v>
      </c>
      <c r="G25" s="29">
        <f t="shared" si="1"/>
        <v>98.429671751795667</v>
      </c>
    </row>
    <row r="26" spans="1:7" s="10" customFormat="1" ht="78.75" x14ac:dyDescent="0.2">
      <c r="A26" s="17" t="s">
        <v>26</v>
      </c>
      <c r="B26" s="11" t="s">
        <v>594</v>
      </c>
      <c r="C26" s="19">
        <v>1233523.3</v>
      </c>
      <c r="D26" s="19">
        <v>798817.43066999991</v>
      </c>
      <c r="E26" s="29">
        <f t="shared" si="0"/>
        <v>64.759006227932616</v>
      </c>
      <c r="F26" s="29">
        <v>797137.16767</v>
      </c>
      <c r="G26" s="29">
        <f t="shared" si="1"/>
        <v>100.2107871854616</v>
      </c>
    </row>
    <row r="27" spans="1:7" s="10" customFormat="1" ht="90" x14ac:dyDescent="0.2">
      <c r="A27" s="17" t="s">
        <v>27</v>
      </c>
      <c r="B27" s="11" t="s">
        <v>595</v>
      </c>
      <c r="C27" s="19">
        <v>871232.1</v>
      </c>
      <c r="D27" s="19">
        <v>560052.28960999998</v>
      </c>
      <c r="E27" s="29">
        <f t="shared" si="0"/>
        <v>64.282788663319451</v>
      </c>
      <c r="F27" s="29">
        <v>508297.15385</v>
      </c>
      <c r="G27" s="29">
        <f t="shared" si="1"/>
        <v>110.18206286775178</v>
      </c>
    </row>
    <row r="28" spans="1:7" s="10" customFormat="1" ht="123.75" x14ac:dyDescent="0.2">
      <c r="A28" s="17" t="s">
        <v>28</v>
      </c>
      <c r="B28" s="11" t="s">
        <v>596</v>
      </c>
      <c r="C28" s="19">
        <v>362291.20000000001</v>
      </c>
      <c r="D28" s="19">
        <v>238765.14105999999</v>
      </c>
      <c r="E28" s="29">
        <f t="shared" si="0"/>
        <v>65.904206632675582</v>
      </c>
      <c r="F28" s="29">
        <v>288840.01381999999</v>
      </c>
      <c r="G28" s="29">
        <f t="shared" si="1"/>
        <v>82.663457151332992</v>
      </c>
    </row>
    <row r="29" spans="1:7" s="10" customFormat="1" ht="78.75" x14ac:dyDescent="0.2">
      <c r="A29" s="17" t="s">
        <v>29</v>
      </c>
      <c r="B29" s="11" t="s">
        <v>597</v>
      </c>
      <c r="C29" s="19">
        <v>5400</v>
      </c>
      <c r="D29" s="19">
        <v>5529.3047900000001</v>
      </c>
      <c r="E29" s="29">
        <f t="shared" si="0"/>
        <v>102.39453314814814</v>
      </c>
      <c r="F29" s="29">
        <v>0</v>
      </c>
      <c r="G29" s="29">
        <v>0</v>
      </c>
    </row>
    <row r="30" spans="1:7" s="10" customFormat="1" ht="78.75" x14ac:dyDescent="0.2">
      <c r="A30" s="17" t="s">
        <v>1663</v>
      </c>
      <c r="B30" s="11" t="s">
        <v>1711</v>
      </c>
      <c r="C30" s="19">
        <v>0</v>
      </c>
      <c r="D30" s="19">
        <v>21.31324</v>
      </c>
      <c r="E30" s="29">
        <v>0</v>
      </c>
      <c r="F30" s="29">
        <v>0</v>
      </c>
      <c r="G30" s="29">
        <v>0</v>
      </c>
    </row>
    <row r="31" spans="1:7" s="10" customFormat="1" ht="56.25" x14ac:dyDescent="0.2">
      <c r="A31" s="17" t="s">
        <v>30</v>
      </c>
      <c r="B31" s="11" t="s">
        <v>598</v>
      </c>
      <c r="C31" s="19">
        <v>400</v>
      </c>
      <c r="D31" s="19">
        <v>456.99159999999995</v>
      </c>
      <c r="E31" s="29">
        <f t="shared" si="0"/>
        <v>114.24789999999999</v>
      </c>
      <c r="F31" s="29">
        <v>0</v>
      </c>
      <c r="G31" s="29">
        <v>0</v>
      </c>
    </row>
    <row r="32" spans="1:7" s="16" customFormat="1" ht="56.25" x14ac:dyDescent="0.2">
      <c r="A32" s="17" t="s">
        <v>31</v>
      </c>
      <c r="B32" s="11" t="s">
        <v>599</v>
      </c>
      <c r="C32" s="19">
        <v>4900</v>
      </c>
      <c r="D32" s="19">
        <v>865.69309999999996</v>
      </c>
      <c r="E32" s="29">
        <f t="shared" si="0"/>
        <v>17.667206122448977</v>
      </c>
      <c r="F32" s="29">
        <v>0</v>
      </c>
      <c r="G32" s="29">
        <v>0</v>
      </c>
    </row>
    <row r="33" spans="1:7" s="10" customFormat="1" ht="45" x14ac:dyDescent="0.2">
      <c r="A33" s="17" t="s">
        <v>32</v>
      </c>
      <c r="B33" s="11" t="s">
        <v>600</v>
      </c>
      <c r="C33" s="19">
        <v>3405086.4674899997</v>
      </c>
      <c r="D33" s="19">
        <v>2314585.7140199998</v>
      </c>
      <c r="E33" s="29">
        <f t="shared" si="0"/>
        <v>67.974359421367538</v>
      </c>
      <c r="F33" s="29">
        <v>1693914.20371</v>
      </c>
      <c r="G33" s="29">
        <f t="shared" si="1"/>
        <v>136.6412601624456</v>
      </c>
    </row>
    <row r="34" spans="1:7" s="10" customFormat="1" ht="67.5" x14ac:dyDescent="0.2">
      <c r="A34" s="17" t="s">
        <v>33</v>
      </c>
      <c r="B34" s="11" t="s">
        <v>601</v>
      </c>
      <c r="C34" s="19">
        <v>2505866.4674899997</v>
      </c>
      <c r="D34" s="19">
        <v>1710927.8123900001</v>
      </c>
      <c r="E34" s="29">
        <f t="shared" si="0"/>
        <v>68.27689482208325</v>
      </c>
      <c r="F34" s="29">
        <v>1693914.20371</v>
      </c>
      <c r="G34" s="29">
        <f t="shared" si="1"/>
        <v>101.00439612837162</v>
      </c>
    </row>
    <row r="35" spans="1:7" s="10" customFormat="1" ht="78.75" x14ac:dyDescent="0.2">
      <c r="A35" s="17" t="s">
        <v>34</v>
      </c>
      <c r="B35" s="11" t="s">
        <v>602</v>
      </c>
      <c r="C35" s="19">
        <v>899220</v>
      </c>
      <c r="D35" s="19">
        <v>603657.90162999998</v>
      </c>
      <c r="E35" s="29">
        <f t="shared" si="0"/>
        <v>67.131280624318862</v>
      </c>
      <c r="F35" s="29">
        <v>0</v>
      </c>
      <c r="G35" s="29">
        <v>0</v>
      </c>
    </row>
    <row r="36" spans="1:7" s="10" customFormat="1" ht="56.25" x14ac:dyDescent="0.2">
      <c r="A36" s="17" t="s">
        <v>35</v>
      </c>
      <c r="B36" s="11" t="s">
        <v>603</v>
      </c>
      <c r="C36" s="19">
        <v>17797.535809999998</v>
      </c>
      <c r="D36" s="19">
        <v>15978.923699999999</v>
      </c>
      <c r="E36" s="29">
        <f t="shared" si="0"/>
        <v>89.781663431303983</v>
      </c>
      <c r="F36" s="29">
        <v>12878.213609999999</v>
      </c>
      <c r="G36" s="29">
        <f t="shared" si="1"/>
        <v>124.07717548334718</v>
      </c>
    </row>
    <row r="37" spans="1:7" s="10" customFormat="1" ht="78.75" x14ac:dyDescent="0.2">
      <c r="A37" s="17" t="s">
        <v>36</v>
      </c>
      <c r="B37" s="11" t="s">
        <v>604</v>
      </c>
      <c r="C37" s="19">
        <v>13165.73581</v>
      </c>
      <c r="D37" s="19">
        <v>11811.524140000001</v>
      </c>
      <c r="E37" s="29">
        <f t="shared" si="0"/>
        <v>89.714120885128111</v>
      </c>
      <c r="F37" s="29">
        <v>12878.213609999999</v>
      </c>
      <c r="G37" s="29">
        <f t="shared" si="1"/>
        <v>91.717100660826844</v>
      </c>
    </row>
    <row r="38" spans="1:7" s="16" customFormat="1" ht="78.75" x14ac:dyDescent="0.2">
      <c r="A38" s="17" t="s">
        <v>37</v>
      </c>
      <c r="B38" s="11" t="s">
        <v>605</v>
      </c>
      <c r="C38" s="19">
        <v>4631.8</v>
      </c>
      <c r="D38" s="19">
        <v>4167.3995599999998</v>
      </c>
      <c r="E38" s="29">
        <f t="shared" si="0"/>
        <v>89.973650848482222</v>
      </c>
      <c r="F38" s="29">
        <v>0</v>
      </c>
      <c r="G38" s="29">
        <v>0</v>
      </c>
    </row>
    <row r="39" spans="1:7" s="10" customFormat="1" ht="45" x14ac:dyDescent="0.2">
      <c r="A39" s="17" t="s">
        <v>38</v>
      </c>
      <c r="B39" s="11" t="s">
        <v>606</v>
      </c>
      <c r="C39" s="19">
        <v>4501191.9440299999</v>
      </c>
      <c r="D39" s="19">
        <v>3086246.4087299998</v>
      </c>
      <c r="E39" s="29">
        <f t="shared" si="0"/>
        <v>68.565092249028297</v>
      </c>
      <c r="F39" s="29">
        <v>2321662.5949899997</v>
      </c>
      <c r="G39" s="29">
        <f t="shared" si="1"/>
        <v>132.93259819019022</v>
      </c>
    </row>
    <row r="40" spans="1:7" s="10" customFormat="1" ht="67.5" x14ac:dyDescent="0.2">
      <c r="A40" s="17" t="s">
        <v>39</v>
      </c>
      <c r="B40" s="11" t="s">
        <v>607</v>
      </c>
      <c r="C40" s="19">
        <v>3326641.7440300002</v>
      </c>
      <c r="D40" s="19">
        <v>2281334.74804</v>
      </c>
      <c r="E40" s="29">
        <f t="shared" si="0"/>
        <v>68.577710603616666</v>
      </c>
      <c r="F40" s="29">
        <v>2321662.5949899997</v>
      </c>
      <c r="G40" s="29">
        <f t="shared" si="1"/>
        <v>98.262975548771607</v>
      </c>
    </row>
    <row r="41" spans="1:7" s="10" customFormat="1" ht="78.75" x14ac:dyDescent="0.2">
      <c r="A41" s="17" t="s">
        <v>40</v>
      </c>
      <c r="B41" s="11" t="s">
        <v>608</v>
      </c>
      <c r="C41" s="19">
        <v>1174550.2</v>
      </c>
      <c r="D41" s="19">
        <v>804911.66069000005</v>
      </c>
      <c r="E41" s="29">
        <f t="shared" si="0"/>
        <v>68.52935367854009</v>
      </c>
      <c r="F41" s="29">
        <v>0</v>
      </c>
      <c r="G41" s="29">
        <v>0</v>
      </c>
    </row>
    <row r="42" spans="1:7" s="10" customFormat="1" ht="45" x14ac:dyDescent="0.2">
      <c r="A42" s="17" t="s">
        <v>41</v>
      </c>
      <c r="B42" s="11" t="s">
        <v>609</v>
      </c>
      <c r="C42" s="19">
        <v>-444354.76551999996</v>
      </c>
      <c r="D42" s="19">
        <v>-452102.55932999996</v>
      </c>
      <c r="E42" s="29">
        <f t="shared" si="0"/>
        <v>101.74360542773368</v>
      </c>
      <c r="F42" s="29">
        <v>-286491.78717000003</v>
      </c>
      <c r="G42" s="29">
        <f t="shared" si="1"/>
        <v>157.80646412098679</v>
      </c>
    </row>
    <row r="43" spans="1:7" s="10" customFormat="1" ht="67.5" x14ac:dyDescent="0.2">
      <c r="A43" s="17" t="s">
        <v>42</v>
      </c>
      <c r="B43" s="11" t="s">
        <v>610</v>
      </c>
      <c r="C43" s="19">
        <v>-328308.56552</v>
      </c>
      <c r="D43" s="19">
        <v>-334191.48764999997</v>
      </c>
      <c r="E43" s="29">
        <f t="shared" si="0"/>
        <v>101.79188810401037</v>
      </c>
      <c r="F43" s="29">
        <v>-286491.78717000003</v>
      </c>
      <c r="G43" s="29">
        <f t="shared" si="1"/>
        <v>116.64958739347584</v>
      </c>
    </row>
    <row r="44" spans="1:7" s="10" customFormat="1" ht="78.75" x14ac:dyDescent="0.2">
      <c r="A44" s="17" t="s">
        <v>43</v>
      </c>
      <c r="B44" s="11" t="s">
        <v>611</v>
      </c>
      <c r="C44" s="19">
        <v>-116046.2</v>
      </c>
      <c r="D44" s="19">
        <v>-117911.07168000001</v>
      </c>
      <c r="E44" s="29">
        <f t="shared" si="0"/>
        <v>101.60700796751641</v>
      </c>
      <c r="F44" s="29">
        <v>0</v>
      </c>
      <c r="G44" s="29">
        <v>0</v>
      </c>
    </row>
    <row r="45" spans="1:7" s="10" customFormat="1" ht="22.5" x14ac:dyDescent="0.2">
      <c r="A45" s="17" t="s">
        <v>44</v>
      </c>
      <c r="B45" s="11" t="s">
        <v>612</v>
      </c>
      <c r="C45" s="19">
        <v>-7209</v>
      </c>
      <c r="D45" s="19">
        <v>-9095.893</v>
      </c>
      <c r="E45" s="29">
        <f t="shared" si="0"/>
        <v>126.17412956027188</v>
      </c>
      <c r="F45" s="29">
        <v>-4905.7340000000004</v>
      </c>
      <c r="G45" s="29">
        <f t="shared" si="1"/>
        <v>185.41349775589134</v>
      </c>
    </row>
    <row r="46" spans="1:7" s="10" customFormat="1" ht="45" x14ac:dyDescent="0.2">
      <c r="A46" s="17" t="s">
        <v>1664</v>
      </c>
      <c r="B46" s="11" t="s">
        <v>1712</v>
      </c>
      <c r="C46" s="19">
        <v>0</v>
      </c>
      <c r="D46" s="19">
        <v>1.5050000000000001E-2</v>
      </c>
      <c r="E46" s="29">
        <v>0</v>
      </c>
      <c r="F46" s="29">
        <v>0</v>
      </c>
      <c r="G46" s="29">
        <v>0</v>
      </c>
    </row>
    <row r="47" spans="1:7" s="10" customFormat="1" ht="11.25" x14ac:dyDescent="0.2">
      <c r="A47" s="24" t="s">
        <v>45</v>
      </c>
      <c r="B47" s="15" t="s">
        <v>613</v>
      </c>
      <c r="C47" s="21">
        <v>4119757.2259999998</v>
      </c>
      <c r="D47" s="21">
        <v>2873929.2693000003</v>
      </c>
      <c r="E47" s="20">
        <f t="shared" si="0"/>
        <v>69.75967542850546</v>
      </c>
      <c r="F47" s="20">
        <v>2966549.7765000002</v>
      </c>
      <c r="G47" s="20">
        <f t="shared" si="1"/>
        <v>96.87783741457136</v>
      </c>
    </row>
    <row r="48" spans="1:7" s="10" customFormat="1" ht="22.5" x14ac:dyDescent="0.2">
      <c r="A48" s="17" t="s">
        <v>46</v>
      </c>
      <c r="B48" s="11" t="s">
        <v>614</v>
      </c>
      <c r="C48" s="19">
        <v>3303794</v>
      </c>
      <c r="D48" s="19">
        <v>2414959.9956100001</v>
      </c>
      <c r="E48" s="29">
        <f t="shared" si="0"/>
        <v>73.096567025970742</v>
      </c>
      <c r="F48" s="29">
        <v>2396160.7842299999</v>
      </c>
      <c r="G48" s="29">
        <f t="shared" si="1"/>
        <v>100.78455550661394</v>
      </c>
    </row>
    <row r="49" spans="1:7" s="10" customFormat="1" ht="22.5" x14ac:dyDescent="0.2">
      <c r="A49" s="17" t="s">
        <v>47</v>
      </c>
      <c r="B49" s="11" t="s">
        <v>615</v>
      </c>
      <c r="C49" s="19">
        <v>2338685</v>
      </c>
      <c r="D49" s="19">
        <v>1713508.58718</v>
      </c>
      <c r="E49" s="29">
        <f t="shared" si="0"/>
        <v>73.26803683180934</v>
      </c>
      <c r="F49" s="29">
        <v>1701067.2032899999</v>
      </c>
      <c r="G49" s="29">
        <f t="shared" si="1"/>
        <v>100.73138697083439</v>
      </c>
    </row>
    <row r="50" spans="1:7" s="16" customFormat="1" ht="22.5" x14ac:dyDescent="0.2">
      <c r="A50" s="17" t="s">
        <v>47</v>
      </c>
      <c r="B50" s="11" t="s">
        <v>616</v>
      </c>
      <c r="C50" s="19">
        <v>2338453</v>
      </c>
      <c r="D50" s="19">
        <v>1713469.1801300002</v>
      </c>
      <c r="E50" s="29">
        <f t="shared" si="0"/>
        <v>73.273620642792494</v>
      </c>
      <c r="F50" s="29">
        <v>1700928.1965399999</v>
      </c>
      <c r="G50" s="29">
        <f t="shared" si="1"/>
        <v>100.73730235147555</v>
      </c>
    </row>
    <row r="51" spans="1:7" s="10" customFormat="1" ht="33.75" x14ac:dyDescent="0.2">
      <c r="A51" s="17" t="s">
        <v>48</v>
      </c>
      <c r="B51" s="11" t="s">
        <v>617</v>
      </c>
      <c r="C51" s="19">
        <v>232</v>
      </c>
      <c r="D51" s="19">
        <v>39.407050000000005</v>
      </c>
      <c r="E51" s="29">
        <f t="shared" si="0"/>
        <v>16.985797413793104</v>
      </c>
      <c r="F51" s="29">
        <v>139.00675000000001</v>
      </c>
      <c r="G51" s="29">
        <f t="shared" si="1"/>
        <v>28.349019022457544</v>
      </c>
    </row>
    <row r="52" spans="1:7" s="10" customFormat="1" ht="22.5" x14ac:dyDescent="0.2">
      <c r="A52" s="17" t="s">
        <v>49</v>
      </c>
      <c r="B52" s="11" t="s">
        <v>618</v>
      </c>
      <c r="C52" s="19">
        <v>964745</v>
      </c>
      <c r="D52" s="19">
        <v>701424.66264999995</v>
      </c>
      <c r="E52" s="29">
        <f t="shared" si="0"/>
        <v>72.705705927473062</v>
      </c>
      <c r="F52" s="29">
        <v>695119.30657000002</v>
      </c>
      <c r="G52" s="29">
        <f t="shared" si="1"/>
        <v>100.90708976436191</v>
      </c>
    </row>
    <row r="53" spans="1:7" s="10" customFormat="1" ht="45" x14ac:dyDescent="0.2">
      <c r="A53" s="17" t="s">
        <v>50</v>
      </c>
      <c r="B53" s="11" t="s">
        <v>619</v>
      </c>
      <c r="C53" s="19">
        <v>964679</v>
      </c>
      <c r="D53" s="19">
        <v>701409.26046999998</v>
      </c>
      <c r="E53" s="29">
        <f t="shared" si="0"/>
        <v>72.709083588426822</v>
      </c>
      <c r="F53" s="29">
        <v>695080.93558000005</v>
      </c>
      <c r="G53" s="29">
        <f t="shared" si="1"/>
        <v>100.91044431893665</v>
      </c>
    </row>
    <row r="54" spans="1:7" s="10" customFormat="1" ht="33.75" x14ac:dyDescent="0.2">
      <c r="A54" s="17" t="s">
        <v>51</v>
      </c>
      <c r="B54" s="11" t="s">
        <v>620</v>
      </c>
      <c r="C54" s="19">
        <v>66</v>
      </c>
      <c r="D54" s="19">
        <v>15.40218</v>
      </c>
      <c r="E54" s="29">
        <f t="shared" si="0"/>
        <v>23.336636363636362</v>
      </c>
      <c r="F54" s="29">
        <v>38.370989999999999</v>
      </c>
      <c r="G54" s="29">
        <f t="shared" si="1"/>
        <v>40.140168392840529</v>
      </c>
    </row>
    <row r="55" spans="1:7" s="10" customFormat="1" ht="22.5" x14ac:dyDescent="0.2">
      <c r="A55" s="17" t="s">
        <v>52</v>
      </c>
      <c r="B55" s="11" t="s">
        <v>621</v>
      </c>
      <c r="C55" s="19">
        <v>364</v>
      </c>
      <c r="D55" s="19">
        <v>26.74578</v>
      </c>
      <c r="E55" s="29">
        <f t="shared" si="0"/>
        <v>7.3477417582417575</v>
      </c>
      <c r="F55" s="29">
        <v>-25.725630000000002</v>
      </c>
      <c r="G55" s="29">
        <v>0</v>
      </c>
    </row>
    <row r="56" spans="1:7" s="16" customFormat="1" ht="11.25" x14ac:dyDescent="0.2">
      <c r="A56" s="17" t="s">
        <v>53</v>
      </c>
      <c r="B56" s="11" t="s">
        <v>622</v>
      </c>
      <c r="C56" s="19">
        <v>680283.01</v>
      </c>
      <c r="D56" s="19">
        <v>389381.054</v>
      </c>
      <c r="E56" s="29">
        <f t="shared" si="0"/>
        <v>57.238097714655552</v>
      </c>
      <c r="F56" s="29">
        <v>493710.86398999998</v>
      </c>
      <c r="G56" s="29">
        <f t="shared" si="1"/>
        <v>78.868236937943266</v>
      </c>
    </row>
    <row r="57" spans="1:7" s="10" customFormat="1" ht="11.25" x14ac:dyDescent="0.2">
      <c r="A57" s="17" t="s">
        <v>53</v>
      </c>
      <c r="B57" s="11" t="s">
        <v>623</v>
      </c>
      <c r="C57" s="19">
        <v>680279.01</v>
      </c>
      <c r="D57" s="19">
        <v>389352.42791000003</v>
      </c>
      <c r="E57" s="29">
        <f t="shared" si="0"/>
        <v>57.234226278714672</v>
      </c>
      <c r="F57" s="29">
        <v>493620.34148</v>
      </c>
      <c r="G57" s="29">
        <f t="shared" si="1"/>
        <v>78.876900968590931</v>
      </c>
    </row>
    <row r="58" spans="1:7" s="10" customFormat="1" ht="22.5" x14ac:dyDescent="0.2">
      <c r="A58" s="17" t="s">
        <v>54</v>
      </c>
      <c r="B58" s="11" t="s">
        <v>624</v>
      </c>
      <c r="C58" s="19">
        <v>4</v>
      </c>
      <c r="D58" s="19">
        <v>28.626090000000001</v>
      </c>
      <c r="E58" s="29" t="s">
        <v>1858</v>
      </c>
      <c r="F58" s="29">
        <v>90.522509999999997</v>
      </c>
      <c r="G58" s="29">
        <f t="shared" si="1"/>
        <v>31.623173064909494</v>
      </c>
    </row>
    <row r="59" spans="1:7" s="10" customFormat="1" ht="11.25" x14ac:dyDescent="0.2">
      <c r="A59" s="17" t="s">
        <v>55</v>
      </c>
      <c r="B59" s="11" t="s">
        <v>625</v>
      </c>
      <c r="C59" s="19">
        <v>20772.02</v>
      </c>
      <c r="D59" s="19">
        <v>14915.394319999999</v>
      </c>
      <c r="E59" s="29">
        <f t="shared" si="0"/>
        <v>71.80521836585946</v>
      </c>
      <c r="F59" s="29">
        <v>17492.096670000003</v>
      </c>
      <c r="G59" s="29">
        <f t="shared" si="1"/>
        <v>85.269333924850741</v>
      </c>
    </row>
    <row r="60" spans="1:7" s="10" customFormat="1" ht="11.25" x14ac:dyDescent="0.2">
      <c r="A60" s="17" t="s">
        <v>55</v>
      </c>
      <c r="B60" s="11" t="s">
        <v>626</v>
      </c>
      <c r="C60" s="19">
        <v>20772.02</v>
      </c>
      <c r="D60" s="19">
        <v>14914.120060000001</v>
      </c>
      <c r="E60" s="29">
        <f t="shared" si="0"/>
        <v>71.799083863774456</v>
      </c>
      <c r="F60" s="29">
        <v>17488.205910000001</v>
      </c>
      <c r="G60" s="29">
        <f t="shared" si="1"/>
        <v>85.281018171634742</v>
      </c>
    </row>
    <row r="61" spans="1:7" s="10" customFormat="1" ht="22.5" x14ac:dyDescent="0.2">
      <c r="A61" s="17" t="s">
        <v>1450</v>
      </c>
      <c r="B61" s="11" t="s">
        <v>1485</v>
      </c>
      <c r="C61" s="19">
        <v>0</v>
      </c>
      <c r="D61" s="19">
        <v>1.2742599999999999</v>
      </c>
      <c r="E61" s="29">
        <v>0</v>
      </c>
      <c r="F61" s="29">
        <v>3.8907600000000002</v>
      </c>
      <c r="G61" s="29">
        <f t="shared" si="1"/>
        <v>32.75092783929103</v>
      </c>
    </row>
    <row r="62" spans="1:7" s="10" customFormat="1" ht="22.5" x14ac:dyDescent="0.2">
      <c r="A62" s="17" t="s">
        <v>56</v>
      </c>
      <c r="B62" s="11" t="s">
        <v>627</v>
      </c>
      <c r="C62" s="19">
        <v>114908.196</v>
      </c>
      <c r="D62" s="19">
        <v>54620.842560000005</v>
      </c>
      <c r="E62" s="29">
        <f t="shared" si="0"/>
        <v>47.534331284776243</v>
      </c>
      <c r="F62" s="29">
        <v>59186.031609999998</v>
      </c>
      <c r="G62" s="29">
        <f t="shared" si="1"/>
        <v>92.286712040297246</v>
      </c>
    </row>
    <row r="63" spans="1:7" s="10" customFormat="1" ht="22.5" x14ac:dyDescent="0.2">
      <c r="A63" s="17" t="s">
        <v>57</v>
      </c>
      <c r="B63" s="11" t="s">
        <v>628</v>
      </c>
      <c r="C63" s="19">
        <v>90555.195999999996</v>
      </c>
      <c r="D63" s="19">
        <v>42371.021639999999</v>
      </c>
      <c r="E63" s="29">
        <f t="shared" si="0"/>
        <v>46.79027102983688</v>
      </c>
      <c r="F63" s="29">
        <v>44917.135670000003</v>
      </c>
      <c r="G63" s="29">
        <f t="shared" si="1"/>
        <v>94.331530735383595</v>
      </c>
    </row>
    <row r="64" spans="1:7" s="10" customFormat="1" ht="22.5" x14ac:dyDescent="0.2">
      <c r="A64" s="17" t="s">
        <v>58</v>
      </c>
      <c r="B64" s="11" t="s">
        <v>629</v>
      </c>
      <c r="C64" s="19">
        <v>24353</v>
      </c>
      <c r="D64" s="19">
        <v>12249.82092</v>
      </c>
      <c r="E64" s="29">
        <f t="shared" si="0"/>
        <v>50.301075514310355</v>
      </c>
      <c r="F64" s="29">
        <v>14268.89594</v>
      </c>
      <c r="G64" s="29">
        <f t="shared" si="1"/>
        <v>85.849816072034514</v>
      </c>
    </row>
    <row r="65" spans="1:7" s="10" customFormat="1" ht="11.25" x14ac:dyDescent="0.2">
      <c r="A65" s="17" t="s">
        <v>1665</v>
      </c>
      <c r="B65" s="11" t="s">
        <v>1713</v>
      </c>
      <c r="C65" s="19">
        <v>0</v>
      </c>
      <c r="D65" s="19">
        <v>51.982810000000001</v>
      </c>
      <c r="E65" s="29">
        <v>0</v>
      </c>
      <c r="F65" s="29"/>
      <c r="G65" s="29">
        <v>0</v>
      </c>
    </row>
    <row r="66" spans="1:7" s="10" customFormat="1" ht="11.25" x14ac:dyDescent="0.2">
      <c r="A66" s="24" t="s">
        <v>59</v>
      </c>
      <c r="B66" s="15" t="s">
        <v>630</v>
      </c>
      <c r="C66" s="21">
        <v>10599648.82807</v>
      </c>
      <c r="D66" s="21">
        <v>6662082.1164700007</v>
      </c>
      <c r="E66" s="20">
        <f t="shared" si="0"/>
        <v>62.851913535356651</v>
      </c>
      <c r="F66" s="20">
        <v>6755252.7041800003</v>
      </c>
      <c r="G66" s="20">
        <f t="shared" si="1"/>
        <v>98.620768285213842</v>
      </c>
    </row>
    <row r="67" spans="1:7" s="10" customFormat="1" ht="11.25" x14ac:dyDescent="0.2">
      <c r="A67" s="17" t="s">
        <v>60</v>
      </c>
      <c r="B67" s="11" t="s">
        <v>631</v>
      </c>
      <c r="C67" s="19">
        <v>401655.00942000002</v>
      </c>
      <c r="D67" s="19">
        <v>78949.775379999992</v>
      </c>
      <c r="E67" s="29">
        <f t="shared" si="0"/>
        <v>19.65611620131552</v>
      </c>
      <c r="F67" s="29">
        <v>131345.75377000001</v>
      </c>
      <c r="G67" s="29">
        <f t="shared" si="1"/>
        <v>60.108357608765338</v>
      </c>
    </row>
    <row r="68" spans="1:7" s="16" customFormat="1" ht="22.5" x14ac:dyDescent="0.2">
      <c r="A68" s="17" t="s">
        <v>61</v>
      </c>
      <c r="B68" s="11" t="s">
        <v>632</v>
      </c>
      <c r="C68" s="19">
        <v>261906.55</v>
      </c>
      <c r="D68" s="19">
        <v>50345.383049999997</v>
      </c>
      <c r="E68" s="29">
        <f t="shared" si="0"/>
        <v>19.222651380807392</v>
      </c>
      <c r="F68" s="29">
        <v>80825.997620000009</v>
      </c>
      <c r="G68" s="29">
        <f t="shared" si="1"/>
        <v>62.288600861688927</v>
      </c>
    </row>
    <row r="69" spans="1:7" s="10" customFormat="1" ht="33.75" x14ac:dyDescent="0.2">
      <c r="A69" s="17" t="s">
        <v>62</v>
      </c>
      <c r="B69" s="11" t="s">
        <v>633</v>
      </c>
      <c r="C69" s="19">
        <v>766.1</v>
      </c>
      <c r="D69" s="19">
        <v>0</v>
      </c>
      <c r="E69" s="29">
        <f t="shared" si="0"/>
        <v>0</v>
      </c>
      <c r="F69" s="29">
        <v>0</v>
      </c>
      <c r="G69" s="29">
        <v>0</v>
      </c>
    </row>
    <row r="70" spans="1:7" s="10" customFormat="1" ht="22.5" x14ac:dyDescent="0.2">
      <c r="A70" s="17" t="s">
        <v>63</v>
      </c>
      <c r="B70" s="11" t="s">
        <v>634</v>
      </c>
      <c r="C70" s="19">
        <v>68593.637000000002</v>
      </c>
      <c r="D70" s="19">
        <v>15051.044109999999</v>
      </c>
      <c r="E70" s="29">
        <f t="shared" si="0"/>
        <v>21.942332799761001</v>
      </c>
      <c r="F70" s="29">
        <v>24211.026559999998</v>
      </c>
      <c r="G70" s="29">
        <f t="shared" si="1"/>
        <v>62.166071614932797</v>
      </c>
    </row>
    <row r="71" spans="1:7" s="10" customFormat="1" ht="33.75" x14ac:dyDescent="0.2">
      <c r="A71" s="17" t="s">
        <v>64</v>
      </c>
      <c r="B71" s="11" t="s">
        <v>635</v>
      </c>
      <c r="C71" s="19">
        <v>70388.722420000006</v>
      </c>
      <c r="D71" s="19">
        <v>13553.34822</v>
      </c>
      <c r="E71" s="29">
        <f t="shared" si="0"/>
        <v>19.254999599408837</v>
      </c>
      <c r="F71" s="29">
        <v>26308.729589999999</v>
      </c>
      <c r="G71" s="29">
        <f t="shared" si="1"/>
        <v>51.516543866685424</v>
      </c>
    </row>
    <row r="72" spans="1:7" s="10" customFormat="1" ht="11.25" x14ac:dyDescent="0.2">
      <c r="A72" s="17" t="s">
        <v>65</v>
      </c>
      <c r="B72" s="11" t="s">
        <v>636</v>
      </c>
      <c r="C72" s="19">
        <v>6879285</v>
      </c>
      <c r="D72" s="19">
        <v>5149907.0746599995</v>
      </c>
      <c r="E72" s="29">
        <f t="shared" ref="E72:E139" si="2">D72/C72*100</f>
        <v>74.86108039803554</v>
      </c>
      <c r="F72" s="29">
        <v>4960669.1393599994</v>
      </c>
      <c r="G72" s="29">
        <f t="shared" ref="G72:G139" si="3">D72/F72*100</f>
        <v>103.81476631445763</v>
      </c>
    </row>
    <row r="73" spans="1:7" s="10" customFormat="1" ht="22.5" x14ac:dyDescent="0.2">
      <c r="A73" s="17" t="s">
        <v>66</v>
      </c>
      <c r="B73" s="11" t="s">
        <v>637</v>
      </c>
      <c r="C73" s="19">
        <v>6115684</v>
      </c>
      <c r="D73" s="19">
        <v>4604896.2001400003</v>
      </c>
      <c r="E73" s="29">
        <f t="shared" si="2"/>
        <v>75.296503222534056</v>
      </c>
      <c r="F73" s="29">
        <v>4377819.1467399998</v>
      </c>
      <c r="G73" s="29">
        <f t="shared" si="3"/>
        <v>105.18699027503446</v>
      </c>
    </row>
    <row r="74" spans="1:7" s="10" customFormat="1" ht="22.5" x14ac:dyDescent="0.2">
      <c r="A74" s="17" t="s">
        <v>67</v>
      </c>
      <c r="B74" s="11" t="s">
        <v>638</v>
      </c>
      <c r="C74" s="19">
        <v>763601</v>
      </c>
      <c r="D74" s="19">
        <v>545010.87451999995</v>
      </c>
      <c r="E74" s="29">
        <f t="shared" si="2"/>
        <v>71.373776948956319</v>
      </c>
      <c r="F74" s="29">
        <v>582849.99262000003</v>
      </c>
      <c r="G74" s="29">
        <f t="shared" si="3"/>
        <v>93.507914801558556</v>
      </c>
    </row>
    <row r="75" spans="1:7" s="10" customFormat="1" ht="11.25" x14ac:dyDescent="0.2">
      <c r="A75" s="17" t="s">
        <v>68</v>
      </c>
      <c r="B75" s="11" t="s">
        <v>639</v>
      </c>
      <c r="C75" s="19">
        <v>1518907</v>
      </c>
      <c r="D75" s="19">
        <v>458658.24270999996</v>
      </c>
      <c r="E75" s="29">
        <f t="shared" si="2"/>
        <v>30.196598126810919</v>
      </c>
      <c r="F75" s="29">
        <v>571552.10751999996</v>
      </c>
      <c r="G75" s="29">
        <f t="shared" si="3"/>
        <v>80.247843840546139</v>
      </c>
    </row>
    <row r="76" spans="1:7" s="10" customFormat="1" ht="11.25" x14ac:dyDescent="0.2">
      <c r="A76" s="17" t="s">
        <v>69</v>
      </c>
      <c r="B76" s="11" t="s">
        <v>640</v>
      </c>
      <c r="C76" s="19">
        <v>204720</v>
      </c>
      <c r="D76" s="19">
        <v>188305.77833</v>
      </c>
      <c r="E76" s="29">
        <f t="shared" si="2"/>
        <v>91.982111337436507</v>
      </c>
      <c r="F76" s="29">
        <v>159883.91721000001</v>
      </c>
      <c r="G76" s="29">
        <f t="shared" si="3"/>
        <v>117.77656040455227</v>
      </c>
    </row>
    <row r="77" spans="1:7" s="16" customFormat="1" ht="11.25" x14ac:dyDescent="0.2">
      <c r="A77" s="17" t="s">
        <v>70</v>
      </c>
      <c r="B77" s="11" t="s">
        <v>641</v>
      </c>
      <c r="C77" s="19">
        <v>1314187</v>
      </c>
      <c r="D77" s="19">
        <v>270352.46438000002</v>
      </c>
      <c r="E77" s="29">
        <f t="shared" si="2"/>
        <v>20.571841326995322</v>
      </c>
      <c r="F77" s="29">
        <v>411668.19030999998</v>
      </c>
      <c r="G77" s="29">
        <f t="shared" si="3"/>
        <v>65.672420348148719</v>
      </c>
    </row>
    <row r="78" spans="1:7" s="10" customFormat="1" ht="11.25" x14ac:dyDescent="0.2">
      <c r="A78" s="17" t="s">
        <v>71</v>
      </c>
      <c r="B78" s="11" t="s">
        <v>642</v>
      </c>
      <c r="C78" s="19">
        <v>3528</v>
      </c>
      <c r="D78" s="19">
        <v>1701.9133700000002</v>
      </c>
      <c r="E78" s="29">
        <f t="shared" si="2"/>
        <v>48.240174886621325</v>
      </c>
      <c r="F78" s="29">
        <v>2422</v>
      </c>
      <c r="G78" s="29">
        <f t="shared" si="3"/>
        <v>70.268925268373252</v>
      </c>
    </row>
    <row r="79" spans="1:7" s="10" customFormat="1" ht="11.25" x14ac:dyDescent="0.2">
      <c r="A79" s="17" t="s">
        <v>72</v>
      </c>
      <c r="B79" s="11" t="s">
        <v>643</v>
      </c>
      <c r="C79" s="19">
        <v>1796273.81865</v>
      </c>
      <c r="D79" s="19">
        <v>972865.11034999997</v>
      </c>
      <c r="E79" s="29">
        <f t="shared" si="2"/>
        <v>54.16017871268437</v>
      </c>
      <c r="F79" s="29">
        <v>1089263.7035300001</v>
      </c>
      <c r="G79" s="29">
        <f t="shared" si="3"/>
        <v>89.31401158389977</v>
      </c>
    </row>
    <row r="80" spans="1:7" s="10" customFormat="1" ht="11.25" x14ac:dyDescent="0.2">
      <c r="A80" s="17" t="s">
        <v>73</v>
      </c>
      <c r="B80" s="11" t="s">
        <v>644</v>
      </c>
      <c r="C80" s="19">
        <v>1148489.4374800001</v>
      </c>
      <c r="D80" s="19">
        <v>843770.82089999993</v>
      </c>
      <c r="E80" s="29">
        <f t="shared" si="2"/>
        <v>73.467878185400679</v>
      </c>
      <c r="F80" s="29">
        <v>871918.15275999997</v>
      </c>
      <c r="G80" s="29">
        <f t="shared" si="3"/>
        <v>96.771791965690639</v>
      </c>
    </row>
    <row r="81" spans="1:7" s="10" customFormat="1" ht="22.5" x14ac:dyDescent="0.2">
      <c r="A81" s="17" t="s">
        <v>74</v>
      </c>
      <c r="B81" s="11" t="s">
        <v>645</v>
      </c>
      <c r="C81" s="19">
        <v>595410.51147999999</v>
      </c>
      <c r="D81" s="19">
        <v>458207.23470999999</v>
      </c>
      <c r="E81" s="29">
        <f t="shared" si="2"/>
        <v>76.956524259379194</v>
      </c>
      <c r="F81" s="29">
        <v>440399.97666000004</v>
      </c>
      <c r="G81" s="29">
        <f t="shared" si="3"/>
        <v>104.04342847269213</v>
      </c>
    </row>
    <row r="82" spans="1:7" s="10" customFormat="1" ht="22.5" x14ac:dyDescent="0.2">
      <c r="A82" s="17" t="s">
        <v>75</v>
      </c>
      <c r="B82" s="11" t="s">
        <v>646</v>
      </c>
      <c r="C82" s="19">
        <v>336631.92599999998</v>
      </c>
      <c r="D82" s="19">
        <v>232458.65974999999</v>
      </c>
      <c r="E82" s="29">
        <f t="shared" si="2"/>
        <v>69.054252373555329</v>
      </c>
      <c r="F82" s="29">
        <v>251208.30262999999</v>
      </c>
      <c r="G82" s="29">
        <f t="shared" si="3"/>
        <v>92.536216883079703</v>
      </c>
    </row>
    <row r="83" spans="1:7" s="10" customFormat="1" ht="22.5" x14ac:dyDescent="0.2">
      <c r="A83" s="17" t="s">
        <v>76</v>
      </c>
      <c r="B83" s="11" t="s">
        <v>647</v>
      </c>
      <c r="C83" s="19">
        <v>216447</v>
      </c>
      <c r="D83" s="19">
        <v>153104.92644000001</v>
      </c>
      <c r="E83" s="29">
        <f t="shared" si="2"/>
        <v>70.735527145213382</v>
      </c>
      <c r="F83" s="29">
        <v>180309.87346999999</v>
      </c>
      <c r="G83" s="29">
        <f t="shared" si="3"/>
        <v>84.91211462442385</v>
      </c>
    </row>
    <row r="84" spans="1:7" s="16" customFormat="1" ht="11.25" x14ac:dyDescent="0.2">
      <c r="A84" s="17" t="s">
        <v>77</v>
      </c>
      <c r="B84" s="11" t="s">
        <v>648</v>
      </c>
      <c r="C84" s="19">
        <v>647784.38116999995</v>
      </c>
      <c r="D84" s="19">
        <v>129094.28945</v>
      </c>
      <c r="E84" s="29">
        <f t="shared" si="2"/>
        <v>19.928589389085843</v>
      </c>
      <c r="F84" s="29">
        <v>217345.55077</v>
      </c>
      <c r="G84" s="29">
        <f t="shared" si="3"/>
        <v>59.395873986217694</v>
      </c>
    </row>
    <row r="85" spans="1:7" s="10" customFormat="1" ht="22.5" x14ac:dyDescent="0.2">
      <c r="A85" s="17" t="s">
        <v>78</v>
      </c>
      <c r="B85" s="11" t="s">
        <v>649</v>
      </c>
      <c r="C85" s="19">
        <v>215640</v>
      </c>
      <c r="D85" s="19">
        <v>40807.986640000003</v>
      </c>
      <c r="E85" s="29">
        <f t="shared" si="2"/>
        <v>18.924126618438137</v>
      </c>
      <c r="F85" s="29">
        <v>63142.732179999999</v>
      </c>
      <c r="G85" s="29">
        <f t="shared" si="3"/>
        <v>64.628161042618999</v>
      </c>
    </row>
    <row r="86" spans="1:7" s="10" customFormat="1" ht="22.5" x14ac:dyDescent="0.2">
      <c r="A86" s="17" t="s">
        <v>79</v>
      </c>
      <c r="B86" s="11" t="s">
        <v>650</v>
      </c>
      <c r="C86" s="19">
        <v>350022.91100000002</v>
      </c>
      <c r="D86" s="19">
        <v>73096.548110000003</v>
      </c>
      <c r="E86" s="29">
        <f t="shared" si="2"/>
        <v>20.883361006617076</v>
      </c>
      <c r="F86" s="29">
        <v>123820.83526000001</v>
      </c>
      <c r="G86" s="29">
        <f t="shared" si="3"/>
        <v>59.034126168274724</v>
      </c>
    </row>
    <row r="87" spans="1:7" s="10" customFormat="1" ht="22.5" x14ac:dyDescent="0.2">
      <c r="A87" s="17" t="s">
        <v>80</v>
      </c>
      <c r="B87" s="11" t="s">
        <v>651</v>
      </c>
      <c r="C87" s="19">
        <v>82121.470170000001</v>
      </c>
      <c r="D87" s="19">
        <v>15189.7547</v>
      </c>
      <c r="E87" s="29">
        <f t="shared" si="2"/>
        <v>18.496691143687059</v>
      </c>
      <c r="F87" s="29">
        <v>30381.983329999999</v>
      </c>
      <c r="G87" s="29">
        <f t="shared" si="3"/>
        <v>49.995928623268057</v>
      </c>
    </row>
    <row r="88" spans="1:7" s="10" customFormat="1" ht="21.75" x14ac:dyDescent="0.2">
      <c r="A88" s="24" t="s">
        <v>81</v>
      </c>
      <c r="B88" s="15" t="s">
        <v>652</v>
      </c>
      <c r="C88" s="21">
        <v>58400</v>
      </c>
      <c r="D88" s="21">
        <v>29105.882369999999</v>
      </c>
      <c r="E88" s="20">
        <f t="shared" si="2"/>
        <v>49.838839674657528</v>
      </c>
      <c r="F88" s="20">
        <v>28835.694640000002</v>
      </c>
      <c r="G88" s="20">
        <f t="shared" si="3"/>
        <v>100.9369905368092</v>
      </c>
    </row>
    <row r="89" spans="1:7" s="10" customFormat="1" ht="11.25" x14ac:dyDescent="0.2">
      <c r="A89" s="17" t="s">
        <v>82</v>
      </c>
      <c r="B89" s="11" t="s">
        <v>653</v>
      </c>
      <c r="C89" s="19">
        <v>53603</v>
      </c>
      <c r="D89" s="19">
        <v>23525.614030000001</v>
      </c>
      <c r="E89" s="29">
        <f t="shared" si="2"/>
        <v>43.888614499188478</v>
      </c>
      <c r="F89" s="29">
        <v>23160.11476</v>
      </c>
      <c r="G89" s="29">
        <f t="shared" si="3"/>
        <v>101.57814101435825</v>
      </c>
    </row>
    <row r="90" spans="1:7" s="10" customFormat="1" ht="11.25" x14ac:dyDescent="0.2">
      <c r="A90" s="17" t="s">
        <v>83</v>
      </c>
      <c r="B90" s="11" t="s">
        <v>654</v>
      </c>
      <c r="C90" s="19">
        <v>53207</v>
      </c>
      <c r="D90" s="19">
        <v>23202.243780000001</v>
      </c>
      <c r="E90" s="29">
        <f t="shared" si="2"/>
        <v>43.607502358712203</v>
      </c>
      <c r="F90" s="29">
        <v>22923.0072</v>
      </c>
      <c r="G90" s="29">
        <f t="shared" si="3"/>
        <v>101.2181498595001</v>
      </c>
    </row>
    <row r="91" spans="1:7" s="10" customFormat="1" ht="22.5" x14ac:dyDescent="0.2">
      <c r="A91" s="17" t="s">
        <v>84</v>
      </c>
      <c r="B91" s="11" t="s">
        <v>655</v>
      </c>
      <c r="C91" s="19">
        <v>396</v>
      </c>
      <c r="D91" s="19">
        <v>323.37025</v>
      </c>
      <c r="E91" s="29">
        <f t="shared" si="2"/>
        <v>81.659154040404033</v>
      </c>
      <c r="F91" s="29">
        <v>237.10756000000001</v>
      </c>
      <c r="G91" s="29">
        <f t="shared" si="3"/>
        <v>136.3812482402501</v>
      </c>
    </row>
    <row r="92" spans="1:7" s="10" customFormat="1" ht="22.5" x14ac:dyDescent="0.2">
      <c r="A92" s="17" t="s">
        <v>85</v>
      </c>
      <c r="B92" s="11" t="s">
        <v>656</v>
      </c>
      <c r="C92" s="19">
        <v>4797</v>
      </c>
      <c r="D92" s="19">
        <v>5580.2683399999996</v>
      </c>
      <c r="E92" s="29">
        <f t="shared" si="2"/>
        <v>116.32829560141755</v>
      </c>
      <c r="F92" s="29">
        <v>5675.5798800000002</v>
      </c>
      <c r="G92" s="29">
        <f t="shared" si="3"/>
        <v>98.320673093935895</v>
      </c>
    </row>
    <row r="93" spans="1:7" s="10" customFormat="1" ht="11.25" x14ac:dyDescent="0.2">
      <c r="A93" s="17" t="s">
        <v>86</v>
      </c>
      <c r="B93" s="11" t="s">
        <v>657</v>
      </c>
      <c r="C93" s="19">
        <v>4794</v>
      </c>
      <c r="D93" s="19">
        <v>5580.1597499999998</v>
      </c>
      <c r="E93" s="29">
        <f t="shared" si="2"/>
        <v>116.3988266583229</v>
      </c>
      <c r="F93" s="29">
        <v>5674.4348399999999</v>
      </c>
      <c r="G93" s="29">
        <f t="shared" si="3"/>
        <v>98.33859947892185</v>
      </c>
    </row>
    <row r="94" spans="1:7" s="10" customFormat="1" ht="22.5" x14ac:dyDescent="0.2">
      <c r="A94" s="17" t="s">
        <v>87</v>
      </c>
      <c r="B94" s="11" t="s">
        <v>658</v>
      </c>
      <c r="C94" s="19">
        <v>3</v>
      </c>
      <c r="D94" s="19">
        <v>0.10859000000000001</v>
      </c>
      <c r="E94" s="29">
        <f t="shared" si="2"/>
        <v>3.6196666666666668</v>
      </c>
      <c r="F94" s="29">
        <v>1.1450400000000001</v>
      </c>
      <c r="G94" s="29">
        <f t="shared" si="3"/>
        <v>9.4835114930482778</v>
      </c>
    </row>
    <row r="95" spans="1:7" s="10" customFormat="1" ht="11.25" x14ac:dyDescent="0.2">
      <c r="A95" s="24" t="s">
        <v>88</v>
      </c>
      <c r="B95" s="15" t="s">
        <v>659</v>
      </c>
      <c r="C95" s="21">
        <v>387637.21850000002</v>
      </c>
      <c r="D95" s="21">
        <v>246480.47552000001</v>
      </c>
      <c r="E95" s="20">
        <f t="shared" si="2"/>
        <v>63.585348299056577</v>
      </c>
      <c r="F95" s="20">
        <v>294895.12513999996</v>
      </c>
      <c r="G95" s="20">
        <f t="shared" si="3"/>
        <v>83.582417784283365</v>
      </c>
    </row>
    <row r="96" spans="1:7" s="10" customFormat="1" ht="33.75" x14ac:dyDescent="0.2">
      <c r="A96" s="17" t="s">
        <v>89</v>
      </c>
      <c r="B96" s="11" t="s">
        <v>660</v>
      </c>
      <c r="C96" s="19">
        <v>0</v>
      </c>
      <c r="D96" s="19">
        <v>1.55</v>
      </c>
      <c r="E96" s="29">
        <v>0</v>
      </c>
      <c r="F96" s="29">
        <v>0</v>
      </c>
      <c r="G96" s="29">
        <v>0</v>
      </c>
    </row>
    <row r="97" spans="1:7" s="10" customFormat="1" ht="22.5" x14ac:dyDescent="0.2">
      <c r="A97" s="17" t="s">
        <v>90</v>
      </c>
      <c r="B97" s="11" t="s">
        <v>661</v>
      </c>
      <c r="C97" s="19">
        <v>0</v>
      </c>
      <c r="D97" s="19">
        <v>1.55</v>
      </c>
      <c r="E97" s="29">
        <v>0</v>
      </c>
      <c r="F97" s="29">
        <v>0</v>
      </c>
      <c r="G97" s="29">
        <v>0</v>
      </c>
    </row>
    <row r="98" spans="1:7" s="10" customFormat="1" ht="22.5" x14ac:dyDescent="0.2">
      <c r="A98" s="17" t="s">
        <v>91</v>
      </c>
      <c r="B98" s="11" t="s">
        <v>662</v>
      </c>
      <c r="C98" s="19">
        <v>136747.9185</v>
      </c>
      <c r="D98" s="19">
        <v>115380.05236</v>
      </c>
      <c r="E98" s="29">
        <f t="shared" si="2"/>
        <v>84.374265894219079</v>
      </c>
      <c r="F98" s="29">
        <v>100690.65437999999</v>
      </c>
      <c r="G98" s="29">
        <f t="shared" si="3"/>
        <v>114.58864089269215</v>
      </c>
    </row>
    <row r="99" spans="1:7" s="16" customFormat="1" ht="33.75" x14ac:dyDescent="0.2">
      <c r="A99" s="17" t="s">
        <v>92</v>
      </c>
      <c r="B99" s="11" t="s">
        <v>663</v>
      </c>
      <c r="C99" s="19">
        <v>136747.9185</v>
      </c>
      <c r="D99" s="19">
        <v>115380.05236</v>
      </c>
      <c r="E99" s="29">
        <f t="shared" si="2"/>
        <v>84.374265894219079</v>
      </c>
      <c r="F99" s="29">
        <v>100690.65437999999</v>
      </c>
      <c r="G99" s="29">
        <f t="shared" si="3"/>
        <v>114.58864089269215</v>
      </c>
    </row>
    <row r="100" spans="1:7" s="10" customFormat="1" ht="33.75" x14ac:dyDescent="0.2">
      <c r="A100" s="17" t="s">
        <v>93</v>
      </c>
      <c r="B100" s="11" t="s">
        <v>664</v>
      </c>
      <c r="C100" s="19">
        <v>279.60000000000002</v>
      </c>
      <c r="D100" s="19">
        <v>64.203209999999999</v>
      </c>
      <c r="E100" s="29">
        <f t="shared" si="2"/>
        <v>22.962521459227467</v>
      </c>
      <c r="F100" s="29">
        <v>201.54499999999999</v>
      </c>
      <c r="G100" s="29">
        <f t="shared" si="3"/>
        <v>31.855521099506319</v>
      </c>
    </row>
    <row r="101" spans="1:7" s="10" customFormat="1" ht="45" x14ac:dyDescent="0.2">
      <c r="A101" s="17" t="s">
        <v>94</v>
      </c>
      <c r="B101" s="11" t="s">
        <v>665</v>
      </c>
      <c r="C101" s="19">
        <v>279.60000000000002</v>
      </c>
      <c r="D101" s="19">
        <v>64.203209999999999</v>
      </c>
      <c r="E101" s="29">
        <f t="shared" si="2"/>
        <v>22.962521459227467</v>
      </c>
      <c r="F101" s="29">
        <v>201.54499999999999</v>
      </c>
      <c r="G101" s="29">
        <f t="shared" si="3"/>
        <v>31.855521099506319</v>
      </c>
    </row>
    <row r="102" spans="1:7" s="10" customFormat="1" ht="45" x14ac:dyDescent="0.2">
      <c r="A102" s="17" t="s">
        <v>95</v>
      </c>
      <c r="B102" s="11" t="s">
        <v>666</v>
      </c>
      <c r="C102" s="19">
        <v>9564</v>
      </c>
      <c r="D102" s="19">
        <v>2994.1954999999998</v>
      </c>
      <c r="E102" s="29">
        <f t="shared" si="2"/>
        <v>31.306937473860309</v>
      </c>
      <c r="F102" s="29">
        <v>7556.0250900000001</v>
      </c>
      <c r="G102" s="29">
        <f t="shared" si="3"/>
        <v>39.626595522593746</v>
      </c>
    </row>
    <row r="103" spans="1:7" s="10" customFormat="1" ht="22.5" x14ac:dyDescent="0.2">
      <c r="A103" s="17" t="s">
        <v>96</v>
      </c>
      <c r="B103" s="11" t="s">
        <v>667</v>
      </c>
      <c r="C103" s="19">
        <v>241045.7</v>
      </c>
      <c r="D103" s="19">
        <v>128040.47445000001</v>
      </c>
      <c r="E103" s="29">
        <f t="shared" si="2"/>
        <v>53.118754846072761</v>
      </c>
      <c r="F103" s="29">
        <v>186446.90066999997</v>
      </c>
      <c r="G103" s="29">
        <f t="shared" si="3"/>
        <v>68.673962393520341</v>
      </c>
    </row>
    <row r="104" spans="1:7" s="10" customFormat="1" ht="56.25" x14ac:dyDescent="0.2">
      <c r="A104" s="17" t="s">
        <v>97</v>
      </c>
      <c r="B104" s="11" t="s">
        <v>668</v>
      </c>
      <c r="C104" s="19">
        <v>478</v>
      </c>
      <c r="D104" s="19">
        <v>-1.6388</v>
      </c>
      <c r="E104" s="29">
        <v>0</v>
      </c>
      <c r="F104" s="29">
        <v>279.90649999999999</v>
      </c>
      <c r="G104" s="29">
        <v>0</v>
      </c>
    </row>
    <row r="105" spans="1:7" s="10" customFormat="1" ht="22.5" x14ac:dyDescent="0.2">
      <c r="A105" s="17" t="s">
        <v>98</v>
      </c>
      <c r="B105" s="11" t="s">
        <v>669</v>
      </c>
      <c r="C105" s="19">
        <v>145290.29999999999</v>
      </c>
      <c r="D105" s="19">
        <v>89392.412079999995</v>
      </c>
      <c r="E105" s="29">
        <f t="shared" si="2"/>
        <v>61.526758551672067</v>
      </c>
      <c r="F105" s="29">
        <v>111208.3366</v>
      </c>
      <c r="G105" s="29">
        <f t="shared" si="3"/>
        <v>80.382833529406454</v>
      </c>
    </row>
    <row r="106" spans="1:7" s="10" customFormat="1" ht="33.75" x14ac:dyDescent="0.2">
      <c r="A106" s="17" t="s">
        <v>99</v>
      </c>
      <c r="B106" s="11" t="s">
        <v>670</v>
      </c>
      <c r="C106" s="19">
        <v>47641.1</v>
      </c>
      <c r="D106" s="19">
        <v>9593.5</v>
      </c>
      <c r="E106" s="29">
        <f t="shared" si="2"/>
        <v>20.137024543933705</v>
      </c>
      <c r="F106" s="29">
        <v>39334.000009999996</v>
      </c>
      <c r="G106" s="29">
        <f t="shared" si="3"/>
        <v>24.389840843954381</v>
      </c>
    </row>
    <row r="107" spans="1:7" s="10" customFormat="1" ht="45" x14ac:dyDescent="0.2">
      <c r="A107" s="17" t="s">
        <v>100</v>
      </c>
      <c r="B107" s="11" t="s">
        <v>671</v>
      </c>
      <c r="C107" s="19">
        <v>47641.1</v>
      </c>
      <c r="D107" s="19">
        <v>9593.5</v>
      </c>
      <c r="E107" s="29">
        <f t="shared" si="2"/>
        <v>20.137024543933705</v>
      </c>
      <c r="F107" s="29">
        <v>39334.000009999996</v>
      </c>
      <c r="G107" s="29">
        <f t="shared" si="3"/>
        <v>24.389840843954381</v>
      </c>
    </row>
    <row r="108" spans="1:7" s="10" customFormat="1" ht="22.5" x14ac:dyDescent="0.2">
      <c r="A108" s="17" t="s">
        <v>101</v>
      </c>
      <c r="B108" s="11" t="s">
        <v>672</v>
      </c>
      <c r="C108" s="19">
        <v>6325</v>
      </c>
      <c r="D108" s="19">
        <v>4394.8630000000003</v>
      </c>
      <c r="E108" s="29">
        <f t="shared" si="2"/>
        <v>69.483999999999995</v>
      </c>
      <c r="F108" s="29">
        <v>5220.2750599999999</v>
      </c>
      <c r="G108" s="29">
        <f t="shared" si="3"/>
        <v>84.188341600528616</v>
      </c>
    </row>
    <row r="109" spans="1:7" s="10" customFormat="1" ht="45" x14ac:dyDescent="0.2">
      <c r="A109" s="17" t="s">
        <v>102</v>
      </c>
      <c r="B109" s="41" t="s">
        <v>673</v>
      </c>
      <c r="C109" s="19">
        <v>128.80000000000001</v>
      </c>
      <c r="D109" s="19">
        <v>70.900000000000006</v>
      </c>
      <c r="E109" s="29">
        <f t="shared" si="2"/>
        <v>55.046583850931675</v>
      </c>
      <c r="F109" s="29">
        <v>75.099999999999994</v>
      </c>
      <c r="G109" s="29">
        <f t="shared" si="3"/>
        <v>94.40745672436752</v>
      </c>
    </row>
    <row r="110" spans="1:7" s="10" customFormat="1" ht="22.5" x14ac:dyDescent="0.2">
      <c r="A110" s="17" t="s">
        <v>103</v>
      </c>
      <c r="B110" s="11" t="s">
        <v>674</v>
      </c>
      <c r="C110" s="19">
        <v>3.5</v>
      </c>
      <c r="D110" s="19">
        <v>21</v>
      </c>
      <c r="E110" s="29" t="s">
        <v>1858</v>
      </c>
      <c r="F110" s="29">
        <v>3.5</v>
      </c>
      <c r="G110" s="29" t="s">
        <v>1858</v>
      </c>
    </row>
    <row r="111" spans="1:7" s="10" customFormat="1" ht="67.5" x14ac:dyDescent="0.2">
      <c r="A111" s="17" t="s">
        <v>104</v>
      </c>
      <c r="B111" s="11" t="s">
        <v>675</v>
      </c>
      <c r="C111" s="19">
        <v>116</v>
      </c>
      <c r="D111" s="19">
        <v>24</v>
      </c>
      <c r="E111" s="29">
        <f t="shared" si="2"/>
        <v>20.689655172413794</v>
      </c>
      <c r="F111" s="29">
        <v>57.6</v>
      </c>
      <c r="G111" s="29">
        <f t="shared" si="3"/>
        <v>41.666666666666664</v>
      </c>
    </row>
    <row r="112" spans="1:7" s="10" customFormat="1" ht="45" x14ac:dyDescent="0.2">
      <c r="A112" s="17" t="s">
        <v>105</v>
      </c>
      <c r="B112" s="11" t="s">
        <v>676</v>
      </c>
      <c r="C112" s="19">
        <v>31648.799999999999</v>
      </c>
      <c r="D112" s="19">
        <v>21313.213170000003</v>
      </c>
      <c r="E112" s="29">
        <f t="shared" si="2"/>
        <v>67.342879256085553</v>
      </c>
      <c r="F112" s="29">
        <v>25254.5825</v>
      </c>
      <c r="G112" s="29">
        <f t="shared" si="3"/>
        <v>84.393448872100748</v>
      </c>
    </row>
    <row r="113" spans="1:7" s="10" customFormat="1" ht="56.25" x14ac:dyDescent="0.2">
      <c r="A113" s="17" t="s">
        <v>106</v>
      </c>
      <c r="B113" s="11" t="s">
        <v>677</v>
      </c>
      <c r="C113" s="19">
        <v>9522</v>
      </c>
      <c r="D113" s="19">
        <v>5963.0829999999996</v>
      </c>
      <c r="E113" s="29">
        <f t="shared" si="2"/>
        <v>62.624270111321145</v>
      </c>
      <c r="F113" s="29">
        <v>8135.0564999999997</v>
      </c>
      <c r="G113" s="29">
        <f t="shared" si="3"/>
        <v>73.301064350321354</v>
      </c>
    </row>
    <row r="114" spans="1:7" s="10" customFormat="1" ht="112.5" x14ac:dyDescent="0.2">
      <c r="A114" s="17" t="s">
        <v>107</v>
      </c>
      <c r="B114" s="11" t="s">
        <v>678</v>
      </c>
      <c r="C114" s="19">
        <v>22126.799999999999</v>
      </c>
      <c r="D114" s="19">
        <v>15350.13017</v>
      </c>
      <c r="E114" s="29">
        <f t="shared" si="2"/>
        <v>69.373475468662434</v>
      </c>
      <c r="F114" s="29">
        <v>17119.526000000002</v>
      </c>
      <c r="G114" s="29">
        <f t="shared" si="3"/>
        <v>89.664457824357982</v>
      </c>
    </row>
    <row r="115" spans="1:7" s="10" customFormat="1" ht="22.5" x14ac:dyDescent="0.2">
      <c r="A115" s="17" t="s">
        <v>108</v>
      </c>
      <c r="B115" s="11" t="s">
        <v>679</v>
      </c>
      <c r="C115" s="19">
        <v>25</v>
      </c>
      <c r="D115" s="19">
        <v>45</v>
      </c>
      <c r="E115" s="29">
        <f t="shared" si="2"/>
        <v>180</v>
      </c>
      <c r="F115" s="29">
        <v>25</v>
      </c>
      <c r="G115" s="29">
        <f t="shared" si="3"/>
        <v>180</v>
      </c>
    </row>
    <row r="116" spans="1:7" s="10" customFormat="1" ht="78.75" x14ac:dyDescent="0.2">
      <c r="A116" s="17" t="s">
        <v>109</v>
      </c>
      <c r="B116" s="11" t="s">
        <v>680</v>
      </c>
      <c r="C116" s="19">
        <v>4.8</v>
      </c>
      <c r="D116" s="19">
        <v>0.35</v>
      </c>
      <c r="E116" s="29">
        <f t="shared" si="2"/>
        <v>7.291666666666667</v>
      </c>
      <c r="F116" s="29">
        <v>1.6</v>
      </c>
      <c r="G116" s="29">
        <f t="shared" si="3"/>
        <v>21.874999999999996</v>
      </c>
    </row>
    <row r="117" spans="1:7" s="10" customFormat="1" ht="33.75" x14ac:dyDescent="0.2">
      <c r="A117" s="17" t="s">
        <v>110</v>
      </c>
      <c r="B117" s="11" t="s">
        <v>681</v>
      </c>
      <c r="C117" s="19">
        <v>4881</v>
      </c>
      <c r="D117" s="19">
        <v>1633.6</v>
      </c>
      <c r="E117" s="29">
        <f t="shared" si="2"/>
        <v>33.468551526326571</v>
      </c>
      <c r="F117" s="29">
        <v>1703.4</v>
      </c>
      <c r="G117" s="29">
        <f t="shared" si="3"/>
        <v>95.902313021016781</v>
      </c>
    </row>
    <row r="118" spans="1:7" s="16" customFormat="1" ht="56.25" x14ac:dyDescent="0.2">
      <c r="A118" s="17" t="s">
        <v>111</v>
      </c>
      <c r="B118" s="11" t="s">
        <v>682</v>
      </c>
      <c r="C118" s="19">
        <v>1632</v>
      </c>
      <c r="D118" s="19">
        <v>1232</v>
      </c>
      <c r="E118" s="29">
        <f t="shared" si="2"/>
        <v>75.490196078431367</v>
      </c>
      <c r="F118" s="29">
        <v>1272</v>
      </c>
      <c r="G118" s="29">
        <f t="shared" si="3"/>
        <v>96.855345911949684</v>
      </c>
    </row>
    <row r="119" spans="1:7" s="16" customFormat="1" ht="56.25" x14ac:dyDescent="0.2">
      <c r="A119" s="17" t="s">
        <v>112</v>
      </c>
      <c r="B119" s="41" t="s">
        <v>683</v>
      </c>
      <c r="C119" s="19">
        <v>451</v>
      </c>
      <c r="D119" s="19">
        <v>401.6</v>
      </c>
      <c r="E119" s="29">
        <f t="shared" si="2"/>
        <v>89.046563192904657</v>
      </c>
      <c r="F119" s="29">
        <v>430.4</v>
      </c>
      <c r="G119" s="29">
        <f t="shared" si="3"/>
        <v>93.308550185873614</v>
      </c>
    </row>
    <row r="120" spans="1:7" s="16" customFormat="1" ht="56.25" x14ac:dyDescent="0.2">
      <c r="A120" s="17" t="s">
        <v>113</v>
      </c>
      <c r="B120" s="41" t="s">
        <v>684</v>
      </c>
      <c r="C120" s="19">
        <v>2798</v>
      </c>
      <c r="D120" s="19">
        <v>0</v>
      </c>
      <c r="E120" s="29">
        <f t="shared" si="2"/>
        <v>0</v>
      </c>
      <c r="F120" s="29">
        <v>1</v>
      </c>
      <c r="G120" s="29">
        <f t="shared" si="3"/>
        <v>0</v>
      </c>
    </row>
    <row r="121" spans="1:7" s="16" customFormat="1" ht="22.5" x14ac:dyDescent="0.2">
      <c r="A121" s="17" t="s">
        <v>1778</v>
      </c>
      <c r="B121" s="41" t="s">
        <v>1782</v>
      </c>
      <c r="C121" s="19">
        <v>0</v>
      </c>
      <c r="D121" s="19">
        <v>0</v>
      </c>
      <c r="E121" s="29">
        <v>0</v>
      </c>
      <c r="F121" s="29">
        <v>-14</v>
      </c>
      <c r="G121" s="29">
        <f t="shared" si="3"/>
        <v>0</v>
      </c>
    </row>
    <row r="122" spans="1:7" s="16" customFormat="1" ht="45" x14ac:dyDescent="0.2">
      <c r="A122" s="17" t="s">
        <v>1779</v>
      </c>
      <c r="B122" s="41" t="s">
        <v>1783</v>
      </c>
      <c r="C122" s="19">
        <v>0</v>
      </c>
      <c r="D122" s="19">
        <v>0</v>
      </c>
      <c r="E122" s="29">
        <v>0</v>
      </c>
      <c r="F122" s="29">
        <v>-14</v>
      </c>
      <c r="G122" s="29">
        <v>0</v>
      </c>
    </row>
    <row r="123" spans="1:7" s="16" customFormat="1" ht="45" x14ac:dyDescent="0.2">
      <c r="A123" s="17" t="s">
        <v>1780</v>
      </c>
      <c r="B123" s="41" t="s">
        <v>1784</v>
      </c>
      <c r="C123" s="19">
        <v>0</v>
      </c>
      <c r="D123" s="19">
        <v>0</v>
      </c>
      <c r="E123" s="29">
        <v>0</v>
      </c>
      <c r="F123" s="29">
        <v>-1.25</v>
      </c>
      <c r="G123" s="29">
        <v>0</v>
      </c>
    </row>
    <row r="124" spans="1:7" s="16" customFormat="1" ht="56.25" x14ac:dyDescent="0.2">
      <c r="A124" s="17" t="s">
        <v>1781</v>
      </c>
      <c r="B124" s="41" t="s">
        <v>1785</v>
      </c>
      <c r="C124" s="19">
        <v>0</v>
      </c>
      <c r="D124" s="19">
        <v>0</v>
      </c>
      <c r="E124" s="29">
        <v>0</v>
      </c>
      <c r="F124" s="29">
        <v>-1.25</v>
      </c>
      <c r="G124" s="29">
        <v>0</v>
      </c>
    </row>
    <row r="125" spans="1:7" s="16" customFormat="1" ht="22.5" x14ac:dyDescent="0.2">
      <c r="A125" s="17" t="s">
        <v>114</v>
      </c>
      <c r="B125" s="41" t="s">
        <v>685</v>
      </c>
      <c r="C125" s="19">
        <v>2</v>
      </c>
      <c r="D125" s="19">
        <v>7.2750000000000004</v>
      </c>
      <c r="E125" s="29" t="s">
        <v>1858</v>
      </c>
      <c r="F125" s="29">
        <v>2.1</v>
      </c>
      <c r="G125" s="29" t="s">
        <v>1858</v>
      </c>
    </row>
    <row r="126" spans="1:7" s="16" customFormat="1" ht="45" x14ac:dyDescent="0.2">
      <c r="A126" s="17" t="s">
        <v>115</v>
      </c>
      <c r="B126" s="41" t="s">
        <v>686</v>
      </c>
      <c r="C126" s="19">
        <v>1233</v>
      </c>
      <c r="D126" s="19">
        <v>803.5</v>
      </c>
      <c r="E126" s="29">
        <f t="shared" si="2"/>
        <v>65.16626115166261</v>
      </c>
      <c r="F126" s="29">
        <v>1996.75</v>
      </c>
      <c r="G126" s="29">
        <f t="shared" si="3"/>
        <v>40.240390634781519</v>
      </c>
    </row>
    <row r="127" spans="1:7" s="10" customFormat="1" ht="56.25" x14ac:dyDescent="0.2">
      <c r="A127" s="17" t="s">
        <v>116</v>
      </c>
      <c r="B127" s="11" t="s">
        <v>687</v>
      </c>
      <c r="C127" s="19">
        <v>555</v>
      </c>
      <c r="D127" s="19">
        <v>295</v>
      </c>
      <c r="E127" s="29">
        <f t="shared" si="2"/>
        <v>53.153153153153156</v>
      </c>
      <c r="F127" s="29">
        <v>430</v>
      </c>
      <c r="G127" s="29">
        <f t="shared" si="3"/>
        <v>68.604651162790702</v>
      </c>
    </row>
    <row r="128" spans="1:7" s="10" customFormat="1" ht="33.75" x14ac:dyDescent="0.2">
      <c r="A128" s="17" t="s">
        <v>117</v>
      </c>
      <c r="B128" s="11" t="s">
        <v>688</v>
      </c>
      <c r="C128" s="19">
        <v>495</v>
      </c>
      <c r="D128" s="19">
        <v>410</v>
      </c>
      <c r="E128" s="29">
        <f t="shared" si="2"/>
        <v>82.828282828282823</v>
      </c>
      <c r="F128" s="29">
        <v>870</v>
      </c>
      <c r="G128" s="29">
        <f t="shared" si="3"/>
        <v>47.126436781609193</v>
      </c>
    </row>
    <row r="129" spans="1:7" s="10" customFormat="1" ht="45" x14ac:dyDescent="0.2">
      <c r="A129" s="17" t="s">
        <v>118</v>
      </c>
      <c r="B129" s="11" t="s">
        <v>689</v>
      </c>
      <c r="C129" s="19">
        <v>2218.4</v>
      </c>
      <c r="D129" s="19">
        <v>37.5</v>
      </c>
      <c r="E129" s="29">
        <f t="shared" si="2"/>
        <v>1.6904075009015505</v>
      </c>
      <c r="F129" s="29">
        <v>0</v>
      </c>
      <c r="G129" s="29">
        <v>0</v>
      </c>
    </row>
    <row r="130" spans="1:7" s="10" customFormat="1" ht="21.75" x14ac:dyDescent="0.2">
      <c r="A130" s="24" t="s">
        <v>119</v>
      </c>
      <c r="B130" s="15" t="s">
        <v>690</v>
      </c>
      <c r="C130" s="21">
        <v>466.67331999999999</v>
      </c>
      <c r="D130" s="21">
        <v>56.762070000000001</v>
      </c>
      <c r="E130" s="20">
        <f t="shared" si="2"/>
        <v>12.163127302842168</v>
      </c>
      <c r="F130" s="20">
        <v>286.11761000000001</v>
      </c>
      <c r="G130" s="20">
        <f t="shared" si="3"/>
        <v>19.838719469242037</v>
      </c>
    </row>
    <row r="131" spans="1:7" s="10" customFormat="1" ht="22.5" x14ac:dyDescent="0.2">
      <c r="A131" s="17" t="s">
        <v>120</v>
      </c>
      <c r="B131" s="11" t="s">
        <v>691</v>
      </c>
      <c r="C131" s="19">
        <v>8</v>
      </c>
      <c r="D131" s="19">
        <v>7.0590999999999999</v>
      </c>
      <c r="E131" s="29">
        <f t="shared" si="2"/>
        <v>88.238749999999996</v>
      </c>
      <c r="F131" s="29">
        <v>7.9658599999999993</v>
      </c>
      <c r="G131" s="29">
        <f t="shared" si="3"/>
        <v>88.616922717697776</v>
      </c>
    </row>
    <row r="132" spans="1:7" s="10" customFormat="1" ht="22.5" x14ac:dyDescent="0.2">
      <c r="A132" s="17" t="s">
        <v>1666</v>
      </c>
      <c r="B132" s="11" t="s">
        <v>1714</v>
      </c>
      <c r="C132" s="19">
        <v>0</v>
      </c>
      <c r="D132" s="19">
        <v>0.60526000000000002</v>
      </c>
      <c r="E132" s="29">
        <v>0</v>
      </c>
      <c r="F132" s="29">
        <v>0</v>
      </c>
      <c r="G132" s="29" t="s">
        <v>1861</v>
      </c>
    </row>
    <row r="133" spans="1:7" s="10" customFormat="1" ht="22.5" x14ac:dyDescent="0.2">
      <c r="A133" s="17" t="s">
        <v>121</v>
      </c>
      <c r="B133" s="11" t="s">
        <v>692</v>
      </c>
      <c r="C133" s="19">
        <v>8</v>
      </c>
      <c r="D133" s="19">
        <v>6.4538400000000005</v>
      </c>
      <c r="E133" s="29">
        <f t="shared" si="2"/>
        <v>80.673000000000002</v>
      </c>
      <c r="F133" s="29">
        <v>7.9431099999999999</v>
      </c>
      <c r="G133" s="29">
        <f t="shared" si="3"/>
        <v>81.250794713909286</v>
      </c>
    </row>
    <row r="134" spans="1:7" s="10" customFormat="1" ht="11.25" x14ac:dyDescent="0.2">
      <c r="A134" s="17" t="s">
        <v>122</v>
      </c>
      <c r="B134" s="11" t="s">
        <v>693</v>
      </c>
      <c r="C134" s="19">
        <v>3</v>
      </c>
      <c r="D134" s="19">
        <v>0.89051999999999998</v>
      </c>
      <c r="E134" s="29">
        <f t="shared" si="2"/>
        <v>29.683999999999997</v>
      </c>
      <c r="F134" s="29">
        <v>3.0535100000000002</v>
      </c>
      <c r="G134" s="29">
        <f t="shared" si="3"/>
        <v>29.163814757443074</v>
      </c>
    </row>
    <row r="135" spans="1:7" s="10" customFormat="1" ht="11.25" x14ac:dyDescent="0.2">
      <c r="A135" s="17" t="s">
        <v>123</v>
      </c>
      <c r="B135" s="11" t="s">
        <v>694</v>
      </c>
      <c r="C135" s="19">
        <v>3</v>
      </c>
      <c r="D135" s="19">
        <v>0.89051999999999998</v>
      </c>
      <c r="E135" s="29">
        <f t="shared" si="2"/>
        <v>29.683999999999997</v>
      </c>
      <c r="F135" s="29">
        <v>3.0529199999999999</v>
      </c>
      <c r="G135" s="29">
        <f t="shared" si="3"/>
        <v>29.16945088636453</v>
      </c>
    </row>
    <row r="136" spans="1:7" s="10" customFormat="1" ht="45" x14ac:dyDescent="0.2">
      <c r="A136" s="17" t="s">
        <v>124</v>
      </c>
      <c r="B136" s="11" t="s">
        <v>695</v>
      </c>
      <c r="C136" s="19">
        <v>3</v>
      </c>
      <c r="D136" s="19">
        <v>0.89051999999999998</v>
      </c>
      <c r="E136" s="29">
        <f t="shared" si="2"/>
        <v>29.683999999999997</v>
      </c>
      <c r="F136" s="29">
        <v>3.0529199999999999</v>
      </c>
      <c r="G136" s="29">
        <f t="shared" si="3"/>
        <v>29.16945088636453</v>
      </c>
    </row>
    <row r="137" spans="1:7" s="10" customFormat="1" ht="11.25" x14ac:dyDescent="0.2">
      <c r="A137" s="17" t="s">
        <v>125</v>
      </c>
      <c r="B137" s="11" t="s">
        <v>696</v>
      </c>
      <c r="C137" s="19">
        <v>351.17872999999997</v>
      </c>
      <c r="D137" s="19">
        <v>50.461589999999994</v>
      </c>
      <c r="E137" s="29">
        <f t="shared" si="2"/>
        <v>14.369204535821403</v>
      </c>
      <c r="F137" s="29">
        <v>259.66776999999996</v>
      </c>
      <c r="G137" s="29">
        <f t="shared" si="3"/>
        <v>19.433135656381229</v>
      </c>
    </row>
    <row r="138" spans="1:7" s="10" customFormat="1" ht="11.25" x14ac:dyDescent="0.2">
      <c r="A138" s="17" t="s">
        <v>126</v>
      </c>
      <c r="B138" s="11" t="s">
        <v>697</v>
      </c>
      <c r="C138" s="19">
        <v>82</v>
      </c>
      <c r="D138" s="19">
        <v>0.22383</v>
      </c>
      <c r="E138" s="29">
        <f t="shared" si="2"/>
        <v>0.27296341463414636</v>
      </c>
      <c r="F138" s="29">
        <v>6.1530899999999997</v>
      </c>
      <c r="G138" s="29">
        <f t="shared" si="3"/>
        <v>3.6376844804805395</v>
      </c>
    </row>
    <row r="139" spans="1:7" s="10" customFormat="1" ht="22.5" x14ac:dyDescent="0.2">
      <c r="A139" s="17" t="s">
        <v>127</v>
      </c>
      <c r="B139" s="11" t="s">
        <v>698</v>
      </c>
      <c r="C139" s="19">
        <v>2</v>
      </c>
      <c r="D139" s="19">
        <v>1.86067</v>
      </c>
      <c r="E139" s="29">
        <f t="shared" si="2"/>
        <v>93.033500000000004</v>
      </c>
      <c r="F139" s="29">
        <v>1.6165499999999999</v>
      </c>
      <c r="G139" s="29">
        <f t="shared" si="3"/>
        <v>115.10129596981227</v>
      </c>
    </row>
    <row r="140" spans="1:7" s="10" customFormat="1" ht="11.25" x14ac:dyDescent="0.2">
      <c r="A140" s="17" t="s">
        <v>128</v>
      </c>
      <c r="B140" s="11" t="s">
        <v>699</v>
      </c>
      <c r="C140" s="19">
        <v>25</v>
      </c>
      <c r="D140" s="19">
        <v>1.0789200000000001</v>
      </c>
      <c r="E140" s="29">
        <f t="shared" ref="E140:E207" si="4">D140/C140*100</f>
        <v>4.3156800000000004</v>
      </c>
      <c r="F140" s="29">
        <v>25.57546</v>
      </c>
      <c r="G140" s="29">
        <f t="shared" ref="G140:G207" si="5">D140/F140*100</f>
        <v>4.2185751497724775</v>
      </c>
    </row>
    <row r="141" spans="1:7" s="10" customFormat="1" ht="11.25" x14ac:dyDescent="0.2">
      <c r="A141" s="17" t="s">
        <v>1667</v>
      </c>
      <c r="B141" s="11" t="s">
        <v>1715</v>
      </c>
      <c r="C141" s="19">
        <v>0</v>
      </c>
      <c r="D141" s="19">
        <v>-1.6327499999999999</v>
      </c>
      <c r="E141" s="29">
        <v>0</v>
      </c>
      <c r="F141" s="29">
        <v>0</v>
      </c>
      <c r="G141" s="29">
        <v>0</v>
      </c>
    </row>
    <row r="142" spans="1:7" s="10" customFormat="1" ht="11.25" x14ac:dyDescent="0.2">
      <c r="A142" s="17" t="s">
        <v>129</v>
      </c>
      <c r="B142" s="11" t="s">
        <v>700</v>
      </c>
      <c r="C142" s="19">
        <v>242.17873</v>
      </c>
      <c r="D142" s="19">
        <v>48.93092</v>
      </c>
      <c r="E142" s="29">
        <f t="shared" si="4"/>
        <v>20.204466345991655</v>
      </c>
      <c r="F142" s="29">
        <v>226.32267000000002</v>
      </c>
      <c r="G142" s="29">
        <f t="shared" si="5"/>
        <v>21.619981772042543</v>
      </c>
    </row>
    <row r="143" spans="1:7" s="10" customFormat="1" ht="22.5" x14ac:dyDescent="0.2">
      <c r="A143" s="17" t="s">
        <v>130</v>
      </c>
      <c r="B143" s="11" t="s">
        <v>701</v>
      </c>
      <c r="C143" s="19">
        <v>76.178730000000002</v>
      </c>
      <c r="D143" s="19">
        <v>31.178729999999998</v>
      </c>
      <c r="E143" s="29">
        <f t="shared" si="4"/>
        <v>40.928393004188962</v>
      </c>
      <c r="F143" s="29">
        <v>53.763839999999995</v>
      </c>
      <c r="G143" s="29">
        <f t="shared" si="5"/>
        <v>57.992007267338053</v>
      </c>
    </row>
    <row r="144" spans="1:7" s="10" customFormat="1" ht="22.5" x14ac:dyDescent="0.2">
      <c r="A144" s="17" t="s">
        <v>131</v>
      </c>
      <c r="B144" s="11" t="s">
        <v>702</v>
      </c>
      <c r="C144" s="19">
        <v>160</v>
      </c>
      <c r="D144" s="19">
        <v>17.341529999999999</v>
      </c>
      <c r="E144" s="29">
        <f t="shared" si="4"/>
        <v>10.838456249999998</v>
      </c>
      <c r="F144" s="29">
        <v>148.41315</v>
      </c>
      <c r="G144" s="29">
        <f t="shared" si="5"/>
        <v>11.684631718954822</v>
      </c>
    </row>
    <row r="145" spans="1:7" s="10" customFormat="1" ht="22.5" x14ac:dyDescent="0.2">
      <c r="A145" s="17" t="s">
        <v>132</v>
      </c>
      <c r="B145" s="11" t="s">
        <v>703</v>
      </c>
      <c r="C145" s="19">
        <v>6</v>
      </c>
      <c r="D145" s="19">
        <v>0.41066000000000003</v>
      </c>
      <c r="E145" s="29">
        <f t="shared" si="4"/>
        <v>6.844333333333334</v>
      </c>
      <c r="F145" s="29">
        <v>24.145679999999999</v>
      </c>
      <c r="G145" s="29">
        <f t="shared" si="5"/>
        <v>1.7007597218218748</v>
      </c>
    </row>
    <row r="146" spans="1:7" s="10" customFormat="1" ht="22.5" x14ac:dyDescent="0.2">
      <c r="A146" s="17" t="s">
        <v>133</v>
      </c>
      <c r="B146" s="11" t="s">
        <v>704</v>
      </c>
      <c r="C146" s="19">
        <v>82</v>
      </c>
      <c r="D146" s="19">
        <v>-4.1045500000000006</v>
      </c>
      <c r="E146" s="29">
        <v>0</v>
      </c>
      <c r="F146" s="29">
        <v>15.420860000000001</v>
      </c>
      <c r="G146" s="29">
        <v>0</v>
      </c>
    </row>
    <row r="147" spans="1:7" s="10" customFormat="1" ht="11.25" x14ac:dyDescent="0.2">
      <c r="A147" s="17" t="s">
        <v>134</v>
      </c>
      <c r="B147" s="11" t="s">
        <v>705</v>
      </c>
      <c r="C147" s="19">
        <v>73</v>
      </c>
      <c r="D147" s="19">
        <v>-4.1045500000000006</v>
      </c>
      <c r="E147" s="29">
        <v>0</v>
      </c>
      <c r="F147" s="29">
        <v>15.420860000000001</v>
      </c>
      <c r="G147" s="29">
        <v>0</v>
      </c>
    </row>
    <row r="148" spans="1:7" s="10" customFormat="1" ht="11.25" x14ac:dyDescent="0.2">
      <c r="A148" s="17" t="s">
        <v>135</v>
      </c>
      <c r="B148" s="11" t="s">
        <v>706</v>
      </c>
      <c r="C148" s="19">
        <v>9</v>
      </c>
      <c r="D148" s="19">
        <v>0</v>
      </c>
      <c r="E148" s="29">
        <f t="shared" si="4"/>
        <v>0</v>
      </c>
      <c r="F148" s="29">
        <v>0</v>
      </c>
      <c r="G148" s="29">
        <v>0</v>
      </c>
    </row>
    <row r="149" spans="1:7" s="10" customFormat="1" ht="11.25" x14ac:dyDescent="0.2">
      <c r="A149" s="17" t="s">
        <v>136</v>
      </c>
      <c r="B149" s="11" t="s">
        <v>707</v>
      </c>
      <c r="C149" s="19">
        <v>22.494589999999999</v>
      </c>
      <c r="D149" s="19">
        <v>2.4554099999999996</v>
      </c>
      <c r="E149" s="29">
        <f t="shared" si="4"/>
        <v>10.915557918592869</v>
      </c>
      <c r="F149" s="29">
        <v>8.1556099999999994</v>
      </c>
      <c r="G149" s="29">
        <f t="shared" si="5"/>
        <v>30.107006097643215</v>
      </c>
    </row>
    <row r="150" spans="1:7" s="10" customFormat="1" ht="33.75" x14ac:dyDescent="0.2">
      <c r="A150" s="17" t="s">
        <v>137</v>
      </c>
      <c r="B150" s="11" t="s">
        <v>708</v>
      </c>
      <c r="C150" s="19">
        <v>1.07701</v>
      </c>
      <c r="D150" s="19">
        <v>0.5635</v>
      </c>
      <c r="E150" s="29">
        <f t="shared" si="4"/>
        <v>52.320776965859181</v>
      </c>
      <c r="F150" s="29">
        <v>0.35155999999999998</v>
      </c>
      <c r="G150" s="29">
        <f t="shared" si="5"/>
        <v>160.28558425304357</v>
      </c>
    </row>
    <row r="151" spans="1:7" s="10" customFormat="1" ht="45" x14ac:dyDescent="0.2">
      <c r="A151" s="17" t="s">
        <v>1451</v>
      </c>
      <c r="B151" s="11" t="s">
        <v>1486</v>
      </c>
      <c r="C151" s="19">
        <v>7.7010000000000009E-2</v>
      </c>
      <c r="D151" s="19">
        <v>0.55867</v>
      </c>
      <c r="E151" s="29" t="s">
        <v>1858</v>
      </c>
      <c r="F151" s="29">
        <v>7.7040000000000011E-2</v>
      </c>
      <c r="G151" s="29" t="s">
        <v>1858</v>
      </c>
    </row>
    <row r="152" spans="1:7" s="10" customFormat="1" ht="45" x14ac:dyDescent="0.2">
      <c r="A152" s="17" t="s">
        <v>138</v>
      </c>
      <c r="B152" s="11" t="s">
        <v>709</v>
      </c>
      <c r="C152" s="19">
        <v>1</v>
      </c>
      <c r="D152" s="19">
        <v>4.8300000000000001E-3</v>
      </c>
      <c r="E152" s="29">
        <f t="shared" si="4"/>
        <v>0.48299999999999998</v>
      </c>
      <c r="F152" s="29">
        <v>0.27451999999999999</v>
      </c>
      <c r="G152" s="29">
        <f t="shared" si="5"/>
        <v>1.7594346495701592</v>
      </c>
    </row>
    <row r="153" spans="1:7" s="16" customFormat="1" ht="11.25" x14ac:dyDescent="0.2">
      <c r="A153" s="17" t="s">
        <v>139</v>
      </c>
      <c r="B153" s="11" t="s">
        <v>710</v>
      </c>
      <c r="C153" s="19">
        <v>21.417580000000001</v>
      </c>
      <c r="D153" s="19">
        <v>1.89191</v>
      </c>
      <c r="E153" s="29">
        <f t="shared" si="4"/>
        <v>8.8334443013636452</v>
      </c>
      <c r="F153" s="29">
        <v>7.8040500000000002</v>
      </c>
      <c r="G153" s="29">
        <f t="shared" si="5"/>
        <v>24.242668870650494</v>
      </c>
    </row>
    <row r="154" spans="1:7" s="10" customFormat="1" ht="22.5" x14ac:dyDescent="0.2">
      <c r="A154" s="17" t="s">
        <v>140</v>
      </c>
      <c r="B154" s="11" t="s">
        <v>711</v>
      </c>
      <c r="C154" s="19">
        <v>5.4175800000000001</v>
      </c>
      <c r="D154" s="19">
        <v>0.41758000000000001</v>
      </c>
      <c r="E154" s="29">
        <f t="shared" si="4"/>
        <v>7.7078695653778988</v>
      </c>
      <c r="F154" s="29">
        <v>0.42734</v>
      </c>
      <c r="G154" s="29">
        <f t="shared" si="5"/>
        <v>97.716104272944264</v>
      </c>
    </row>
    <row r="155" spans="1:7" s="10" customFormat="1" ht="22.5" x14ac:dyDescent="0.2">
      <c r="A155" s="17" t="s">
        <v>141</v>
      </c>
      <c r="B155" s="11" t="s">
        <v>712</v>
      </c>
      <c r="C155" s="19">
        <v>16</v>
      </c>
      <c r="D155" s="19">
        <v>1.4743299999999999</v>
      </c>
      <c r="E155" s="29">
        <f t="shared" si="4"/>
        <v>9.2145624999999995</v>
      </c>
      <c r="F155" s="29">
        <v>7.3767100000000001</v>
      </c>
      <c r="G155" s="29">
        <f t="shared" si="5"/>
        <v>19.986281147015404</v>
      </c>
    </row>
    <row r="156" spans="1:7" s="10" customFormat="1" ht="22.5" x14ac:dyDescent="0.2">
      <c r="A156" s="17" t="s">
        <v>1786</v>
      </c>
      <c r="B156" s="11" t="s">
        <v>1787</v>
      </c>
      <c r="C156" s="19">
        <v>0</v>
      </c>
      <c r="D156" s="19">
        <v>0</v>
      </c>
      <c r="E156" s="29">
        <v>0</v>
      </c>
      <c r="F156" s="29">
        <v>-8.1460000000000008</v>
      </c>
      <c r="G156" s="29">
        <v>0</v>
      </c>
    </row>
    <row r="157" spans="1:7" s="10" customFormat="1" ht="22.5" x14ac:dyDescent="0.2">
      <c r="A157" s="17" t="s">
        <v>1786</v>
      </c>
      <c r="B157" s="11" t="s">
        <v>1788</v>
      </c>
      <c r="C157" s="19">
        <v>0</v>
      </c>
      <c r="D157" s="19">
        <v>0</v>
      </c>
      <c r="E157" s="29">
        <v>0</v>
      </c>
      <c r="F157" s="29">
        <v>-8.1460000000000008</v>
      </c>
      <c r="G157" s="29">
        <v>0</v>
      </c>
    </row>
    <row r="158" spans="1:7" s="10" customFormat="1" ht="32.25" x14ac:dyDescent="0.2">
      <c r="A158" s="24" t="s">
        <v>142</v>
      </c>
      <c r="B158" s="42" t="s">
        <v>713</v>
      </c>
      <c r="C158" s="21">
        <v>1352480.37326</v>
      </c>
      <c r="D158" s="21">
        <v>819763.62922</v>
      </c>
      <c r="E158" s="20">
        <f t="shared" si="4"/>
        <v>60.611868787718748</v>
      </c>
      <c r="F158" s="20">
        <v>960070.75752999994</v>
      </c>
      <c r="G158" s="20">
        <f t="shared" si="5"/>
        <v>85.385751288689193</v>
      </c>
    </row>
    <row r="159" spans="1:7" s="10" customFormat="1" ht="45" x14ac:dyDescent="0.2">
      <c r="A159" s="17" t="s">
        <v>143</v>
      </c>
      <c r="B159" s="41" t="s">
        <v>714</v>
      </c>
      <c r="C159" s="19">
        <v>4729.1000000000004</v>
      </c>
      <c r="D159" s="19">
        <v>686.20111999999995</v>
      </c>
      <c r="E159" s="29">
        <f t="shared" si="4"/>
        <v>14.510184178807805</v>
      </c>
      <c r="F159" s="29">
        <v>1911.2999600000001</v>
      </c>
      <c r="G159" s="29">
        <f t="shared" si="5"/>
        <v>35.902324823990469</v>
      </c>
    </row>
    <row r="160" spans="1:7" s="16" customFormat="1" ht="33.75" x14ac:dyDescent="0.2">
      <c r="A160" s="17" t="s">
        <v>144</v>
      </c>
      <c r="B160" s="11" t="s">
        <v>715</v>
      </c>
      <c r="C160" s="19">
        <v>4708.8999999999996</v>
      </c>
      <c r="D160" s="19">
        <v>686.20111999999995</v>
      </c>
      <c r="E160" s="29">
        <f t="shared" si="4"/>
        <v>14.572429229756418</v>
      </c>
      <c r="F160" s="29">
        <v>1911.2999600000001</v>
      </c>
      <c r="G160" s="29">
        <f t="shared" si="5"/>
        <v>35.902324823990469</v>
      </c>
    </row>
    <row r="161" spans="1:7" s="10" customFormat="1" ht="33.75" x14ac:dyDescent="0.2">
      <c r="A161" s="17" t="s">
        <v>145</v>
      </c>
      <c r="B161" s="11" t="s">
        <v>716</v>
      </c>
      <c r="C161" s="19">
        <v>20.2</v>
      </c>
      <c r="D161" s="19">
        <v>0</v>
      </c>
      <c r="E161" s="29">
        <f t="shared" si="4"/>
        <v>0</v>
      </c>
      <c r="F161" s="29">
        <v>0</v>
      </c>
      <c r="G161" s="29">
        <v>0</v>
      </c>
    </row>
    <row r="162" spans="1:7" s="10" customFormat="1" ht="22.5" x14ac:dyDescent="0.2">
      <c r="A162" s="17" t="s">
        <v>146</v>
      </c>
      <c r="B162" s="11" t="s">
        <v>717</v>
      </c>
      <c r="C162" s="19">
        <v>454.70981</v>
      </c>
      <c r="D162" s="19">
        <v>0</v>
      </c>
      <c r="E162" s="29">
        <f t="shared" si="4"/>
        <v>0</v>
      </c>
      <c r="F162" s="29">
        <v>0</v>
      </c>
      <c r="G162" s="29">
        <v>0</v>
      </c>
    </row>
    <row r="163" spans="1:7" s="10" customFormat="1" ht="22.5" x14ac:dyDescent="0.2">
      <c r="A163" s="17" t="s">
        <v>147</v>
      </c>
      <c r="B163" s="11" t="s">
        <v>718</v>
      </c>
      <c r="C163" s="19">
        <v>386</v>
      </c>
      <c r="D163" s="19">
        <v>0</v>
      </c>
      <c r="E163" s="29">
        <f t="shared" si="4"/>
        <v>0</v>
      </c>
      <c r="F163" s="29">
        <v>0</v>
      </c>
      <c r="G163" s="29">
        <v>0</v>
      </c>
    </row>
    <row r="164" spans="1:7" s="10" customFormat="1" ht="22.5" x14ac:dyDescent="0.2">
      <c r="A164" s="17" t="s">
        <v>148</v>
      </c>
      <c r="B164" s="11" t="s">
        <v>719</v>
      </c>
      <c r="C164" s="19">
        <v>68.709810000000004</v>
      </c>
      <c r="D164" s="19">
        <v>0</v>
      </c>
      <c r="E164" s="29">
        <f t="shared" si="4"/>
        <v>0</v>
      </c>
      <c r="F164" s="29">
        <v>0</v>
      </c>
      <c r="G164" s="29">
        <v>0</v>
      </c>
    </row>
    <row r="165" spans="1:7" s="10" customFormat="1" ht="56.25" x14ac:dyDescent="0.2">
      <c r="A165" s="17" t="s">
        <v>149</v>
      </c>
      <c r="B165" s="11" t="s">
        <v>720</v>
      </c>
      <c r="C165" s="19">
        <v>1217731.26945</v>
      </c>
      <c r="D165" s="19">
        <v>748253.11096000008</v>
      </c>
      <c r="E165" s="29">
        <f t="shared" si="4"/>
        <v>61.446489035134633</v>
      </c>
      <c r="F165" s="29">
        <v>868448.23977999995</v>
      </c>
      <c r="G165" s="29">
        <f t="shared" si="5"/>
        <v>86.159782090127976</v>
      </c>
    </row>
    <row r="166" spans="1:7" s="10" customFormat="1" ht="45" x14ac:dyDescent="0.2">
      <c r="A166" s="17" t="s">
        <v>150</v>
      </c>
      <c r="B166" s="11" t="s">
        <v>721</v>
      </c>
      <c r="C166" s="19">
        <v>638604.43874999997</v>
      </c>
      <c r="D166" s="19">
        <v>367011.67433999997</v>
      </c>
      <c r="E166" s="29">
        <f t="shared" si="4"/>
        <v>57.470893102213026</v>
      </c>
      <c r="F166" s="29">
        <v>393651.45711000002</v>
      </c>
      <c r="G166" s="29">
        <f t="shared" si="5"/>
        <v>93.232647234287782</v>
      </c>
    </row>
    <row r="167" spans="1:7" s="10" customFormat="1" ht="45" x14ac:dyDescent="0.2">
      <c r="A167" s="17" t="s">
        <v>151</v>
      </c>
      <c r="B167" s="11" t="s">
        <v>722</v>
      </c>
      <c r="C167" s="19">
        <v>439373.55875000003</v>
      </c>
      <c r="D167" s="19">
        <v>230042.86134999999</v>
      </c>
      <c r="E167" s="29">
        <f t="shared" si="4"/>
        <v>52.357010741488999</v>
      </c>
      <c r="F167" s="29">
        <v>261994.15869000001</v>
      </c>
      <c r="G167" s="29">
        <f t="shared" si="5"/>
        <v>87.804576445612355</v>
      </c>
    </row>
    <row r="168" spans="1:7" s="10" customFormat="1" ht="56.25" x14ac:dyDescent="0.2">
      <c r="A168" s="17" t="s">
        <v>152</v>
      </c>
      <c r="B168" s="11" t="s">
        <v>723</v>
      </c>
      <c r="C168" s="19">
        <v>103435.59</v>
      </c>
      <c r="D168" s="19">
        <v>79636.971659999996</v>
      </c>
      <c r="E168" s="29">
        <f t="shared" si="4"/>
        <v>76.991847448252585</v>
      </c>
      <c r="F168" s="29">
        <v>75067.804439999993</v>
      </c>
      <c r="G168" s="29">
        <f t="shared" si="5"/>
        <v>106.08672020460122</v>
      </c>
    </row>
    <row r="169" spans="1:7" s="10" customFormat="1" ht="45" x14ac:dyDescent="0.2">
      <c r="A169" s="17" t="s">
        <v>153</v>
      </c>
      <c r="B169" s="11" t="s">
        <v>724</v>
      </c>
      <c r="C169" s="19">
        <v>95795.29</v>
      </c>
      <c r="D169" s="19">
        <v>57331.841329999996</v>
      </c>
      <c r="E169" s="29">
        <f t="shared" si="4"/>
        <v>59.848288292670759</v>
      </c>
      <c r="F169" s="29">
        <v>56589.493979999999</v>
      </c>
      <c r="G169" s="29">
        <f t="shared" si="5"/>
        <v>101.31181125291977</v>
      </c>
    </row>
    <row r="170" spans="1:7" s="10" customFormat="1" ht="45" x14ac:dyDescent="0.2">
      <c r="A170" s="17" t="s">
        <v>154</v>
      </c>
      <c r="B170" s="11" t="s">
        <v>725</v>
      </c>
      <c r="C170" s="19">
        <v>217369.212</v>
      </c>
      <c r="D170" s="19">
        <v>108530.62742</v>
      </c>
      <c r="E170" s="29">
        <f t="shared" si="4"/>
        <v>49.929162654368916</v>
      </c>
      <c r="F170" s="29">
        <v>98638.377540000001</v>
      </c>
      <c r="G170" s="29">
        <f t="shared" si="5"/>
        <v>110.02880433225748</v>
      </c>
    </row>
    <row r="171" spans="1:7" s="10" customFormat="1" ht="56.25" x14ac:dyDescent="0.2">
      <c r="A171" s="17" t="s">
        <v>155</v>
      </c>
      <c r="B171" s="11" t="s">
        <v>726</v>
      </c>
      <c r="C171" s="19">
        <v>46668.7</v>
      </c>
      <c r="D171" s="19">
        <v>34840.554369999998</v>
      </c>
      <c r="E171" s="29">
        <f t="shared" si="4"/>
        <v>74.655077964460119</v>
      </c>
      <c r="F171" s="29">
        <v>31856.898100000002</v>
      </c>
      <c r="G171" s="29">
        <f t="shared" si="5"/>
        <v>109.3658091275371</v>
      </c>
    </row>
    <row r="172" spans="1:7" s="10" customFormat="1" ht="45" x14ac:dyDescent="0.2">
      <c r="A172" s="17" t="s">
        <v>156</v>
      </c>
      <c r="B172" s="11" t="s">
        <v>727</v>
      </c>
      <c r="C172" s="19">
        <v>143241.603</v>
      </c>
      <c r="D172" s="19">
        <v>54516.252260000001</v>
      </c>
      <c r="E172" s="29">
        <f t="shared" si="4"/>
        <v>38.058951532398027</v>
      </c>
      <c r="F172" s="29">
        <v>45339.308619999996</v>
      </c>
      <c r="G172" s="29">
        <f t="shared" si="5"/>
        <v>120.2405901618709</v>
      </c>
    </row>
    <row r="173" spans="1:7" s="10" customFormat="1" ht="45" x14ac:dyDescent="0.2">
      <c r="A173" s="17" t="s">
        <v>157</v>
      </c>
      <c r="B173" s="11" t="s">
        <v>728</v>
      </c>
      <c r="C173" s="19">
        <v>5383.83</v>
      </c>
      <c r="D173" s="19">
        <v>2754.9632799999999</v>
      </c>
      <c r="E173" s="29">
        <f t="shared" si="4"/>
        <v>51.171067437121899</v>
      </c>
      <c r="F173" s="29">
        <v>3993.4518199999998</v>
      </c>
      <c r="G173" s="29">
        <f t="shared" si="5"/>
        <v>68.987016851000845</v>
      </c>
    </row>
    <row r="174" spans="1:7" s="10" customFormat="1" ht="45" x14ac:dyDescent="0.2">
      <c r="A174" s="17" t="s">
        <v>158</v>
      </c>
      <c r="B174" s="11" t="s">
        <v>729</v>
      </c>
      <c r="C174" s="19">
        <v>11520.709000000001</v>
      </c>
      <c r="D174" s="19">
        <v>6259.8188300000002</v>
      </c>
      <c r="E174" s="29">
        <f t="shared" si="4"/>
        <v>54.335361044185738</v>
      </c>
      <c r="F174" s="29">
        <v>5961.1027899999999</v>
      </c>
      <c r="G174" s="29">
        <f t="shared" si="5"/>
        <v>105.01108688313694</v>
      </c>
    </row>
    <row r="175" spans="1:7" s="10" customFormat="1" ht="45" x14ac:dyDescent="0.2">
      <c r="A175" s="17" t="s">
        <v>159</v>
      </c>
      <c r="B175" s="11" t="s">
        <v>730</v>
      </c>
      <c r="C175" s="19">
        <v>10554.37</v>
      </c>
      <c r="D175" s="19">
        <v>10159.03868</v>
      </c>
      <c r="E175" s="29">
        <f t="shared" si="4"/>
        <v>96.254335218492429</v>
      </c>
      <c r="F175" s="29">
        <v>11487.61621</v>
      </c>
      <c r="G175" s="29">
        <f t="shared" si="5"/>
        <v>88.434697802286692</v>
      </c>
    </row>
    <row r="176" spans="1:7" s="10" customFormat="1" ht="56.25" x14ac:dyDescent="0.2">
      <c r="A176" s="17" t="s">
        <v>160</v>
      </c>
      <c r="B176" s="11" t="s">
        <v>731</v>
      </c>
      <c r="C176" s="19">
        <v>14779.52017</v>
      </c>
      <c r="D176" s="19">
        <v>9256.2400199999993</v>
      </c>
      <c r="E176" s="29">
        <f t="shared" si="4"/>
        <v>62.628826332188012</v>
      </c>
      <c r="F176" s="29">
        <v>10120.23674</v>
      </c>
      <c r="G176" s="29">
        <f t="shared" si="5"/>
        <v>91.462682719811539</v>
      </c>
    </row>
    <row r="177" spans="1:7" s="10" customFormat="1" ht="45" x14ac:dyDescent="0.2">
      <c r="A177" s="17" t="s">
        <v>161</v>
      </c>
      <c r="B177" s="11" t="s">
        <v>732</v>
      </c>
      <c r="C177" s="19">
        <v>3853.7</v>
      </c>
      <c r="D177" s="19">
        <v>2605.2842700000001</v>
      </c>
      <c r="E177" s="29">
        <f t="shared" si="4"/>
        <v>67.604750499519952</v>
      </c>
      <c r="F177" s="29">
        <v>2829.8672900000001</v>
      </c>
      <c r="G177" s="29">
        <f t="shared" si="5"/>
        <v>92.063832081680403</v>
      </c>
    </row>
    <row r="178" spans="1:7" s="10" customFormat="1" ht="45" x14ac:dyDescent="0.2">
      <c r="A178" s="17" t="s">
        <v>162</v>
      </c>
      <c r="B178" s="11" t="s">
        <v>733</v>
      </c>
      <c r="C178" s="19">
        <v>3166.1121699999999</v>
      </c>
      <c r="D178" s="19">
        <v>1948.1878000000002</v>
      </c>
      <c r="E178" s="29">
        <f t="shared" si="4"/>
        <v>61.532494598888462</v>
      </c>
      <c r="F178" s="29">
        <v>2301.2282500000001</v>
      </c>
      <c r="G178" s="29">
        <f t="shared" si="5"/>
        <v>84.658607854305629</v>
      </c>
    </row>
    <row r="179" spans="1:7" s="10" customFormat="1" ht="45" x14ac:dyDescent="0.2">
      <c r="A179" s="17" t="s">
        <v>163</v>
      </c>
      <c r="B179" s="11" t="s">
        <v>734</v>
      </c>
      <c r="C179" s="19">
        <v>3834.02</v>
      </c>
      <c r="D179" s="19">
        <v>2410.45831</v>
      </c>
      <c r="E179" s="29">
        <f t="shared" si="4"/>
        <v>62.870259153577713</v>
      </c>
      <c r="F179" s="29">
        <v>2684.0112599999998</v>
      </c>
      <c r="G179" s="29">
        <f t="shared" si="5"/>
        <v>89.808055052645358</v>
      </c>
    </row>
    <row r="180" spans="1:7" s="16" customFormat="1" ht="45" x14ac:dyDescent="0.2">
      <c r="A180" s="17" t="s">
        <v>164</v>
      </c>
      <c r="B180" s="11" t="s">
        <v>735</v>
      </c>
      <c r="C180" s="19">
        <v>3582.54</v>
      </c>
      <c r="D180" s="19">
        <v>2087.9771900000001</v>
      </c>
      <c r="E180" s="29">
        <f t="shared" si="4"/>
        <v>58.282034255025764</v>
      </c>
      <c r="F180" s="29">
        <v>1992.8883999999998</v>
      </c>
      <c r="G180" s="29">
        <f t="shared" si="5"/>
        <v>104.771405664261</v>
      </c>
    </row>
    <row r="181" spans="1:7" s="10" customFormat="1" ht="45" x14ac:dyDescent="0.2">
      <c r="A181" s="17" t="s">
        <v>165</v>
      </c>
      <c r="B181" s="11" t="s">
        <v>736</v>
      </c>
      <c r="C181" s="19">
        <v>343.14800000000002</v>
      </c>
      <c r="D181" s="19">
        <v>204.33245000000002</v>
      </c>
      <c r="E181" s="29">
        <f t="shared" si="4"/>
        <v>59.546449345471927</v>
      </c>
      <c r="F181" s="29">
        <v>312.24153999999999</v>
      </c>
      <c r="G181" s="29">
        <f t="shared" si="5"/>
        <v>65.440508011842383</v>
      </c>
    </row>
    <row r="182" spans="1:7" s="10" customFormat="1" ht="22.5" x14ac:dyDescent="0.2">
      <c r="A182" s="17" t="s">
        <v>166</v>
      </c>
      <c r="B182" s="11" t="s">
        <v>737</v>
      </c>
      <c r="C182" s="19">
        <v>332144.69852999999</v>
      </c>
      <c r="D182" s="19">
        <v>253138.24325</v>
      </c>
      <c r="E182" s="29">
        <f t="shared" si="4"/>
        <v>76.213242111144524</v>
      </c>
      <c r="F182" s="29">
        <v>359399.43686000002</v>
      </c>
      <c r="G182" s="29">
        <f t="shared" si="5"/>
        <v>70.433678322263802</v>
      </c>
    </row>
    <row r="183" spans="1:7" s="10" customFormat="1" ht="22.5" x14ac:dyDescent="0.2">
      <c r="A183" s="17" t="s">
        <v>167</v>
      </c>
      <c r="B183" s="11" t="s">
        <v>738</v>
      </c>
      <c r="C183" s="19">
        <v>29836.6</v>
      </c>
      <c r="D183" s="19">
        <v>14311.153189999999</v>
      </c>
      <c r="E183" s="29">
        <f t="shared" si="4"/>
        <v>47.965093844472896</v>
      </c>
      <c r="F183" s="29">
        <v>17883.593199999999</v>
      </c>
      <c r="G183" s="29">
        <f t="shared" si="5"/>
        <v>80.02392488999358</v>
      </c>
    </row>
    <row r="184" spans="1:7" s="10" customFormat="1" ht="22.5" x14ac:dyDescent="0.2">
      <c r="A184" s="17" t="s">
        <v>168</v>
      </c>
      <c r="B184" s="11" t="s">
        <v>739</v>
      </c>
      <c r="C184" s="19">
        <v>248316.66253</v>
      </c>
      <c r="D184" s="19">
        <v>205202.79490000001</v>
      </c>
      <c r="E184" s="29">
        <f t="shared" si="4"/>
        <v>82.637545466852742</v>
      </c>
      <c r="F184" s="29">
        <v>299028.22243000002</v>
      </c>
      <c r="G184" s="29">
        <f t="shared" si="5"/>
        <v>68.623219986546999</v>
      </c>
    </row>
    <row r="185" spans="1:7" s="10" customFormat="1" ht="22.5" x14ac:dyDescent="0.2">
      <c r="A185" s="17" t="s">
        <v>169</v>
      </c>
      <c r="B185" s="11" t="s">
        <v>740</v>
      </c>
      <c r="C185" s="19">
        <v>19635.599999999999</v>
      </c>
      <c r="D185" s="19">
        <v>13201.14581</v>
      </c>
      <c r="E185" s="29">
        <f t="shared" si="4"/>
        <v>67.230671891869875</v>
      </c>
      <c r="F185" s="29">
        <v>17362.151719999998</v>
      </c>
      <c r="G185" s="29">
        <f t="shared" si="5"/>
        <v>76.034042455654799</v>
      </c>
    </row>
    <row r="186" spans="1:7" s="10" customFormat="1" ht="22.5" x14ac:dyDescent="0.2">
      <c r="A186" s="17" t="s">
        <v>170</v>
      </c>
      <c r="B186" s="11" t="s">
        <v>741</v>
      </c>
      <c r="C186" s="19">
        <v>8238.5329999999994</v>
      </c>
      <c r="D186" s="19">
        <v>5838.6969200000003</v>
      </c>
      <c r="E186" s="29">
        <f t="shared" si="4"/>
        <v>70.870589703288204</v>
      </c>
      <c r="F186" s="29">
        <v>4634.8706600000005</v>
      </c>
      <c r="G186" s="29">
        <f t="shared" si="5"/>
        <v>125.97324387904278</v>
      </c>
    </row>
    <row r="187" spans="1:7" s="10" customFormat="1" ht="22.5" x14ac:dyDescent="0.2">
      <c r="A187" s="17" t="s">
        <v>171</v>
      </c>
      <c r="B187" s="11" t="s">
        <v>742</v>
      </c>
      <c r="C187" s="19">
        <v>26117.303</v>
      </c>
      <c r="D187" s="19">
        <v>14584.452429999999</v>
      </c>
      <c r="E187" s="29">
        <f t="shared" si="4"/>
        <v>55.84210754839426</v>
      </c>
      <c r="F187" s="29">
        <v>20490.598850000002</v>
      </c>
      <c r="G187" s="29">
        <f t="shared" si="5"/>
        <v>71.176311325815632</v>
      </c>
    </row>
    <row r="188" spans="1:7" s="10" customFormat="1" ht="33.75" x14ac:dyDescent="0.2">
      <c r="A188" s="17" t="s">
        <v>172</v>
      </c>
      <c r="B188" s="11" t="s">
        <v>743</v>
      </c>
      <c r="C188" s="19">
        <v>14833</v>
      </c>
      <c r="D188" s="19">
        <v>10274.98827</v>
      </c>
      <c r="E188" s="29">
        <f t="shared" si="4"/>
        <v>69.271140497539278</v>
      </c>
      <c r="F188" s="29">
        <v>6638.3686299999999</v>
      </c>
      <c r="G188" s="29">
        <f t="shared" si="5"/>
        <v>154.78182732374114</v>
      </c>
    </row>
    <row r="189" spans="1:7" s="10" customFormat="1" ht="45" x14ac:dyDescent="0.2">
      <c r="A189" s="17" t="s">
        <v>173</v>
      </c>
      <c r="B189" s="11" t="s">
        <v>744</v>
      </c>
      <c r="C189" s="19">
        <v>14833</v>
      </c>
      <c r="D189" s="19">
        <v>10274.98827</v>
      </c>
      <c r="E189" s="29">
        <f t="shared" si="4"/>
        <v>69.271140497539278</v>
      </c>
      <c r="F189" s="29">
        <v>6638.3686299999999</v>
      </c>
      <c r="G189" s="29">
        <f t="shared" si="5"/>
        <v>154.78182732374114</v>
      </c>
    </row>
    <row r="190" spans="1:7" s="10" customFormat="1" ht="78.75" x14ac:dyDescent="0.2">
      <c r="A190" s="17" t="s">
        <v>174</v>
      </c>
      <c r="B190" s="11" t="s">
        <v>745</v>
      </c>
      <c r="C190" s="19">
        <v>0.4</v>
      </c>
      <c r="D190" s="19">
        <v>41.337660000000007</v>
      </c>
      <c r="E190" s="29" t="s">
        <v>1858</v>
      </c>
      <c r="F190" s="29">
        <v>0.3629</v>
      </c>
      <c r="G190" s="29" t="s">
        <v>1858</v>
      </c>
    </row>
    <row r="191" spans="1:7" s="10" customFormat="1" ht="33.75" x14ac:dyDescent="0.2">
      <c r="A191" s="17" t="s">
        <v>175</v>
      </c>
      <c r="B191" s="11" t="s">
        <v>746</v>
      </c>
      <c r="C191" s="19">
        <v>908.3</v>
      </c>
      <c r="D191" s="19">
        <v>822.6259</v>
      </c>
      <c r="E191" s="29">
        <f t="shared" si="4"/>
        <v>90.567642849278869</v>
      </c>
      <c r="F191" s="29">
        <v>566.97493999999995</v>
      </c>
      <c r="G191" s="29">
        <f t="shared" si="5"/>
        <v>145.09034561562811</v>
      </c>
    </row>
    <row r="192" spans="1:7" s="10" customFormat="1" ht="22.5" x14ac:dyDescent="0.2">
      <c r="A192" s="17" t="s">
        <v>176</v>
      </c>
      <c r="B192" s="11" t="s">
        <v>747</v>
      </c>
      <c r="C192" s="19">
        <v>344.7</v>
      </c>
      <c r="D192" s="19">
        <v>228.14507</v>
      </c>
      <c r="E192" s="29">
        <f t="shared" si="4"/>
        <v>66.186559326950984</v>
      </c>
      <c r="F192" s="29">
        <v>201.64539000000002</v>
      </c>
      <c r="G192" s="29">
        <f t="shared" si="5"/>
        <v>113.14172369623722</v>
      </c>
    </row>
    <row r="193" spans="1:7" s="10" customFormat="1" ht="67.5" x14ac:dyDescent="0.2">
      <c r="A193" s="17" t="s">
        <v>177</v>
      </c>
      <c r="B193" s="11" t="s">
        <v>748</v>
      </c>
      <c r="C193" s="19">
        <v>342.4</v>
      </c>
      <c r="D193" s="19">
        <v>212.72647000000001</v>
      </c>
      <c r="E193" s="29">
        <f t="shared" si="4"/>
        <v>62.128057827102815</v>
      </c>
      <c r="F193" s="29">
        <v>105.35977</v>
      </c>
      <c r="G193" s="29" t="s">
        <v>1858</v>
      </c>
    </row>
    <row r="194" spans="1:7" s="10" customFormat="1" ht="67.5" x14ac:dyDescent="0.2">
      <c r="A194" s="17" t="s">
        <v>1668</v>
      </c>
      <c r="B194" s="11" t="s">
        <v>1716</v>
      </c>
      <c r="C194" s="19">
        <v>0</v>
      </c>
      <c r="D194" s="19">
        <v>15.416600000000001</v>
      </c>
      <c r="E194" s="29">
        <v>0</v>
      </c>
      <c r="F194" s="29">
        <v>92.173860000000005</v>
      </c>
      <c r="G194" s="29">
        <f t="shared" si="5"/>
        <v>16.725566228863585</v>
      </c>
    </row>
    <row r="195" spans="1:7" s="10" customFormat="1" ht="67.5" x14ac:dyDescent="0.2">
      <c r="A195" s="17" t="s">
        <v>1660</v>
      </c>
      <c r="B195" s="11" t="s">
        <v>1661</v>
      </c>
      <c r="C195" s="19">
        <v>0</v>
      </c>
      <c r="D195" s="19">
        <v>0</v>
      </c>
      <c r="E195" s="29">
        <v>0</v>
      </c>
      <c r="F195" s="29">
        <v>2.58832</v>
      </c>
      <c r="G195" s="29">
        <f t="shared" si="5"/>
        <v>0</v>
      </c>
    </row>
    <row r="196" spans="1:7" s="10" customFormat="1" ht="67.5" x14ac:dyDescent="0.2">
      <c r="A196" s="17" t="s">
        <v>178</v>
      </c>
      <c r="B196" s="41" t="s">
        <v>749</v>
      </c>
      <c r="C196" s="19">
        <v>2.2999999999999998</v>
      </c>
      <c r="D196" s="19">
        <v>0</v>
      </c>
      <c r="E196" s="29">
        <f t="shared" si="4"/>
        <v>0</v>
      </c>
      <c r="F196" s="29">
        <v>1.5234400000000001</v>
      </c>
      <c r="G196" s="29">
        <f t="shared" si="5"/>
        <v>0</v>
      </c>
    </row>
    <row r="197" spans="1:7" s="10" customFormat="1" ht="22.5" x14ac:dyDescent="0.2">
      <c r="A197" s="17" t="s">
        <v>179</v>
      </c>
      <c r="B197" s="41" t="s">
        <v>750</v>
      </c>
      <c r="C197" s="19">
        <v>563.6</v>
      </c>
      <c r="D197" s="19">
        <v>594.48082999999997</v>
      </c>
      <c r="E197" s="29">
        <f t="shared" si="4"/>
        <v>105.47921043293114</v>
      </c>
      <c r="F197" s="29">
        <v>365.32954999999998</v>
      </c>
      <c r="G197" s="29">
        <f t="shared" si="5"/>
        <v>162.72454007621337</v>
      </c>
    </row>
    <row r="198" spans="1:7" s="10" customFormat="1" ht="67.5" x14ac:dyDescent="0.2">
      <c r="A198" s="17" t="s">
        <v>180</v>
      </c>
      <c r="B198" s="11" t="s">
        <v>751</v>
      </c>
      <c r="C198" s="19">
        <v>243.6</v>
      </c>
      <c r="D198" s="19">
        <v>415.71747999999997</v>
      </c>
      <c r="E198" s="29">
        <f t="shared" si="4"/>
        <v>170.65577996715925</v>
      </c>
      <c r="F198" s="29">
        <v>176.37638000000001</v>
      </c>
      <c r="G198" s="29" t="s">
        <v>1858</v>
      </c>
    </row>
    <row r="199" spans="1:7" s="10" customFormat="1" ht="56.25" x14ac:dyDescent="0.2">
      <c r="A199" s="17" t="s">
        <v>181</v>
      </c>
      <c r="B199" s="11" t="s">
        <v>752</v>
      </c>
      <c r="C199" s="19">
        <v>320</v>
      </c>
      <c r="D199" s="19">
        <v>178.76335</v>
      </c>
      <c r="E199" s="29">
        <f t="shared" si="4"/>
        <v>55.863546875000004</v>
      </c>
      <c r="F199" s="29">
        <v>180.01047</v>
      </c>
      <c r="G199" s="29">
        <f t="shared" si="5"/>
        <v>99.307195853663401</v>
      </c>
    </row>
    <row r="200" spans="1:7" s="10" customFormat="1" ht="56.25" x14ac:dyDescent="0.2">
      <c r="A200" s="17" t="s">
        <v>1789</v>
      </c>
      <c r="B200" s="11" t="s">
        <v>1791</v>
      </c>
      <c r="C200" s="19">
        <v>0</v>
      </c>
      <c r="D200" s="19">
        <v>0</v>
      </c>
      <c r="E200" s="29">
        <v>0</v>
      </c>
      <c r="F200" s="29">
        <v>8.3657700000000013</v>
      </c>
      <c r="G200" s="29">
        <f t="shared" si="5"/>
        <v>0</v>
      </c>
    </row>
    <row r="201" spans="1:7" s="10" customFormat="1" ht="56.25" x14ac:dyDescent="0.2">
      <c r="A201" s="17" t="s">
        <v>1790</v>
      </c>
      <c r="B201" s="11" t="s">
        <v>1792</v>
      </c>
      <c r="C201" s="19">
        <v>0</v>
      </c>
      <c r="D201" s="19">
        <v>0</v>
      </c>
      <c r="E201" s="29">
        <v>0</v>
      </c>
      <c r="F201" s="29">
        <v>0.57692999999999994</v>
      </c>
      <c r="G201" s="29">
        <f t="shared" si="5"/>
        <v>0</v>
      </c>
    </row>
    <row r="202" spans="1:7" s="10" customFormat="1" ht="11.25" x14ac:dyDescent="0.2">
      <c r="A202" s="17" t="s">
        <v>182</v>
      </c>
      <c r="B202" s="11" t="s">
        <v>753</v>
      </c>
      <c r="C202" s="19">
        <v>23511.406999999999</v>
      </c>
      <c r="D202" s="19">
        <v>16565.320019999999</v>
      </c>
      <c r="E202" s="29">
        <f t="shared" si="4"/>
        <v>70.456523592994671</v>
      </c>
      <c r="F202" s="29">
        <v>45218.15958</v>
      </c>
      <c r="G202" s="29">
        <f t="shared" si="5"/>
        <v>36.634219910460139</v>
      </c>
    </row>
    <row r="203" spans="1:7" s="10" customFormat="1" ht="33.75" x14ac:dyDescent="0.2">
      <c r="A203" s="17" t="s">
        <v>183</v>
      </c>
      <c r="B203" s="11" t="s">
        <v>754</v>
      </c>
      <c r="C203" s="19">
        <v>23511.406999999999</v>
      </c>
      <c r="D203" s="19">
        <v>16565.320019999999</v>
      </c>
      <c r="E203" s="29">
        <f t="shared" si="4"/>
        <v>70.456523592994671</v>
      </c>
      <c r="F203" s="29">
        <v>45218.15958</v>
      </c>
      <c r="G203" s="29">
        <f t="shared" si="5"/>
        <v>36.634219910460139</v>
      </c>
    </row>
    <row r="204" spans="1:7" s="10" customFormat="1" ht="33.75" x14ac:dyDescent="0.2">
      <c r="A204" s="17" t="s">
        <v>184</v>
      </c>
      <c r="B204" s="41" t="s">
        <v>755</v>
      </c>
      <c r="C204" s="19">
        <v>3762.3</v>
      </c>
      <c r="D204" s="19">
        <v>769.25699999999995</v>
      </c>
      <c r="E204" s="29">
        <f t="shared" si="4"/>
        <v>20.4464556255482</v>
      </c>
      <c r="F204" s="29">
        <v>30642.610969999998</v>
      </c>
      <c r="G204" s="29">
        <f t="shared" si="5"/>
        <v>2.5104159719063261</v>
      </c>
    </row>
    <row r="205" spans="1:7" s="16" customFormat="1" ht="33.75" x14ac:dyDescent="0.2">
      <c r="A205" s="17" t="s">
        <v>185</v>
      </c>
      <c r="B205" s="11" t="s">
        <v>756</v>
      </c>
      <c r="C205" s="19">
        <v>10254.959000000001</v>
      </c>
      <c r="D205" s="19">
        <v>7207.1346900000008</v>
      </c>
      <c r="E205" s="29">
        <f t="shared" si="4"/>
        <v>70.279507602126927</v>
      </c>
      <c r="F205" s="29">
        <v>8398.9023400000005</v>
      </c>
      <c r="G205" s="29">
        <f t="shared" si="5"/>
        <v>85.810435676526751</v>
      </c>
    </row>
    <row r="206" spans="1:7" s="10" customFormat="1" ht="33.75" x14ac:dyDescent="0.2">
      <c r="A206" s="17" t="s">
        <v>186</v>
      </c>
      <c r="B206" s="11" t="s">
        <v>757</v>
      </c>
      <c r="C206" s="19">
        <v>7842.4480000000003</v>
      </c>
      <c r="D206" s="19">
        <v>7651.7631600000004</v>
      </c>
      <c r="E206" s="29">
        <f t="shared" si="4"/>
        <v>97.568554614579526</v>
      </c>
      <c r="F206" s="29">
        <v>5627.7512699999997</v>
      </c>
      <c r="G206" s="29">
        <f t="shared" si="5"/>
        <v>135.96484266796676</v>
      </c>
    </row>
    <row r="207" spans="1:7" s="10" customFormat="1" ht="33.75" x14ac:dyDescent="0.2">
      <c r="A207" s="17" t="s">
        <v>187</v>
      </c>
      <c r="B207" s="11" t="s">
        <v>758</v>
      </c>
      <c r="C207" s="19">
        <v>17.5</v>
      </c>
      <c r="D207" s="19">
        <v>19.265909999999998</v>
      </c>
      <c r="E207" s="29">
        <f t="shared" si="4"/>
        <v>110.09091428571426</v>
      </c>
      <c r="F207" s="29">
        <v>16</v>
      </c>
      <c r="G207" s="29">
        <f t="shared" si="5"/>
        <v>120.41193749999999</v>
      </c>
    </row>
    <row r="208" spans="1:7" s="10" customFormat="1" ht="33.75" x14ac:dyDescent="0.2">
      <c r="A208" s="17" t="s">
        <v>188</v>
      </c>
      <c r="B208" s="11" t="s">
        <v>759</v>
      </c>
      <c r="C208" s="19">
        <v>1634.2</v>
      </c>
      <c r="D208" s="19">
        <v>917.89926000000003</v>
      </c>
      <c r="E208" s="29">
        <f t="shared" ref="E208:E272" si="6">D208/C208*100</f>
        <v>56.16811039040509</v>
      </c>
      <c r="F208" s="29">
        <v>532.89499999999998</v>
      </c>
      <c r="G208" s="29">
        <f t="shared" ref="G208:G272" si="7">D208/F208*100</f>
        <v>172.247677309789</v>
      </c>
    </row>
    <row r="209" spans="1:7" s="10" customFormat="1" ht="56.25" x14ac:dyDescent="0.2">
      <c r="A209" s="17" t="s">
        <v>189</v>
      </c>
      <c r="B209" s="11" t="s">
        <v>760</v>
      </c>
      <c r="C209" s="19">
        <v>105145.587</v>
      </c>
      <c r="D209" s="19">
        <v>53436.371220000001</v>
      </c>
      <c r="E209" s="29">
        <f t="shared" si="6"/>
        <v>50.821316181343882</v>
      </c>
      <c r="F209" s="29">
        <v>43926.083270000003</v>
      </c>
      <c r="G209" s="29">
        <f t="shared" si="7"/>
        <v>121.65066229907913</v>
      </c>
    </row>
    <row r="210" spans="1:7" s="10" customFormat="1" ht="56.25" x14ac:dyDescent="0.2">
      <c r="A210" s="17" t="s">
        <v>190</v>
      </c>
      <c r="B210" s="11" t="s">
        <v>761</v>
      </c>
      <c r="C210" s="19">
        <v>105145.587</v>
      </c>
      <c r="D210" s="19">
        <v>53436.371220000001</v>
      </c>
      <c r="E210" s="29">
        <f t="shared" si="6"/>
        <v>50.821316181343882</v>
      </c>
      <c r="F210" s="29">
        <v>43926.083270000003</v>
      </c>
      <c r="G210" s="29">
        <f t="shared" si="7"/>
        <v>121.65066229907913</v>
      </c>
    </row>
    <row r="211" spans="1:7" s="10" customFormat="1" ht="56.25" x14ac:dyDescent="0.2">
      <c r="A211" s="17" t="s">
        <v>191</v>
      </c>
      <c r="B211" s="11" t="s">
        <v>762</v>
      </c>
      <c r="C211" s="19">
        <v>405</v>
      </c>
      <c r="D211" s="19">
        <v>327.10559000000001</v>
      </c>
      <c r="E211" s="29">
        <f t="shared" si="6"/>
        <v>80.766812345679014</v>
      </c>
      <c r="F211" s="29">
        <v>413.20491999999996</v>
      </c>
      <c r="G211" s="29">
        <f t="shared" si="7"/>
        <v>79.16304336356886</v>
      </c>
    </row>
    <row r="212" spans="1:7" s="10" customFormat="1" ht="45" x14ac:dyDescent="0.2">
      <c r="A212" s="17" t="s">
        <v>192</v>
      </c>
      <c r="B212" s="11" t="s">
        <v>763</v>
      </c>
      <c r="C212" s="19">
        <v>84811.962</v>
      </c>
      <c r="D212" s="19">
        <v>38969.375959999998</v>
      </c>
      <c r="E212" s="29">
        <f t="shared" si="6"/>
        <v>45.947971301501077</v>
      </c>
      <c r="F212" s="29">
        <v>29878.592489999999</v>
      </c>
      <c r="G212" s="29">
        <f t="shared" si="7"/>
        <v>130.42574201928213</v>
      </c>
    </row>
    <row r="213" spans="1:7" s="10" customFormat="1" ht="45" x14ac:dyDescent="0.2">
      <c r="A213" s="17" t="s">
        <v>193</v>
      </c>
      <c r="B213" s="11" t="s">
        <v>764</v>
      </c>
      <c r="C213" s="19">
        <v>3042.4580000000001</v>
      </c>
      <c r="D213" s="19">
        <v>1823.8842500000001</v>
      </c>
      <c r="E213" s="29">
        <f t="shared" si="6"/>
        <v>59.947721546197187</v>
      </c>
      <c r="F213" s="29">
        <v>2197.11337</v>
      </c>
      <c r="G213" s="29">
        <f t="shared" si="7"/>
        <v>83.01275095331107</v>
      </c>
    </row>
    <row r="214" spans="1:7" s="10" customFormat="1" ht="45" x14ac:dyDescent="0.2">
      <c r="A214" s="17" t="s">
        <v>194</v>
      </c>
      <c r="B214" s="11" t="s">
        <v>765</v>
      </c>
      <c r="C214" s="19">
        <v>3710.857</v>
      </c>
      <c r="D214" s="19">
        <v>2110.0253399999997</v>
      </c>
      <c r="E214" s="29">
        <f t="shared" si="6"/>
        <v>56.860863676503826</v>
      </c>
      <c r="F214" s="29">
        <v>1957.5847099999999</v>
      </c>
      <c r="G214" s="29">
        <f t="shared" si="7"/>
        <v>107.78717923271887</v>
      </c>
    </row>
    <row r="215" spans="1:7" s="10" customFormat="1" ht="45" x14ac:dyDescent="0.2">
      <c r="A215" s="17" t="s">
        <v>195</v>
      </c>
      <c r="B215" s="11" t="s">
        <v>766</v>
      </c>
      <c r="C215" s="19">
        <v>13175.31</v>
      </c>
      <c r="D215" s="19">
        <v>10205.980079999999</v>
      </c>
      <c r="E215" s="29">
        <f t="shared" si="6"/>
        <v>77.462921783244568</v>
      </c>
      <c r="F215" s="29">
        <v>9479.5877799999998</v>
      </c>
      <c r="G215" s="29">
        <f t="shared" si="7"/>
        <v>107.66269923184359</v>
      </c>
    </row>
    <row r="216" spans="1:7" s="10" customFormat="1" ht="11.25" x14ac:dyDescent="0.2">
      <c r="A216" s="24" t="s">
        <v>196</v>
      </c>
      <c r="B216" s="15" t="s">
        <v>767</v>
      </c>
      <c r="C216" s="21">
        <v>369758.38</v>
      </c>
      <c r="D216" s="21">
        <v>270581.94251999998</v>
      </c>
      <c r="E216" s="20">
        <f t="shared" si="6"/>
        <v>73.17804197432929</v>
      </c>
      <c r="F216" s="20">
        <v>305578.80906</v>
      </c>
      <c r="G216" s="20">
        <f t="shared" si="7"/>
        <v>88.547351615233111</v>
      </c>
    </row>
    <row r="217" spans="1:7" s="10" customFormat="1" ht="11.25" x14ac:dyDescent="0.2">
      <c r="A217" s="17" t="s">
        <v>197</v>
      </c>
      <c r="B217" s="11" t="s">
        <v>768</v>
      </c>
      <c r="C217" s="19">
        <v>35584.080000000002</v>
      </c>
      <c r="D217" s="19">
        <v>73327.868799999997</v>
      </c>
      <c r="E217" s="29" t="s">
        <v>1858</v>
      </c>
      <c r="F217" s="29">
        <v>28952.213110000001</v>
      </c>
      <c r="G217" s="29" t="s">
        <v>1858</v>
      </c>
    </row>
    <row r="218" spans="1:7" s="16" customFormat="1" ht="22.5" x14ac:dyDescent="0.2">
      <c r="A218" s="17" t="s">
        <v>198</v>
      </c>
      <c r="B218" s="11" t="s">
        <v>769</v>
      </c>
      <c r="C218" s="19">
        <v>13644.43</v>
      </c>
      <c r="D218" s="19">
        <v>5294.0554699999993</v>
      </c>
      <c r="E218" s="29">
        <f t="shared" si="6"/>
        <v>38.800121881236514</v>
      </c>
      <c r="F218" s="29">
        <v>8120.7103499999994</v>
      </c>
      <c r="G218" s="29">
        <f t="shared" si="7"/>
        <v>65.192024365208397</v>
      </c>
    </row>
    <row r="219" spans="1:7" s="10" customFormat="1" ht="11.25" x14ac:dyDescent="0.2">
      <c r="A219" s="17" t="s">
        <v>199</v>
      </c>
      <c r="B219" s="11" t="s">
        <v>770</v>
      </c>
      <c r="C219" s="19">
        <v>10306.68</v>
      </c>
      <c r="D219" s="19">
        <v>5991.9813300000005</v>
      </c>
      <c r="E219" s="29">
        <f t="shared" si="6"/>
        <v>58.136871718147844</v>
      </c>
      <c r="F219" s="29">
        <v>7706.2434199999998</v>
      </c>
      <c r="G219" s="29">
        <f t="shared" si="7"/>
        <v>77.754893057868145</v>
      </c>
    </row>
    <row r="220" spans="1:7" s="10" customFormat="1" ht="11.25" x14ac:dyDescent="0.2">
      <c r="A220" s="17" t="s">
        <v>200</v>
      </c>
      <c r="B220" s="11" t="s">
        <v>771</v>
      </c>
      <c r="C220" s="19">
        <v>11632.97</v>
      </c>
      <c r="D220" s="19">
        <v>62037.838149999996</v>
      </c>
      <c r="E220" s="29" t="s">
        <v>1858</v>
      </c>
      <c r="F220" s="29">
        <v>13125.259340000001</v>
      </c>
      <c r="G220" s="29" t="s">
        <v>1858</v>
      </c>
    </row>
    <row r="221" spans="1:7" s="10" customFormat="1" ht="11.25" x14ac:dyDescent="0.2">
      <c r="A221" s="17" t="s">
        <v>201</v>
      </c>
      <c r="B221" s="11" t="s">
        <v>772</v>
      </c>
      <c r="C221" s="19">
        <v>8517.17</v>
      </c>
      <c r="D221" s="19">
        <v>46215.196189999995</v>
      </c>
      <c r="E221" s="29" t="s">
        <v>1858</v>
      </c>
      <c r="F221" s="29">
        <v>12660.21499</v>
      </c>
      <c r="G221" s="29" t="s">
        <v>1858</v>
      </c>
    </row>
    <row r="222" spans="1:7" s="10" customFormat="1" ht="11.25" x14ac:dyDescent="0.2">
      <c r="A222" s="17" t="s">
        <v>202</v>
      </c>
      <c r="B222" s="11" t="s">
        <v>773</v>
      </c>
      <c r="C222" s="19">
        <v>3115.8</v>
      </c>
      <c r="D222" s="19">
        <v>15822.641960000001</v>
      </c>
      <c r="E222" s="29" t="s">
        <v>1858</v>
      </c>
      <c r="F222" s="29">
        <v>465.04434999999995</v>
      </c>
      <c r="G222" s="29" t="s">
        <v>1858</v>
      </c>
    </row>
    <row r="223" spans="1:7" s="10" customFormat="1" ht="22.5" x14ac:dyDescent="0.2">
      <c r="A223" s="17" t="s">
        <v>203</v>
      </c>
      <c r="B223" s="11" t="s">
        <v>774</v>
      </c>
      <c r="C223" s="19">
        <v>0</v>
      </c>
      <c r="D223" s="19">
        <v>3.9938500000000001</v>
      </c>
      <c r="E223" s="29">
        <v>0</v>
      </c>
      <c r="F223" s="29">
        <v>0</v>
      </c>
      <c r="G223" s="29">
        <v>0</v>
      </c>
    </row>
    <row r="224" spans="1:7" s="10" customFormat="1" ht="11.25" x14ac:dyDescent="0.2">
      <c r="A224" s="17" t="s">
        <v>204</v>
      </c>
      <c r="B224" s="11" t="s">
        <v>775</v>
      </c>
      <c r="C224" s="19">
        <v>13161</v>
      </c>
      <c r="D224" s="19">
        <v>1228.1403600000001</v>
      </c>
      <c r="E224" s="29">
        <f t="shared" si="6"/>
        <v>9.331664463186689</v>
      </c>
      <c r="F224" s="29">
        <v>4179.0236800000002</v>
      </c>
      <c r="G224" s="29">
        <f t="shared" si="7"/>
        <v>29.388212511875501</v>
      </c>
    </row>
    <row r="225" spans="1:7" s="10" customFormat="1" ht="33.75" x14ac:dyDescent="0.2">
      <c r="A225" s="17" t="s">
        <v>205</v>
      </c>
      <c r="B225" s="11" t="s">
        <v>776</v>
      </c>
      <c r="C225" s="19">
        <v>12403</v>
      </c>
      <c r="D225" s="19">
        <v>924.89985000000001</v>
      </c>
      <c r="E225" s="29">
        <f t="shared" si="6"/>
        <v>7.457065629283238</v>
      </c>
      <c r="F225" s="29">
        <v>3712.0869500000003</v>
      </c>
      <c r="G225" s="29">
        <f t="shared" si="7"/>
        <v>24.915899397237986</v>
      </c>
    </row>
    <row r="226" spans="1:7" s="10" customFormat="1" ht="33.75" x14ac:dyDescent="0.2">
      <c r="A226" s="17" t="s">
        <v>206</v>
      </c>
      <c r="B226" s="11" t="s">
        <v>777</v>
      </c>
      <c r="C226" s="19">
        <v>12403</v>
      </c>
      <c r="D226" s="19">
        <v>924.89985000000001</v>
      </c>
      <c r="E226" s="29">
        <f t="shared" si="6"/>
        <v>7.457065629283238</v>
      </c>
      <c r="F226" s="29">
        <v>3712.0869500000003</v>
      </c>
      <c r="G226" s="29">
        <f t="shared" si="7"/>
        <v>24.915899397237986</v>
      </c>
    </row>
    <row r="227" spans="1:7" s="10" customFormat="1" ht="22.5" x14ac:dyDescent="0.2">
      <c r="A227" s="17" t="s">
        <v>207</v>
      </c>
      <c r="B227" s="11" t="s">
        <v>778</v>
      </c>
      <c r="C227" s="19">
        <v>53</v>
      </c>
      <c r="D227" s="19">
        <v>38.24051</v>
      </c>
      <c r="E227" s="29">
        <f t="shared" si="6"/>
        <v>72.151905660377352</v>
      </c>
      <c r="F227" s="29">
        <v>46.186730000000004</v>
      </c>
      <c r="G227" s="29">
        <f t="shared" si="7"/>
        <v>82.79544795658839</v>
      </c>
    </row>
    <row r="228" spans="1:7" s="10" customFormat="1" ht="33.75" x14ac:dyDescent="0.2">
      <c r="A228" s="17" t="s">
        <v>208</v>
      </c>
      <c r="B228" s="11" t="s">
        <v>779</v>
      </c>
      <c r="C228" s="19">
        <v>605</v>
      </c>
      <c r="D228" s="19">
        <v>265</v>
      </c>
      <c r="E228" s="29">
        <f t="shared" si="6"/>
        <v>43.801652892561982</v>
      </c>
      <c r="F228" s="29">
        <v>420.75</v>
      </c>
      <c r="G228" s="29">
        <f t="shared" si="7"/>
        <v>62.982768865121805</v>
      </c>
    </row>
    <row r="229" spans="1:7" s="10" customFormat="1" ht="33.75" x14ac:dyDescent="0.2">
      <c r="A229" s="17" t="s">
        <v>209</v>
      </c>
      <c r="B229" s="11" t="s">
        <v>780</v>
      </c>
      <c r="C229" s="19">
        <v>605</v>
      </c>
      <c r="D229" s="19">
        <v>265</v>
      </c>
      <c r="E229" s="29">
        <f t="shared" si="6"/>
        <v>43.801652892561982</v>
      </c>
      <c r="F229" s="29">
        <v>420.75</v>
      </c>
      <c r="G229" s="29">
        <f t="shared" si="7"/>
        <v>62.982768865121805</v>
      </c>
    </row>
    <row r="230" spans="1:7" s="16" customFormat="1" ht="22.5" x14ac:dyDescent="0.2">
      <c r="A230" s="17" t="s">
        <v>210</v>
      </c>
      <c r="B230" s="11" t="s">
        <v>781</v>
      </c>
      <c r="C230" s="19">
        <v>100</v>
      </c>
      <c r="D230" s="19">
        <v>0</v>
      </c>
      <c r="E230" s="29">
        <f t="shared" si="6"/>
        <v>0</v>
      </c>
      <c r="F230" s="29">
        <v>0</v>
      </c>
      <c r="G230" s="29">
        <v>0</v>
      </c>
    </row>
    <row r="231" spans="1:7" s="10" customFormat="1" ht="22.5" x14ac:dyDescent="0.2">
      <c r="A231" s="17" t="s">
        <v>211</v>
      </c>
      <c r="B231" s="11" t="s">
        <v>782</v>
      </c>
      <c r="C231" s="19">
        <v>100</v>
      </c>
      <c r="D231" s="19">
        <v>0</v>
      </c>
      <c r="E231" s="29">
        <f t="shared" si="6"/>
        <v>0</v>
      </c>
      <c r="F231" s="29">
        <v>0</v>
      </c>
      <c r="G231" s="29">
        <v>0</v>
      </c>
    </row>
    <row r="232" spans="1:7" s="10" customFormat="1" ht="11.25" x14ac:dyDescent="0.2">
      <c r="A232" s="17" t="s">
        <v>212</v>
      </c>
      <c r="B232" s="11" t="s">
        <v>783</v>
      </c>
      <c r="C232" s="19">
        <v>321013.3</v>
      </c>
      <c r="D232" s="19">
        <v>196025.93336000002</v>
      </c>
      <c r="E232" s="29">
        <f t="shared" si="6"/>
        <v>61.064738862844635</v>
      </c>
      <c r="F232" s="29">
        <v>272447.57227</v>
      </c>
      <c r="G232" s="29">
        <f t="shared" si="7"/>
        <v>71.949965171917597</v>
      </c>
    </row>
    <row r="233" spans="1:7" s="16" customFormat="1" ht="11.25" x14ac:dyDescent="0.2">
      <c r="A233" s="17" t="s">
        <v>213</v>
      </c>
      <c r="B233" s="11" t="s">
        <v>784</v>
      </c>
      <c r="C233" s="19">
        <v>321013.3</v>
      </c>
      <c r="D233" s="19">
        <v>196025.93336000002</v>
      </c>
      <c r="E233" s="29">
        <f t="shared" si="6"/>
        <v>61.064738862844635</v>
      </c>
      <c r="F233" s="29">
        <v>272447.57227</v>
      </c>
      <c r="G233" s="29">
        <f t="shared" si="7"/>
        <v>71.949965171917597</v>
      </c>
    </row>
    <row r="234" spans="1:7" s="10" customFormat="1" ht="33.75" x14ac:dyDescent="0.2">
      <c r="A234" s="17" t="s">
        <v>214</v>
      </c>
      <c r="B234" s="11" t="s">
        <v>785</v>
      </c>
      <c r="C234" s="19">
        <v>12505</v>
      </c>
      <c r="D234" s="19">
        <v>2940.6817500000002</v>
      </c>
      <c r="E234" s="29">
        <f t="shared" si="6"/>
        <v>23.516047580967616</v>
      </c>
      <c r="F234" s="29">
        <v>11572.064550000001</v>
      </c>
      <c r="G234" s="29">
        <f t="shared" si="7"/>
        <v>25.411902407682302</v>
      </c>
    </row>
    <row r="235" spans="1:7" s="10" customFormat="1" ht="22.5" x14ac:dyDescent="0.2">
      <c r="A235" s="17" t="s">
        <v>215</v>
      </c>
      <c r="B235" s="11" t="s">
        <v>786</v>
      </c>
      <c r="C235" s="19">
        <v>284079.2</v>
      </c>
      <c r="D235" s="19">
        <v>179969.83888999998</v>
      </c>
      <c r="E235" s="29">
        <f t="shared" si="6"/>
        <v>63.351994405081392</v>
      </c>
      <c r="F235" s="29">
        <v>245586.34521</v>
      </c>
      <c r="G235" s="29">
        <f t="shared" si="7"/>
        <v>73.281695990104183</v>
      </c>
    </row>
    <row r="236" spans="1:7" s="10" customFormat="1" ht="33.75" x14ac:dyDescent="0.2">
      <c r="A236" s="17" t="s">
        <v>216</v>
      </c>
      <c r="B236" s="11" t="s">
        <v>787</v>
      </c>
      <c r="C236" s="19">
        <v>24429.1</v>
      </c>
      <c r="D236" s="19">
        <v>13115.41272</v>
      </c>
      <c r="E236" s="29">
        <f t="shared" si="6"/>
        <v>53.687662337130725</v>
      </c>
      <c r="F236" s="29">
        <v>15289.16251</v>
      </c>
      <c r="G236" s="29">
        <f t="shared" si="7"/>
        <v>85.782414252067497</v>
      </c>
    </row>
    <row r="237" spans="1:7" s="10" customFormat="1" ht="21.75" x14ac:dyDescent="0.2">
      <c r="A237" s="24" t="s">
        <v>217</v>
      </c>
      <c r="B237" s="15" t="s">
        <v>788</v>
      </c>
      <c r="C237" s="21">
        <v>2381454.8013899997</v>
      </c>
      <c r="D237" s="21">
        <v>638015.72115</v>
      </c>
      <c r="E237" s="20">
        <f t="shared" si="6"/>
        <v>26.791006941538637</v>
      </c>
      <c r="F237" s="20">
        <v>261195.80974999999</v>
      </c>
      <c r="G237" s="20" t="s">
        <v>1858</v>
      </c>
    </row>
    <row r="238" spans="1:7" s="10" customFormat="1" ht="11.25" x14ac:dyDescent="0.2">
      <c r="A238" s="17" t="s">
        <v>218</v>
      </c>
      <c r="B238" s="11" t="s">
        <v>789</v>
      </c>
      <c r="C238" s="19">
        <v>73034.285000000003</v>
      </c>
      <c r="D238" s="19">
        <v>29996.454510000003</v>
      </c>
      <c r="E238" s="29">
        <f t="shared" si="6"/>
        <v>41.071743921365147</v>
      </c>
      <c r="F238" s="29">
        <v>38887.662219999998</v>
      </c>
      <c r="G238" s="29">
        <f t="shared" si="7"/>
        <v>77.136173268273168</v>
      </c>
    </row>
    <row r="239" spans="1:7" s="16" customFormat="1" ht="33.75" x14ac:dyDescent="0.2">
      <c r="A239" s="17" t="s">
        <v>219</v>
      </c>
      <c r="B239" s="11" t="s">
        <v>790</v>
      </c>
      <c r="C239" s="19">
        <v>14</v>
      </c>
      <c r="D239" s="19">
        <v>5.35</v>
      </c>
      <c r="E239" s="29">
        <f t="shared" si="6"/>
        <v>38.214285714285708</v>
      </c>
      <c r="F239" s="29">
        <v>8.0500000000000007</v>
      </c>
      <c r="G239" s="29">
        <f t="shared" si="7"/>
        <v>66.459627329192543</v>
      </c>
    </row>
    <row r="240" spans="1:7" s="10" customFormat="1" ht="22.5" x14ac:dyDescent="0.2">
      <c r="A240" s="17" t="s">
        <v>220</v>
      </c>
      <c r="B240" s="11" t="s">
        <v>791</v>
      </c>
      <c r="C240" s="19">
        <v>481.3</v>
      </c>
      <c r="D240" s="19">
        <v>257.38983999999999</v>
      </c>
      <c r="E240" s="29">
        <f t="shared" si="6"/>
        <v>53.478046956160398</v>
      </c>
      <c r="F240" s="29">
        <v>280.96350000000001</v>
      </c>
      <c r="G240" s="29">
        <f t="shared" si="7"/>
        <v>91.609707310736084</v>
      </c>
    </row>
    <row r="241" spans="1:7" s="10" customFormat="1" ht="22.5" x14ac:dyDescent="0.2">
      <c r="A241" s="17" t="s">
        <v>1793</v>
      </c>
      <c r="B241" s="41" t="s">
        <v>1794</v>
      </c>
      <c r="C241" s="19"/>
      <c r="D241" s="19"/>
      <c r="E241" s="29"/>
      <c r="F241" s="29">
        <v>0.1</v>
      </c>
      <c r="G241" s="29"/>
    </row>
    <row r="242" spans="1:7" s="10" customFormat="1" ht="11.25" x14ac:dyDescent="0.2">
      <c r="A242" s="17" t="s">
        <v>221</v>
      </c>
      <c r="B242" s="11" t="s">
        <v>792</v>
      </c>
      <c r="C242" s="19">
        <v>2</v>
      </c>
      <c r="D242" s="19">
        <v>0.35</v>
      </c>
      <c r="E242" s="29">
        <f t="shared" si="6"/>
        <v>17.5</v>
      </c>
      <c r="F242" s="29">
        <v>1.2749999999999999</v>
      </c>
      <c r="G242" s="29">
        <f t="shared" si="7"/>
        <v>27.450980392156865</v>
      </c>
    </row>
    <row r="243" spans="1:7" s="10" customFormat="1" ht="22.5" x14ac:dyDescent="0.2">
      <c r="A243" s="17" t="s">
        <v>222</v>
      </c>
      <c r="B243" s="11" t="s">
        <v>793</v>
      </c>
      <c r="C243" s="19">
        <v>22.6</v>
      </c>
      <c r="D243" s="19">
        <v>29.2</v>
      </c>
      <c r="E243" s="29">
        <f t="shared" si="6"/>
        <v>129.20353982300884</v>
      </c>
      <c r="F243" s="29">
        <v>16.649999999999999</v>
      </c>
      <c r="G243" s="29">
        <f t="shared" si="7"/>
        <v>175.37537537537537</v>
      </c>
    </row>
    <row r="244" spans="1:7" s="10" customFormat="1" ht="56.25" x14ac:dyDescent="0.2">
      <c r="A244" s="17" t="s">
        <v>223</v>
      </c>
      <c r="B244" s="11" t="s">
        <v>794</v>
      </c>
      <c r="C244" s="19">
        <v>22.6</v>
      </c>
      <c r="D244" s="19">
        <v>29.2</v>
      </c>
      <c r="E244" s="29">
        <f t="shared" si="6"/>
        <v>129.20353982300884</v>
      </c>
      <c r="F244" s="29">
        <v>16.649999999999999</v>
      </c>
      <c r="G244" s="29">
        <f t="shared" si="7"/>
        <v>175.37537537537537</v>
      </c>
    </row>
    <row r="245" spans="1:7" s="10" customFormat="1" ht="22.5" x14ac:dyDescent="0.2">
      <c r="A245" s="17" t="s">
        <v>224</v>
      </c>
      <c r="B245" s="11" t="s">
        <v>795</v>
      </c>
      <c r="C245" s="19">
        <v>166.8</v>
      </c>
      <c r="D245" s="19">
        <v>60.984099999999998</v>
      </c>
      <c r="E245" s="29">
        <f t="shared" si="6"/>
        <v>36.561211031175056</v>
      </c>
      <c r="F245" s="29">
        <v>49.410499999999999</v>
      </c>
      <c r="G245" s="29">
        <f t="shared" si="7"/>
        <v>123.42336143127473</v>
      </c>
    </row>
    <row r="246" spans="1:7" s="10" customFormat="1" ht="45" x14ac:dyDescent="0.2">
      <c r="A246" s="17" t="s">
        <v>225</v>
      </c>
      <c r="B246" s="11" t="s">
        <v>796</v>
      </c>
      <c r="C246" s="19">
        <v>166.8</v>
      </c>
      <c r="D246" s="19">
        <v>60.984099999999998</v>
      </c>
      <c r="E246" s="29">
        <f t="shared" si="6"/>
        <v>36.561211031175056</v>
      </c>
      <c r="F246" s="29">
        <v>49.410499999999999</v>
      </c>
      <c r="G246" s="29">
        <f t="shared" si="7"/>
        <v>123.42336143127473</v>
      </c>
    </row>
    <row r="247" spans="1:7" s="10" customFormat="1" ht="11.25" x14ac:dyDescent="0.2">
      <c r="A247" s="17" t="s">
        <v>226</v>
      </c>
      <c r="B247" s="11" t="s">
        <v>797</v>
      </c>
      <c r="C247" s="19">
        <v>72347.585000000006</v>
      </c>
      <c r="D247" s="19">
        <v>29643.18057</v>
      </c>
      <c r="E247" s="29">
        <f t="shared" si="6"/>
        <v>40.973282757123123</v>
      </c>
      <c r="F247" s="29">
        <v>38531.213219999998</v>
      </c>
      <c r="G247" s="29">
        <f t="shared" si="7"/>
        <v>76.932902166219421</v>
      </c>
    </row>
    <row r="248" spans="1:7" s="10" customFormat="1" ht="22.5" x14ac:dyDescent="0.2">
      <c r="A248" s="17" t="s">
        <v>227</v>
      </c>
      <c r="B248" s="11" t="s">
        <v>798</v>
      </c>
      <c r="C248" s="19">
        <v>42174.9</v>
      </c>
      <c r="D248" s="19">
        <v>15183.841710000001</v>
      </c>
      <c r="E248" s="29">
        <f t="shared" si="6"/>
        <v>36.002081119338754</v>
      </c>
      <c r="F248" s="29">
        <v>12587.929539999999</v>
      </c>
      <c r="G248" s="29">
        <f t="shared" si="7"/>
        <v>120.62223308250265</v>
      </c>
    </row>
    <row r="249" spans="1:7" s="10" customFormat="1" ht="22.5" x14ac:dyDescent="0.2">
      <c r="A249" s="17" t="s">
        <v>228</v>
      </c>
      <c r="B249" s="11" t="s">
        <v>799</v>
      </c>
      <c r="C249" s="19">
        <v>11818.878000000001</v>
      </c>
      <c r="D249" s="19">
        <v>5478.4001200000002</v>
      </c>
      <c r="E249" s="29">
        <f t="shared" si="6"/>
        <v>46.352962777008102</v>
      </c>
      <c r="F249" s="29">
        <v>10739.622589999999</v>
      </c>
      <c r="G249" s="29">
        <f t="shared" si="7"/>
        <v>51.011104664898667</v>
      </c>
    </row>
    <row r="250" spans="1:7" s="10" customFormat="1" ht="22.5" x14ac:dyDescent="0.2">
      <c r="A250" s="17" t="s">
        <v>229</v>
      </c>
      <c r="B250" s="11" t="s">
        <v>800</v>
      </c>
      <c r="C250" s="19">
        <v>12626.047</v>
      </c>
      <c r="D250" s="19">
        <v>5649.85556</v>
      </c>
      <c r="E250" s="29">
        <f t="shared" si="6"/>
        <v>44.747620217159017</v>
      </c>
      <c r="F250" s="29">
        <v>9001.4414399999987</v>
      </c>
      <c r="G250" s="29">
        <f t="shared" si="7"/>
        <v>62.766120267066924</v>
      </c>
    </row>
    <row r="251" spans="1:7" s="10" customFormat="1" ht="22.5" x14ac:dyDescent="0.2">
      <c r="A251" s="17" t="s">
        <v>230</v>
      </c>
      <c r="B251" s="11" t="s">
        <v>801</v>
      </c>
      <c r="C251" s="19">
        <v>3947.1</v>
      </c>
      <c r="D251" s="19">
        <v>2029.7315100000001</v>
      </c>
      <c r="E251" s="29">
        <f t="shared" si="6"/>
        <v>51.423361708596182</v>
      </c>
      <c r="F251" s="29">
        <v>3500.2485099999999</v>
      </c>
      <c r="G251" s="29">
        <f t="shared" si="7"/>
        <v>57.988211528443735</v>
      </c>
    </row>
    <row r="252" spans="1:7" s="10" customFormat="1" ht="22.5" x14ac:dyDescent="0.2">
      <c r="A252" s="17" t="s">
        <v>231</v>
      </c>
      <c r="B252" s="11" t="s">
        <v>802</v>
      </c>
      <c r="C252" s="19">
        <v>1780.66</v>
      </c>
      <c r="D252" s="19">
        <v>1301.35167</v>
      </c>
      <c r="E252" s="29">
        <f t="shared" si="6"/>
        <v>73.082546359215115</v>
      </c>
      <c r="F252" s="29">
        <v>2701.9711400000001</v>
      </c>
      <c r="G252" s="29">
        <f t="shared" si="7"/>
        <v>48.16304847726834</v>
      </c>
    </row>
    <row r="253" spans="1:7" s="10" customFormat="1" ht="11.25" x14ac:dyDescent="0.2">
      <c r="A253" s="17" t="s">
        <v>232</v>
      </c>
      <c r="B253" s="11" t="s">
        <v>803</v>
      </c>
      <c r="C253" s="19">
        <v>2308420.51639</v>
      </c>
      <c r="D253" s="19">
        <v>608019.26663999993</v>
      </c>
      <c r="E253" s="29">
        <f t="shared" si="6"/>
        <v>26.339190035914456</v>
      </c>
      <c r="F253" s="29">
        <v>222308.14752999999</v>
      </c>
      <c r="G253" s="29" t="s">
        <v>1858</v>
      </c>
    </row>
    <row r="254" spans="1:7" s="10" customFormat="1" ht="22.5" x14ac:dyDescent="0.2">
      <c r="A254" s="17" t="s">
        <v>233</v>
      </c>
      <c r="B254" s="11" t="s">
        <v>804</v>
      </c>
      <c r="C254" s="19">
        <v>34058.724900000001</v>
      </c>
      <c r="D254" s="19">
        <v>12366.692230000001</v>
      </c>
      <c r="E254" s="29">
        <f t="shared" si="6"/>
        <v>36.30990962318733</v>
      </c>
      <c r="F254" s="29">
        <v>12382.601869999999</v>
      </c>
      <c r="G254" s="29">
        <f t="shared" si="7"/>
        <v>99.871516179176012</v>
      </c>
    </row>
    <row r="255" spans="1:7" s="10" customFormat="1" ht="22.5" x14ac:dyDescent="0.2">
      <c r="A255" s="17" t="s">
        <v>234</v>
      </c>
      <c r="B255" s="11" t="s">
        <v>805</v>
      </c>
      <c r="C255" s="19">
        <v>6619.2</v>
      </c>
      <c r="D255" s="19">
        <v>4849.1190999999999</v>
      </c>
      <c r="E255" s="29">
        <f t="shared" si="6"/>
        <v>73.258386209813878</v>
      </c>
      <c r="F255" s="29">
        <v>4284.97433</v>
      </c>
      <c r="G255" s="29">
        <f t="shared" si="7"/>
        <v>113.16565109971148</v>
      </c>
    </row>
    <row r="256" spans="1:7" s="10" customFormat="1" ht="22.5" x14ac:dyDescent="0.2">
      <c r="A256" s="17" t="s">
        <v>235</v>
      </c>
      <c r="B256" s="11" t="s">
        <v>806</v>
      </c>
      <c r="C256" s="19">
        <v>18786.951980000002</v>
      </c>
      <c r="D256" s="19">
        <v>2388.3895499999999</v>
      </c>
      <c r="E256" s="29">
        <f t="shared" si="6"/>
        <v>12.713023126596608</v>
      </c>
      <c r="F256" s="29">
        <v>701.28953000000001</v>
      </c>
      <c r="G256" s="29" t="s">
        <v>1858</v>
      </c>
    </row>
    <row r="257" spans="1:7" s="10" customFormat="1" ht="22.5" x14ac:dyDescent="0.2">
      <c r="A257" s="17" t="s">
        <v>236</v>
      </c>
      <c r="B257" s="11" t="s">
        <v>807</v>
      </c>
      <c r="C257" s="19">
        <v>2932.4729199999997</v>
      </c>
      <c r="D257" s="19">
        <v>1846.3837599999999</v>
      </c>
      <c r="E257" s="29">
        <f t="shared" si="6"/>
        <v>62.963369496349863</v>
      </c>
      <c r="F257" s="29">
        <v>2827.69596</v>
      </c>
      <c r="G257" s="29">
        <f t="shared" si="7"/>
        <v>65.296403365798909</v>
      </c>
    </row>
    <row r="258" spans="1:7" s="10" customFormat="1" ht="22.5" x14ac:dyDescent="0.2">
      <c r="A258" s="17" t="s">
        <v>237</v>
      </c>
      <c r="B258" s="11" t="s">
        <v>808</v>
      </c>
      <c r="C258" s="19">
        <v>3495.2</v>
      </c>
      <c r="D258" s="19">
        <v>1781.4425700000002</v>
      </c>
      <c r="E258" s="29">
        <f t="shared" si="6"/>
        <v>50.968258468757156</v>
      </c>
      <c r="F258" s="29">
        <v>3353.5067799999997</v>
      </c>
      <c r="G258" s="29">
        <f t="shared" si="7"/>
        <v>53.121782267576044</v>
      </c>
    </row>
    <row r="259" spans="1:7" s="10" customFormat="1" ht="22.5" x14ac:dyDescent="0.2">
      <c r="A259" s="17" t="s">
        <v>238</v>
      </c>
      <c r="B259" s="11" t="s">
        <v>809</v>
      </c>
      <c r="C259" s="19">
        <v>2224.9</v>
      </c>
      <c r="D259" s="19">
        <v>1501.35725</v>
      </c>
      <c r="E259" s="29">
        <f t="shared" si="6"/>
        <v>67.479763135421805</v>
      </c>
      <c r="F259" s="29">
        <v>1215.13527</v>
      </c>
      <c r="G259" s="29">
        <f t="shared" si="7"/>
        <v>123.55474218109069</v>
      </c>
    </row>
    <row r="260" spans="1:7" s="10" customFormat="1" ht="11.25" x14ac:dyDescent="0.2">
      <c r="A260" s="17" t="s">
        <v>239</v>
      </c>
      <c r="B260" s="11" t="s">
        <v>810</v>
      </c>
      <c r="C260" s="19">
        <v>2274361.7914899997</v>
      </c>
      <c r="D260" s="19">
        <v>595652.57441</v>
      </c>
      <c r="E260" s="29">
        <f t="shared" si="6"/>
        <v>26.189877821495184</v>
      </c>
      <c r="F260" s="29">
        <v>209925.54566</v>
      </c>
      <c r="G260" s="29" t="s">
        <v>1858</v>
      </c>
    </row>
    <row r="261" spans="1:7" s="10" customFormat="1" ht="22.5" x14ac:dyDescent="0.2">
      <c r="A261" s="17" t="s">
        <v>240</v>
      </c>
      <c r="B261" s="11" t="s">
        <v>811</v>
      </c>
      <c r="C261" s="19">
        <v>2257841.4</v>
      </c>
      <c r="D261" s="19">
        <v>574280.64465999999</v>
      </c>
      <c r="E261" s="29">
        <f t="shared" si="6"/>
        <v>25.434941739486224</v>
      </c>
      <c r="F261" s="29">
        <v>173237.30413999999</v>
      </c>
      <c r="G261" s="29" t="s">
        <v>1858</v>
      </c>
    </row>
    <row r="262" spans="1:7" s="10" customFormat="1" ht="11.25" x14ac:dyDescent="0.2">
      <c r="A262" s="17" t="s">
        <v>241</v>
      </c>
      <c r="B262" s="11" t="s">
        <v>812</v>
      </c>
      <c r="C262" s="19">
        <v>13468.90828</v>
      </c>
      <c r="D262" s="19">
        <v>18173.92571</v>
      </c>
      <c r="E262" s="29">
        <f t="shared" si="6"/>
        <v>134.93243351420313</v>
      </c>
      <c r="F262" s="29">
        <v>29665.655989999999</v>
      </c>
      <c r="G262" s="29">
        <f t="shared" si="7"/>
        <v>61.262510817648028</v>
      </c>
    </row>
    <row r="263" spans="1:7" s="10" customFormat="1" ht="11.25" x14ac:dyDescent="0.2">
      <c r="A263" s="17" t="s">
        <v>242</v>
      </c>
      <c r="B263" s="11" t="s">
        <v>813</v>
      </c>
      <c r="C263" s="19">
        <v>1416.9667299999999</v>
      </c>
      <c r="D263" s="19">
        <v>1847.20048</v>
      </c>
      <c r="E263" s="29">
        <f t="shared" si="6"/>
        <v>130.36301000518199</v>
      </c>
      <c r="F263" s="29">
        <v>5013.2414699999999</v>
      </c>
      <c r="G263" s="29">
        <f t="shared" si="7"/>
        <v>36.846429422040188</v>
      </c>
    </row>
    <row r="264" spans="1:7" s="10" customFormat="1" ht="11.25" x14ac:dyDescent="0.2">
      <c r="A264" s="17" t="s">
        <v>243</v>
      </c>
      <c r="B264" s="11" t="s">
        <v>814</v>
      </c>
      <c r="C264" s="19">
        <v>236.91648000000001</v>
      </c>
      <c r="D264" s="19">
        <v>471.07324</v>
      </c>
      <c r="E264" s="29">
        <f t="shared" si="6"/>
        <v>198.83515068263716</v>
      </c>
      <c r="F264" s="29">
        <v>1133.86148</v>
      </c>
      <c r="G264" s="29">
        <f t="shared" si="7"/>
        <v>41.545924992530828</v>
      </c>
    </row>
    <row r="265" spans="1:7" s="10" customFormat="1" ht="11.25" x14ac:dyDescent="0.2">
      <c r="A265" s="17" t="s">
        <v>244</v>
      </c>
      <c r="B265" s="11" t="s">
        <v>815</v>
      </c>
      <c r="C265" s="19">
        <v>1397.6</v>
      </c>
      <c r="D265" s="19">
        <v>879.73031999999989</v>
      </c>
      <c r="E265" s="29">
        <f t="shared" si="6"/>
        <v>62.94578706353748</v>
      </c>
      <c r="F265" s="29">
        <v>875.48257999999998</v>
      </c>
      <c r="G265" s="29">
        <f t="shared" si="7"/>
        <v>100.48518840888872</v>
      </c>
    </row>
    <row r="266" spans="1:7" s="10" customFormat="1" ht="22.5" x14ac:dyDescent="0.2">
      <c r="A266" s="17" t="s">
        <v>1669</v>
      </c>
      <c r="B266" s="11" t="s">
        <v>1717</v>
      </c>
      <c r="C266" s="19">
        <v>0</v>
      </c>
      <c r="D266" s="19">
        <v>0</v>
      </c>
      <c r="E266" s="29">
        <v>0</v>
      </c>
      <c r="F266" s="29">
        <v>0</v>
      </c>
      <c r="G266" s="29">
        <v>0</v>
      </c>
    </row>
    <row r="267" spans="1:7" s="10" customFormat="1" ht="21.75" x14ac:dyDescent="0.2">
      <c r="A267" s="24" t="s">
        <v>245</v>
      </c>
      <c r="B267" s="15" t="s">
        <v>816</v>
      </c>
      <c r="C267" s="21">
        <v>957112.66595000005</v>
      </c>
      <c r="D267" s="21">
        <v>482761.19026</v>
      </c>
      <c r="E267" s="20">
        <f t="shared" si="6"/>
        <v>50.439327305404149</v>
      </c>
      <c r="F267" s="20">
        <v>477769.62772000005</v>
      </c>
      <c r="G267" s="20">
        <f t="shared" si="7"/>
        <v>101.04476346975434</v>
      </c>
    </row>
    <row r="268" spans="1:7" s="10" customFormat="1" ht="11.25" x14ac:dyDescent="0.2">
      <c r="A268" s="17" t="s">
        <v>246</v>
      </c>
      <c r="B268" s="11" t="s">
        <v>817</v>
      </c>
      <c r="C268" s="19">
        <v>2956</v>
      </c>
      <c r="D268" s="19">
        <v>3791.2873500000001</v>
      </c>
      <c r="E268" s="29">
        <f t="shared" si="6"/>
        <v>128.25735284167794</v>
      </c>
      <c r="F268" s="29">
        <v>3753.944</v>
      </c>
      <c r="G268" s="29">
        <f t="shared" si="7"/>
        <v>100.99477642713903</v>
      </c>
    </row>
    <row r="269" spans="1:7" s="10" customFormat="1" ht="22.5" x14ac:dyDescent="0.2">
      <c r="A269" s="17" t="s">
        <v>1452</v>
      </c>
      <c r="B269" s="11" t="s">
        <v>1487</v>
      </c>
      <c r="C269" s="19">
        <v>0</v>
      </c>
      <c r="D269" s="19">
        <v>244.38735</v>
      </c>
      <c r="E269" s="29">
        <v>0</v>
      </c>
      <c r="F269" s="29">
        <v>0</v>
      </c>
      <c r="G269" s="29">
        <v>0</v>
      </c>
    </row>
    <row r="270" spans="1:7" s="10" customFormat="1" ht="22.5" x14ac:dyDescent="0.2">
      <c r="A270" s="17" t="s">
        <v>247</v>
      </c>
      <c r="B270" s="11" t="s">
        <v>818</v>
      </c>
      <c r="C270" s="19">
        <v>2606</v>
      </c>
      <c r="D270" s="19">
        <v>3196.9</v>
      </c>
      <c r="E270" s="29">
        <f t="shared" si="6"/>
        <v>122.67459708365311</v>
      </c>
      <c r="F270" s="29">
        <v>3753.944</v>
      </c>
      <c r="G270" s="29">
        <f t="shared" si="7"/>
        <v>85.161099899199357</v>
      </c>
    </row>
    <row r="271" spans="1:7" s="10" customFormat="1" ht="22.5" x14ac:dyDescent="0.2">
      <c r="A271" s="17" t="s">
        <v>1534</v>
      </c>
      <c r="B271" s="11" t="s">
        <v>1547</v>
      </c>
      <c r="C271" s="19">
        <v>350</v>
      </c>
      <c r="D271" s="19">
        <v>350</v>
      </c>
      <c r="E271" s="29">
        <f t="shared" si="6"/>
        <v>100</v>
      </c>
      <c r="F271" s="29">
        <v>0</v>
      </c>
      <c r="G271" s="29">
        <v>0</v>
      </c>
    </row>
    <row r="272" spans="1:7" s="10" customFormat="1" ht="45" x14ac:dyDescent="0.2">
      <c r="A272" s="17" t="s">
        <v>248</v>
      </c>
      <c r="B272" s="11" t="s">
        <v>819</v>
      </c>
      <c r="C272" s="19">
        <v>215945.18703999999</v>
      </c>
      <c r="D272" s="19">
        <v>159548.17929</v>
      </c>
      <c r="E272" s="29">
        <f t="shared" si="6"/>
        <v>73.883646807301403</v>
      </c>
      <c r="F272" s="29">
        <v>192390.02912999998</v>
      </c>
      <c r="G272" s="29">
        <f t="shared" si="7"/>
        <v>82.929546822923754</v>
      </c>
    </row>
    <row r="273" spans="1:7" s="10" customFormat="1" ht="67.5" x14ac:dyDescent="0.2">
      <c r="A273" s="17" t="s">
        <v>249</v>
      </c>
      <c r="B273" s="11" t="s">
        <v>820</v>
      </c>
      <c r="C273" s="19">
        <v>151.1</v>
      </c>
      <c r="D273" s="19">
        <v>0</v>
      </c>
      <c r="E273" s="29">
        <f t="shared" ref="E273:E342" si="8">D273/C273*100</f>
        <v>0</v>
      </c>
      <c r="F273" s="29">
        <v>155.62965</v>
      </c>
      <c r="G273" s="29">
        <f t="shared" ref="G273:G323" si="9">D273/F273*100</f>
        <v>0</v>
      </c>
    </row>
    <row r="274" spans="1:7" s="10" customFormat="1" ht="67.5" x14ac:dyDescent="0.2">
      <c r="A274" s="17" t="s">
        <v>250</v>
      </c>
      <c r="B274" s="11" t="s">
        <v>821</v>
      </c>
      <c r="C274" s="19">
        <v>133</v>
      </c>
      <c r="D274" s="19">
        <v>1214.2126699999999</v>
      </c>
      <c r="E274" s="29" t="s">
        <v>1858</v>
      </c>
      <c r="F274" s="29">
        <v>35.435269999999996</v>
      </c>
      <c r="G274" s="29" t="s">
        <v>1858</v>
      </c>
    </row>
    <row r="275" spans="1:7" s="10" customFormat="1" ht="56.25" x14ac:dyDescent="0.2">
      <c r="A275" s="17" t="s">
        <v>251</v>
      </c>
      <c r="B275" s="11" t="s">
        <v>822</v>
      </c>
      <c r="C275" s="19">
        <v>151.1</v>
      </c>
      <c r="D275" s="19">
        <v>0</v>
      </c>
      <c r="E275" s="29">
        <f t="shared" si="8"/>
        <v>0</v>
      </c>
      <c r="F275" s="29">
        <v>155.62965</v>
      </c>
      <c r="G275" s="29">
        <f t="shared" si="9"/>
        <v>0</v>
      </c>
    </row>
    <row r="276" spans="1:7" s="10" customFormat="1" ht="56.25" x14ac:dyDescent="0.2">
      <c r="A276" s="17" t="s">
        <v>252</v>
      </c>
      <c r="B276" s="11" t="s">
        <v>823</v>
      </c>
      <c r="C276" s="19">
        <v>133</v>
      </c>
      <c r="D276" s="19">
        <v>1214.2126699999999</v>
      </c>
      <c r="E276" s="29" t="s">
        <v>1858</v>
      </c>
      <c r="F276" s="29">
        <v>35.435269999999996</v>
      </c>
      <c r="G276" s="29" t="s">
        <v>1858</v>
      </c>
    </row>
    <row r="277" spans="1:7" s="10" customFormat="1" ht="56.25" x14ac:dyDescent="0.2">
      <c r="A277" s="17" t="s">
        <v>253</v>
      </c>
      <c r="B277" s="11" t="s">
        <v>824</v>
      </c>
      <c r="C277" s="19">
        <v>208530</v>
      </c>
      <c r="D277" s="19">
        <v>155581.78969000001</v>
      </c>
      <c r="E277" s="29">
        <f t="shared" si="8"/>
        <v>74.608828317268504</v>
      </c>
      <c r="F277" s="29">
        <v>185205.73868000001</v>
      </c>
      <c r="G277" s="29">
        <f t="shared" si="9"/>
        <v>84.004842829851782</v>
      </c>
    </row>
    <row r="278" spans="1:7" s="10" customFormat="1" ht="56.25" x14ac:dyDescent="0.2">
      <c r="A278" s="17" t="s">
        <v>254</v>
      </c>
      <c r="B278" s="11" t="s">
        <v>825</v>
      </c>
      <c r="C278" s="19">
        <v>0</v>
      </c>
      <c r="D278" s="19">
        <v>449.73480000000001</v>
      </c>
      <c r="E278" s="29">
        <v>0</v>
      </c>
      <c r="F278" s="29">
        <v>269.69499999999999</v>
      </c>
      <c r="G278" s="29">
        <f t="shared" si="9"/>
        <v>166.75681788687223</v>
      </c>
    </row>
    <row r="279" spans="1:7" s="10" customFormat="1" ht="56.25" x14ac:dyDescent="0.2">
      <c r="A279" s="17" t="s">
        <v>1795</v>
      </c>
      <c r="B279" s="41" t="s">
        <v>1796</v>
      </c>
      <c r="C279" s="19">
        <v>0</v>
      </c>
      <c r="D279" s="19">
        <v>0</v>
      </c>
      <c r="E279" s="29">
        <v>0</v>
      </c>
      <c r="F279" s="29">
        <v>6.8760000000000003</v>
      </c>
      <c r="G279" s="29">
        <v>0</v>
      </c>
    </row>
    <row r="280" spans="1:7" s="10" customFormat="1" ht="56.25" x14ac:dyDescent="0.2">
      <c r="A280" s="17" t="s">
        <v>255</v>
      </c>
      <c r="B280" s="11" t="s">
        <v>826</v>
      </c>
      <c r="C280" s="19">
        <v>0</v>
      </c>
      <c r="D280" s="19">
        <v>0</v>
      </c>
      <c r="E280" s="29">
        <v>0</v>
      </c>
      <c r="F280" s="29">
        <v>54.97</v>
      </c>
      <c r="G280" s="29">
        <v>0</v>
      </c>
    </row>
    <row r="281" spans="1:7" s="10" customFormat="1" ht="56.25" x14ac:dyDescent="0.2">
      <c r="A281" s="17" t="s">
        <v>256</v>
      </c>
      <c r="B281" s="11" t="s">
        <v>827</v>
      </c>
      <c r="C281" s="19">
        <v>208530</v>
      </c>
      <c r="D281" s="19">
        <v>155581.78969000001</v>
      </c>
      <c r="E281" s="29">
        <f t="shared" si="8"/>
        <v>74.608828317268504</v>
      </c>
      <c r="F281" s="29">
        <v>185198.86268000002</v>
      </c>
      <c r="G281" s="29">
        <f t="shared" si="9"/>
        <v>84.007961732910559</v>
      </c>
    </row>
    <row r="282" spans="1:7" s="10" customFormat="1" ht="56.25" x14ac:dyDescent="0.2">
      <c r="A282" s="17" t="s">
        <v>257</v>
      </c>
      <c r="B282" s="11" t="s">
        <v>828</v>
      </c>
      <c r="C282" s="19">
        <v>0</v>
      </c>
      <c r="D282" s="19">
        <v>172.81970000000001</v>
      </c>
      <c r="E282" s="29">
        <v>0</v>
      </c>
      <c r="F282" s="29">
        <v>214.72499999999999</v>
      </c>
      <c r="G282" s="29">
        <f t="shared" si="9"/>
        <v>80.48420072185354</v>
      </c>
    </row>
    <row r="283" spans="1:7" s="10" customFormat="1" ht="56.25" x14ac:dyDescent="0.2">
      <c r="A283" s="17" t="s">
        <v>258</v>
      </c>
      <c r="B283" s="41" t="s">
        <v>829</v>
      </c>
      <c r="C283" s="19">
        <v>7049.6327999999994</v>
      </c>
      <c r="D283" s="19">
        <v>948.28857999999991</v>
      </c>
      <c r="E283" s="29">
        <f t="shared" si="8"/>
        <v>13.451602472117413</v>
      </c>
      <c r="F283" s="29">
        <v>3622.2632699999999</v>
      </c>
      <c r="G283" s="29">
        <f t="shared" si="9"/>
        <v>26.179449402638255</v>
      </c>
    </row>
    <row r="284" spans="1:7" s="10" customFormat="1" ht="56.25" x14ac:dyDescent="0.2">
      <c r="A284" s="17" t="s">
        <v>259</v>
      </c>
      <c r="B284" s="11" t="s">
        <v>830</v>
      </c>
      <c r="C284" s="19">
        <v>0</v>
      </c>
      <c r="D284" s="19">
        <v>56.655320000000003</v>
      </c>
      <c r="E284" s="29">
        <v>0</v>
      </c>
      <c r="F284" s="29">
        <v>41.737000000000002</v>
      </c>
      <c r="G284" s="29">
        <f t="shared" si="9"/>
        <v>135.74363274792151</v>
      </c>
    </row>
    <row r="285" spans="1:7" s="10" customFormat="1" ht="56.25" x14ac:dyDescent="0.2">
      <c r="A285" s="17" t="s">
        <v>260</v>
      </c>
      <c r="B285" s="11" t="s">
        <v>831</v>
      </c>
      <c r="C285" s="19">
        <v>8</v>
      </c>
      <c r="D285" s="19">
        <v>1210.0820000000001</v>
      </c>
      <c r="E285" s="29" t="s">
        <v>1858</v>
      </c>
      <c r="F285" s="29">
        <v>1547.9688600000002</v>
      </c>
      <c r="G285" s="29">
        <f t="shared" si="9"/>
        <v>78.172244369308558</v>
      </c>
    </row>
    <row r="286" spans="1:7" s="10" customFormat="1" ht="56.25" x14ac:dyDescent="0.2">
      <c r="A286" s="17" t="s">
        <v>261</v>
      </c>
      <c r="B286" s="11" t="s">
        <v>832</v>
      </c>
      <c r="C286" s="19">
        <v>73.454239999999999</v>
      </c>
      <c r="D286" s="19">
        <v>87.416229999999999</v>
      </c>
      <c r="E286" s="29">
        <f t="shared" si="8"/>
        <v>119.00773869554706</v>
      </c>
      <c r="F286" s="29">
        <v>169.8536</v>
      </c>
      <c r="G286" s="29">
        <f t="shared" si="9"/>
        <v>51.465632756679867</v>
      </c>
    </row>
    <row r="287" spans="1:7" s="10" customFormat="1" ht="56.25" x14ac:dyDescent="0.2">
      <c r="A287" s="17" t="s">
        <v>1797</v>
      </c>
      <c r="B287" s="41" t="s">
        <v>1799</v>
      </c>
      <c r="C287" s="19"/>
      <c r="D287" s="19"/>
      <c r="E287" s="29"/>
      <c r="F287" s="29">
        <v>928.62780000000009</v>
      </c>
      <c r="G287" s="29"/>
    </row>
    <row r="288" spans="1:7" s="10" customFormat="1" ht="56.25" x14ac:dyDescent="0.2">
      <c r="A288" s="17" t="s">
        <v>1798</v>
      </c>
      <c r="B288" s="41" t="s">
        <v>1800</v>
      </c>
      <c r="C288" s="19"/>
      <c r="D288" s="19"/>
      <c r="E288" s="29"/>
      <c r="F288" s="29">
        <v>413.08</v>
      </c>
      <c r="G288" s="29"/>
    </row>
    <row r="289" spans="1:7" s="10" customFormat="1" ht="45" x14ac:dyDescent="0.2">
      <c r="A289" s="40" t="s">
        <v>1801</v>
      </c>
      <c r="B289" s="41" t="s">
        <v>1802</v>
      </c>
      <c r="C289" s="19"/>
      <c r="D289" s="19"/>
      <c r="E289" s="29"/>
      <c r="F289" s="29">
        <v>75.000079999999997</v>
      </c>
      <c r="G289" s="29"/>
    </row>
    <row r="290" spans="1:7" s="10" customFormat="1" ht="56.25" x14ac:dyDescent="0.2">
      <c r="A290" s="17" t="s">
        <v>262</v>
      </c>
      <c r="B290" s="11" t="s">
        <v>833</v>
      </c>
      <c r="C290" s="19">
        <v>7049.6327999999994</v>
      </c>
      <c r="D290" s="19">
        <v>948.28857999999991</v>
      </c>
      <c r="E290" s="29">
        <f t="shared" si="8"/>
        <v>13.451602472117413</v>
      </c>
      <c r="F290" s="29">
        <v>3547.2631900000001</v>
      </c>
      <c r="G290" s="29">
        <f t="shared" si="9"/>
        <v>26.732963673890797</v>
      </c>
    </row>
    <row r="291" spans="1:7" s="10" customFormat="1" ht="56.25" x14ac:dyDescent="0.2">
      <c r="A291" s="17" t="s">
        <v>263</v>
      </c>
      <c r="B291" s="11" t="s">
        <v>834</v>
      </c>
      <c r="C291" s="19">
        <v>0</v>
      </c>
      <c r="D291" s="19">
        <v>56.655320000000003</v>
      </c>
      <c r="E291" s="29">
        <v>0</v>
      </c>
      <c r="F291" s="29">
        <v>41.737000000000002</v>
      </c>
      <c r="G291" s="29">
        <f t="shared" si="9"/>
        <v>135.74363274792151</v>
      </c>
    </row>
    <row r="292" spans="1:7" s="16" customFormat="1" ht="56.25" x14ac:dyDescent="0.2">
      <c r="A292" s="17" t="s">
        <v>264</v>
      </c>
      <c r="B292" s="11" t="s">
        <v>835</v>
      </c>
      <c r="C292" s="19">
        <v>8</v>
      </c>
      <c r="D292" s="19">
        <v>1210.0820000000001</v>
      </c>
      <c r="E292" s="29" t="s">
        <v>1858</v>
      </c>
      <c r="F292" s="29">
        <v>1547.9688600000002</v>
      </c>
      <c r="G292" s="29">
        <f t="shared" si="9"/>
        <v>78.172244369308558</v>
      </c>
    </row>
    <row r="293" spans="1:7" s="16" customFormat="1" ht="56.25" x14ac:dyDescent="0.2">
      <c r="A293" s="17" t="s">
        <v>265</v>
      </c>
      <c r="B293" s="11" t="s">
        <v>836</v>
      </c>
      <c r="C293" s="19">
        <v>73.454239999999999</v>
      </c>
      <c r="D293" s="19">
        <v>87.416229999999999</v>
      </c>
      <c r="E293" s="29">
        <f t="shared" si="8"/>
        <v>119.00773869554706</v>
      </c>
      <c r="F293" s="29">
        <v>169.8536</v>
      </c>
      <c r="G293" s="29">
        <f t="shared" si="9"/>
        <v>51.465632756679867</v>
      </c>
    </row>
    <row r="294" spans="1:7" s="16" customFormat="1" ht="56.25" x14ac:dyDescent="0.2">
      <c r="A294" s="17" t="s">
        <v>1803</v>
      </c>
      <c r="B294" s="11" t="s">
        <v>1805</v>
      </c>
      <c r="C294" s="19">
        <v>0</v>
      </c>
      <c r="D294" s="19">
        <v>0</v>
      </c>
      <c r="E294" s="29">
        <v>0</v>
      </c>
      <c r="F294" s="29">
        <v>928.62780000000009</v>
      </c>
      <c r="G294" s="29">
        <v>0</v>
      </c>
    </row>
    <row r="295" spans="1:7" s="16" customFormat="1" ht="56.25" x14ac:dyDescent="0.2">
      <c r="A295" s="17" t="s">
        <v>1804</v>
      </c>
      <c r="B295" s="11" t="s">
        <v>1806</v>
      </c>
      <c r="C295" s="19">
        <v>0</v>
      </c>
      <c r="D295" s="19">
        <v>0</v>
      </c>
      <c r="E295" s="29">
        <v>0</v>
      </c>
      <c r="F295" s="29">
        <v>413.08</v>
      </c>
      <c r="G295" s="29">
        <v>0</v>
      </c>
    </row>
    <row r="296" spans="1:7" s="16" customFormat="1" ht="22.5" x14ac:dyDescent="0.2">
      <c r="A296" s="17" t="s">
        <v>266</v>
      </c>
      <c r="B296" s="11" t="s">
        <v>837</v>
      </c>
      <c r="C296" s="19">
        <v>354983.50319000002</v>
      </c>
      <c r="D296" s="19">
        <v>183987.41193999999</v>
      </c>
      <c r="E296" s="29">
        <f t="shared" si="8"/>
        <v>51.829848510318875</v>
      </c>
      <c r="F296" s="29">
        <v>158986.96177000002</v>
      </c>
      <c r="G296" s="29">
        <f t="shared" si="9"/>
        <v>115.72484302591246</v>
      </c>
    </row>
    <row r="297" spans="1:7" s="16" customFormat="1" ht="22.5" x14ac:dyDescent="0.2">
      <c r="A297" s="17" t="s">
        <v>267</v>
      </c>
      <c r="B297" s="41" t="s">
        <v>838</v>
      </c>
      <c r="C297" s="19">
        <v>157554.74518999999</v>
      </c>
      <c r="D297" s="19">
        <v>94594.326499999996</v>
      </c>
      <c r="E297" s="29">
        <f t="shared" si="8"/>
        <v>60.03902096755376</v>
      </c>
      <c r="F297" s="29">
        <v>125009.23768999999</v>
      </c>
      <c r="G297" s="29">
        <f t="shared" si="9"/>
        <v>75.669869081656657</v>
      </c>
    </row>
    <row r="298" spans="1:7" s="10" customFormat="1" ht="33.75" x14ac:dyDescent="0.2">
      <c r="A298" s="17" t="s">
        <v>268</v>
      </c>
      <c r="B298" s="11" t="s">
        <v>839</v>
      </c>
      <c r="C298" s="19">
        <v>52694.6</v>
      </c>
      <c r="D298" s="19">
        <v>30537.710449999999</v>
      </c>
      <c r="E298" s="29">
        <f t="shared" si="8"/>
        <v>57.952257821484551</v>
      </c>
      <c r="F298" s="29">
        <v>60418.701200000003</v>
      </c>
      <c r="G298" s="29">
        <f t="shared" si="9"/>
        <v>50.543473864016129</v>
      </c>
    </row>
    <row r="299" spans="1:7" s="10" customFormat="1" ht="33.75" x14ac:dyDescent="0.2">
      <c r="A299" s="17" t="s">
        <v>269</v>
      </c>
      <c r="B299" s="11" t="s">
        <v>840</v>
      </c>
      <c r="C299" s="19">
        <v>83997</v>
      </c>
      <c r="D299" s="19">
        <v>43670.374130000004</v>
      </c>
      <c r="E299" s="29">
        <f t="shared" si="8"/>
        <v>51.990397430860632</v>
      </c>
      <c r="F299" s="29">
        <v>47139.899859999998</v>
      </c>
      <c r="G299" s="29">
        <f t="shared" si="9"/>
        <v>92.639938268209988</v>
      </c>
    </row>
    <row r="300" spans="1:7" s="10" customFormat="1" ht="33.75" x14ac:dyDescent="0.2">
      <c r="A300" s="17" t="s">
        <v>270</v>
      </c>
      <c r="B300" s="11" t="s">
        <v>841</v>
      </c>
      <c r="C300" s="19">
        <v>20863.145190000003</v>
      </c>
      <c r="D300" s="19">
        <v>20386.24192</v>
      </c>
      <c r="E300" s="29">
        <f t="shared" si="8"/>
        <v>97.71413530578991</v>
      </c>
      <c r="F300" s="29">
        <v>17450.636629999997</v>
      </c>
      <c r="G300" s="29">
        <f t="shared" si="9"/>
        <v>116.82233922029698</v>
      </c>
    </row>
    <row r="301" spans="1:7" s="10" customFormat="1" ht="33.75" x14ac:dyDescent="0.2">
      <c r="A301" s="17" t="s">
        <v>271</v>
      </c>
      <c r="B301" s="11" t="s">
        <v>842</v>
      </c>
      <c r="C301" s="19">
        <v>197428.758</v>
      </c>
      <c r="D301" s="19">
        <v>89393.085439999995</v>
      </c>
      <c r="E301" s="29">
        <f t="shared" si="8"/>
        <v>45.278654612212065</v>
      </c>
      <c r="F301" s="29">
        <v>33977.72408</v>
      </c>
      <c r="G301" s="29" t="s">
        <v>1858</v>
      </c>
    </row>
    <row r="302" spans="1:7" s="10" customFormat="1" ht="33.75" x14ac:dyDescent="0.2">
      <c r="A302" s="17" t="s">
        <v>272</v>
      </c>
      <c r="B302" s="41" t="s">
        <v>843</v>
      </c>
      <c r="C302" s="19">
        <v>0</v>
      </c>
      <c r="D302" s="19">
        <v>298.52112</v>
      </c>
      <c r="E302" s="29">
        <v>0</v>
      </c>
      <c r="F302" s="29">
        <v>941.25293000000011</v>
      </c>
      <c r="G302" s="29">
        <f t="shared" si="9"/>
        <v>31.715292509102731</v>
      </c>
    </row>
    <row r="303" spans="1:7" s="10" customFormat="1" ht="33.75" x14ac:dyDescent="0.2">
      <c r="A303" s="17" t="s">
        <v>273</v>
      </c>
      <c r="B303" s="41" t="s">
        <v>844</v>
      </c>
      <c r="C303" s="19">
        <v>17917.599999999999</v>
      </c>
      <c r="D303" s="19">
        <v>33992.473039999997</v>
      </c>
      <c r="E303" s="29">
        <f t="shared" si="8"/>
        <v>189.71554806447293</v>
      </c>
      <c r="F303" s="29">
        <v>15688.91043</v>
      </c>
      <c r="G303" s="29" t="s">
        <v>1858</v>
      </c>
    </row>
    <row r="304" spans="1:7" s="10" customFormat="1" ht="33.75" x14ac:dyDescent="0.2">
      <c r="A304" s="17" t="s">
        <v>274</v>
      </c>
      <c r="B304" s="11" t="s">
        <v>845</v>
      </c>
      <c r="C304" s="19">
        <v>24054.799999999999</v>
      </c>
      <c r="D304" s="19">
        <v>443.82846999999998</v>
      </c>
      <c r="E304" s="29">
        <f t="shared" si="8"/>
        <v>1.8450723764072037</v>
      </c>
      <c r="F304" s="29">
        <v>1595.68282</v>
      </c>
      <c r="G304" s="29">
        <f t="shared" si="9"/>
        <v>27.814329040654833</v>
      </c>
    </row>
    <row r="305" spans="1:7" s="10" customFormat="1" ht="33.75" x14ac:dyDescent="0.2">
      <c r="A305" s="17" t="s">
        <v>275</v>
      </c>
      <c r="B305" s="11" t="s">
        <v>846</v>
      </c>
      <c r="C305" s="19">
        <v>59837.873</v>
      </c>
      <c r="D305" s="19">
        <v>44367.271399999998</v>
      </c>
      <c r="E305" s="29">
        <f t="shared" si="8"/>
        <v>74.145802943229612</v>
      </c>
      <c r="F305" s="29">
        <v>12573.520400000001</v>
      </c>
      <c r="G305" s="29" t="s">
        <v>1858</v>
      </c>
    </row>
    <row r="306" spans="1:7" s="10" customFormat="1" ht="33.75" x14ac:dyDescent="0.2">
      <c r="A306" s="17" t="s">
        <v>276</v>
      </c>
      <c r="B306" s="11" t="s">
        <v>847</v>
      </c>
      <c r="C306" s="19">
        <v>95618.485000000001</v>
      </c>
      <c r="D306" s="19">
        <v>10290.991410000001</v>
      </c>
      <c r="E306" s="29">
        <f t="shared" si="8"/>
        <v>10.762554342918108</v>
      </c>
      <c r="F306" s="29">
        <v>3178.3575000000001</v>
      </c>
      <c r="G306" s="29" t="s">
        <v>1858</v>
      </c>
    </row>
    <row r="307" spans="1:7" s="10" customFormat="1" ht="45" x14ac:dyDescent="0.2">
      <c r="A307" s="17" t="s">
        <v>277</v>
      </c>
      <c r="B307" s="11" t="s">
        <v>848</v>
      </c>
      <c r="C307" s="19">
        <v>67499.390440000003</v>
      </c>
      <c r="D307" s="19">
        <v>67897.476269999999</v>
      </c>
      <c r="E307" s="29">
        <f t="shared" si="8"/>
        <v>100.58976211104284</v>
      </c>
      <c r="F307" s="29">
        <v>65561.003949999998</v>
      </c>
      <c r="G307" s="29">
        <f t="shared" si="9"/>
        <v>103.56381412612581</v>
      </c>
    </row>
    <row r="308" spans="1:7" s="10" customFormat="1" ht="45" x14ac:dyDescent="0.2">
      <c r="A308" s="17" t="s">
        <v>278</v>
      </c>
      <c r="B308" s="11" t="s">
        <v>849</v>
      </c>
      <c r="C308" s="19">
        <v>65559.390440000003</v>
      </c>
      <c r="D308" s="19">
        <v>64775.69328</v>
      </c>
      <c r="E308" s="29">
        <f t="shared" si="8"/>
        <v>98.804599684743494</v>
      </c>
      <c r="F308" s="29">
        <v>64669.29279</v>
      </c>
      <c r="G308" s="29">
        <f t="shared" si="9"/>
        <v>100.164530158611</v>
      </c>
    </row>
    <row r="309" spans="1:7" s="10" customFormat="1" ht="56.25" x14ac:dyDescent="0.2">
      <c r="A309" s="17" t="s">
        <v>279</v>
      </c>
      <c r="B309" s="11" t="s">
        <v>850</v>
      </c>
      <c r="C309" s="19">
        <v>11763.88</v>
      </c>
      <c r="D309" s="19">
        <v>12505.29355</v>
      </c>
      <c r="E309" s="29">
        <f t="shared" si="8"/>
        <v>106.30245760752406</v>
      </c>
      <c r="F309" s="29">
        <v>11995.701529999998</v>
      </c>
      <c r="G309" s="29">
        <f t="shared" si="9"/>
        <v>104.24812186870076</v>
      </c>
    </row>
    <row r="310" spans="1:7" s="10" customFormat="1" ht="56.25" x14ac:dyDescent="0.2">
      <c r="A310" s="17" t="s">
        <v>280</v>
      </c>
      <c r="B310" s="11" t="s">
        <v>851</v>
      </c>
      <c r="C310" s="19">
        <v>48027.243439999998</v>
      </c>
      <c r="D310" s="19">
        <v>47701.341049999995</v>
      </c>
      <c r="E310" s="29">
        <f t="shared" si="8"/>
        <v>99.321421829243334</v>
      </c>
      <c r="F310" s="29">
        <v>46569.782960000004</v>
      </c>
      <c r="G310" s="29">
        <f t="shared" si="9"/>
        <v>102.429811818045</v>
      </c>
    </row>
    <row r="311" spans="1:7" s="10" customFormat="1" ht="56.25" x14ac:dyDescent="0.2">
      <c r="A311" s="17" t="s">
        <v>281</v>
      </c>
      <c r="B311" s="11" t="s">
        <v>852</v>
      </c>
      <c r="C311" s="19">
        <v>5768.2669999999998</v>
      </c>
      <c r="D311" s="19">
        <v>4569.0586800000001</v>
      </c>
      <c r="E311" s="29">
        <f t="shared" si="8"/>
        <v>79.21024945620583</v>
      </c>
      <c r="F311" s="29">
        <v>6103.8082999999997</v>
      </c>
      <c r="G311" s="29">
        <f t="shared" si="9"/>
        <v>74.855867934122372</v>
      </c>
    </row>
    <row r="312" spans="1:7" s="10" customFormat="1" ht="45" x14ac:dyDescent="0.2">
      <c r="A312" s="17" t="s">
        <v>282</v>
      </c>
      <c r="B312" s="11" t="s">
        <v>853</v>
      </c>
      <c r="C312" s="19">
        <v>1940</v>
      </c>
      <c r="D312" s="19">
        <v>3121.7829900000002</v>
      </c>
      <c r="E312" s="29">
        <f t="shared" si="8"/>
        <v>160.91664896907216</v>
      </c>
      <c r="F312" s="29">
        <v>891.71116000000006</v>
      </c>
      <c r="G312" s="29" t="s">
        <v>1858</v>
      </c>
    </row>
    <row r="313" spans="1:7" s="10" customFormat="1" ht="33.75" x14ac:dyDescent="0.2">
      <c r="A313" s="17" t="s">
        <v>283</v>
      </c>
      <c r="B313" s="11" t="s">
        <v>854</v>
      </c>
      <c r="C313" s="19">
        <v>300</v>
      </c>
      <c r="D313" s="19">
        <v>788.45216000000005</v>
      </c>
      <c r="E313" s="29" t="s">
        <v>1858</v>
      </c>
      <c r="F313" s="29">
        <v>616.21187999999995</v>
      </c>
      <c r="G313" s="29">
        <f t="shared" si="9"/>
        <v>127.95147019885435</v>
      </c>
    </row>
    <row r="314" spans="1:7" s="10" customFormat="1" ht="33.75" x14ac:dyDescent="0.2">
      <c r="A314" s="17" t="s">
        <v>284</v>
      </c>
      <c r="B314" s="11" t="s">
        <v>855</v>
      </c>
      <c r="C314" s="19">
        <v>1640</v>
      </c>
      <c r="D314" s="19">
        <v>2333.3308299999999</v>
      </c>
      <c r="E314" s="29">
        <f t="shared" si="8"/>
        <v>142.2762701219512</v>
      </c>
      <c r="F314" s="29">
        <v>275.49928000000006</v>
      </c>
      <c r="G314" s="29" t="s">
        <v>1858</v>
      </c>
    </row>
    <row r="315" spans="1:7" s="10" customFormat="1" ht="22.5" x14ac:dyDescent="0.2">
      <c r="A315" s="17" t="s">
        <v>285</v>
      </c>
      <c r="B315" s="11" t="s">
        <v>856</v>
      </c>
      <c r="C315" s="19">
        <v>315728.58528</v>
      </c>
      <c r="D315" s="19">
        <v>67536.83541</v>
      </c>
      <c r="E315" s="29">
        <f t="shared" si="8"/>
        <v>21.390788974683996</v>
      </c>
      <c r="F315" s="29">
        <v>57077.688869999998</v>
      </c>
      <c r="G315" s="29">
        <f t="shared" si="9"/>
        <v>118.32440441627152</v>
      </c>
    </row>
    <row r="316" spans="1:7" s="10" customFormat="1" ht="33.75" x14ac:dyDescent="0.2">
      <c r="A316" s="17" t="s">
        <v>286</v>
      </c>
      <c r="B316" s="11" t="s">
        <v>857</v>
      </c>
      <c r="C316" s="19">
        <v>262166.62033000001</v>
      </c>
      <c r="D316" s="19">
        <v>59687.100420000002</v>
      </c>
      <c r="E316" s="29">
        <f t="shared" si="8"/>
        <v>22.766857330986443</v>
      </c>
      <c r="F316" s="29">
        <v>39776.775009999998</v>
      </c>
      <c r="G316" s="29">
        <f t="shared" si="9"/>
        <v>150.05515254817539</v>
      </c>
    </row>
    <row r="317" spans="1:7" s="10" customFormat="1" ht="33.75" x14ac:dyDescent="0.2">
      <c r="A317" s="17" t="s">
        <v>287</v>
      </c>
      <c r="B317" s="11" t="s">
        <v>858</v>
      </c>
      <c r="C317" s="19">
        <v>26624.09</v>
      </c>
      <c r="D317" s="19">
        <v>4800.7352199999996</v>
      </c>
      <c r="E317" s="29">
        <f t="shared" si="8"/>
        <v>18.031546693239093</v>
      </c>
      <c r="F317" s="29">
        <v>12870.634039999999</v>
      </c>
      <c r="G317" s="29">
        <f t="shared" si="9"/>
        <v>37.299912382560443</v>
      </c>
    </row>
    <row r="318" spans="1:7" s="10" customFormat="1" ht="33.75" x14ac:dyDescent="0.2">
      <c r="A318" s="17" t="s">
        <v>288</v>
      </c>
      <c r="B318" s="11" t="s">
        <v>859</v>
      </c>
      <c r="C318" s="19">
        <v>14510.264949999999</v>
      </c>
      <c r="D318" s="19">
        <v>1312.5596699999999</v>
      </c>
      <c r="E318" s="29">
        <f t="shared" si="8"/>
        <v>9.0457319320003187</v>
      </c>
      <c r="F318" s="29">
        <v>1319.54412</v>
      </c>
      <c r="G318" s="29">
        <f t="shared" si="9"/>
        <v>99.470692196332152</v>
      </c>
    </row>
    <row r="319" spans="1:7" s="10" customFormat="1" ht="33.75" x14ac:dyDescent="0.2">
      <c r="A319" s="17" t="s">
        <v>289</v>
      </c>
      <c r="B319" s="11" t="s">
        <v>860</v>
      </c>
      <c r="C319" s="19">
        <v>12427.61</v>
      </c>
      <c r="D319" s="19">
        <v>1736.4401</v>
      </c>
      <c r="E319" s="29">
        <f t="shared" si="8"/>
        <v>13.972437982846259</v>
      </c>
      <c r="F319" s="29">
        <v>3110.7357000000002</v>
      </c>
      <c r="G319" s="29">
        <f t="shared" si="9"/>
        <v>55.820881857626162</v>
      </c>
    </row>
    <row r="320" spans="1:7" s="10" customFormat="1" ht="11.25" x14ac:dyDescent="0.2">
      <c r="A320" s="24" t="s">
        <v>290</v>
      </c>
      <c r="B320" s="15" t="s">
        <v>861</v>
      </c>
      <c r="C320" s="21">
        <v>6235.9</v>
      </c>
      <c r="D320" s="21">
        <v>5026.0168700000004</v>
      </c>
      <c r="E320" s="20">
        <f t="shared" si="8"/>
        <v>80.59809923186711</v>
      </c>
      <c r="F320" s="20">
        <v>5175.7706200000002</v>
      </c>
      <c r="G320" s="20">
        <f t="shared" si="9"/>
        <v>97.106638585927143</v>
      </c>
    </row>
    <row r="321" spans="1:9" s="10" customFormat="1" ht="22.5" x14ac:dyDescent="0.2">
      <c r="A321" s="17" t="s">
        <v>291</v>
      </c>
      <c r="B321" s="11" t="s">
        <v>862</v>
      </c>
      <c r="C321" s="19">
        <v>6235.9</v>
      </c>
      <c r="D321" s="19">
        <v>5026.0168700000004</v>
      </c>
      <c r="E321" s="29">
        <f t="shared" si="8"/>
        <v>80.59809923186711</v>
      </c>
      <c r="F321" s="29">
        <v>5175.7706200000002</v>
      </c>
      <c r="G321" s="29">
        <f t="shared" si="9"/>
        <v>97.106638585927143</v>
      </c>
      <c r="H321" s="25"/>
      <c r="I321" s="25"/>
    </row>
    <row r="322" spans="1:9" s="10" customFormat="1" ht="22.5" x14ac:dyDescent="0.2">
      <c r="A322" s="17" t="s">
        <v>292</v>
      </c>
      <c r="B322" s="11" t="s">
        <v>863</v>
      </c>
      <c r="C322" s="19">
        <v>6235.9</v>
      </c>
      <c r="D322" s="19">
        <v>5026.0168700000004</v>
      </c>
      <c r="E322" s="29">
        <f t="shared" si="8"/>
        <v>80.59809923186711</v>
      </c>
      <c r="F322" s="29">
        <v>5175.7706200000002</v>
      </c>
      <c r="G322" s="29">
        <f t="shared" si="9"/>
        <v>97.106638585927143</v>
      </c>
    </row>
    <row r="323" spans="1:9" s="10" customFormat="1" ht="11.25" x14ac:dyDescent="0.2">
      <c r="A323" s="24" t="s">
        <v>293</v>
      </c>
      <c r="B323" s="15" t="s">
        <v>864</v>
      </c>
      <c r="C323" s="21">
        <v>922912.02485000005</v>
      </c>
      <c r="D323" s="21">
        <v>706740.16671999998</v>
      </c>
      <c r="E323" s="20">
        <f t="shared" si="8"/>
        <v>76.577197792483602</v>
      </c>
      <c r="F323" s="20">
        <v>846400.79602000001</v>
      </c>
      <c r="G323" s="20">
        <f t="shared" si="9"/>
        <v>83.499468578394399</v>
      </c>
    </row>
    <row r="324" spans="1:9" s="10" customFormat="1" ht="22.5" x14ac:dyDescent="0.2">
      <c r="A324" s="17" t="s">
        <v>294</v>
      </c>
      <c r="B324" s="11" t="s">
        <v>865</v>
      </c>
      <c r="C324" s="19">
        <v>799552.29009999998</v>
      </c>
      <c r="D324" s="19">
        <v>398580.38729000004</v>
      </c>
      <c r="E324" s="29">
        <f t="shared" si="8"/>
        <v>49.85044658431903</v>
      </c>
      <c r="F324" s="29">
        <v>0</v>
      </c>
      <c r="G324" s="29">
        <v>0</v>
      </c>
    </row>
    <row r="325" spans="1:9" s="10" customFormat="1" ht="33.75" x14ac:dyDescent="0.2">
      <c r="A325" s="17" t="s">
        <v>1560</v>
      </c>
      <c r="B325" s="11" t="s">
        <v>866</v>
      </c>
      <c r="C325" s="19">
        <v>811.30538999999999</v>
      </c>
      <c r="D325" s="19">
        <v>909.96346999999992</v>
      </c>
      <c r="E325" s="29">
        <f t="shared" si="8"/>
        <v>112.16041224624429</v>
      </c>
      <c r="F325" s="29">
        <v>0</v>
      </c>
      <c r="G325" s="29">
        <v>0</v>
      </c>
    </row>
    <row r="326" spans="1:9" s="10" customFormat="1" ht="45" x14ac:dyDescent="0.2">
      <c r="A326" s="17" t="s">
        <v>1561</v>
      </c>
      <c r="B326" s="11" t="s">
        <v>867</v>
      </c>
      <c r="C326" s="19">
        <v>811.30538999999999</v>
      </c>
      <c r="D326" s="19">
        <v>909.96346999999992</v>
      </c>
      <c r="E326" s="29">
        <f t="shared" si="8"/>
        <v>112.16041224624429</v>
      </c>
      <c r="F326" s="29">
        <v>0</v>
      </c>
      <c r="G326" s="29">
        <v>0</v>
      </c>
    </row>
    <row r="327" spans="1:9" s="10" customFormat="1" ht="45" x14ac:dyDescent="0.2">
      <c r="A327" s="17" t="s">
        <v>1562</v>
      </c>
      <c r="B327" s="11" t="s">
        <v>868</v>
      </c>
      <c r="C327" s="19">
        <v>1746.44</v>
      </c>
      <c r="D327" s="19">
        <v>1503.5526100000002</v>
      </c>
      <c r="E327" s="29">
        <f t="shared" si="8"/>
        <v>86.092428597604282</v>
      </c>
      <c r="F327" s="29">
        <v>0</v>
      </c>
      <c r="G327" s="29">
        <v>0</v>
      </c>
    </row>
    <row r="328" spans="1:9" s="10" customFormat="1" ht="67.5" x14ac:dyDescent="0.2">
      <c r="A328" s="17" t="s">
        <v>1563</v>
      </c>
      <c r="B328" s="11" t="s">
        <v>869</v>
      </c>
      <c r="C328" s="19">
        <v>1746.44</v>
      </c>
      <c r="D328" s="19">
        <v>1503.5526100000002</v>
      </c>
      <c r="E328" s="29">
        <f t="shared" si="8"/>
        <v>86.092428597604282</v>
      </c>
      <c r="F328" s="29">
        <v>0</v>
      </c>
      <c r="G328" s="29">
        <v>0</v>
      </c>
    </row>
    <row r="329" spans="1:9" s="16" customFormat="1" ht="33.75" x14ac:dyDescent="0.2">
      <c r="A329" s="17" t="s">
        <v>1564</v>
      </c>
      <c r="B329" s="11" t="s">
        <v>870</v>
      </c>
      <c r="C329" s="19">
        <v>7489.78</v>
      </c>
      <c r="D329" s="19">
        <v>2897.3197799999998</v>
      </c>
      <c r="E329" s="29">
        <f t="shared" si="8"/>
        <v>38.683643311285508</v>
      </c>
      <c r="F329" s="29">
        <v>0</v>
      </c>
      <c r="G329" s="29">
        <v>0</v>
      </c>
    </row>
    <row r="330" spans="1:9" s="10" customFormat="1" ht="25.5" customHeight="1" x14ac:dyDescent="0.2">
      <c r="A330" s="17" t="s">
        <v>1565</v>
      </c>
      <c r="B330" s="11" t="s">
        <v>871</v>
      </c>
      <c r="C330" s="19">
        <v>6759.7</v>
      </c>
      <c r="D330" s="19">
        <v>1988.05</v>
      </c>
      <c r="E330" s="29">
        <f t="shared" si="8"/>
        <v>29.410328860748258</v>
      </c>
      <c r="F330" s="29">
        <v>0</v>
      </c>
      <c r="G330" s="29">
        <v>0</v>
      </c>
    </row>
    <row r="331" spans="1:9" s="10" customFormat="1" ht="45" x14ac:dyDescent="0.2">
      <c r="A331" s="17" t="s">
        <v>1566</v>
      </c>
      <c r="B331" s="11" t="s">
        <v>872</v>
      </c>
      <c r="C331" s="19">
        <v>690.08</v>
      </c>
      <c r="D331" s="19">
        <v>558.96978000000001</v>
      </c>
      <c r="E331" s="29">
        <f t="shared" si="8"/>
        <v>81.000721655460225</v>
      </c>
      <c r="F331" s="29">
        <v>0</v>
      </c>
      <c r="G331" s="29">
        <v>0</v>
      </c>
    </row>
    <row r="332" spans="1:9" s="16" customFormat="1" ht="45" x14ac:dyDescent="0.2">
      <c r="A332" s="17" t="s">
        <v>1567</v>
      </c>
      <c r="B332" s="11" t="s">
        <v>873</v>
      </c>
      <c r="C332" s="19">
        <v>40</v>
      </c>
      <c r="D332" s="19">
        <v>350.3</v>
      </c>
      <c r="E332" s="29" t="s">
        <v>1858</v>
      </c>
      <c r="F332" s="29">
        <v>0</v>
      </c>
      <c r="G332" s="29">
        <v>0</v>
      </c>
    </row>
    <row r="333" spans="1:9" s="10" customFormat="1" ht="45" x14ac:dyDescent="0.2">
      <c r="A333" s="17" t="s">
        <v>1568</v>
      </c>
      <c r="B333" s="11" t="s">
        <v>874</v>
      </c>
      <c r="C333" s="19">
        <v>7854.93</v>
      </c>
      <c r="D333" s="19">
        <v>4552.2570099999994</v>
      </c>
      <c r="E333" s="29">
        <f t="shared" si="8"/>
        <v>57.954138483729309</v>
      </c>
      <c r="F333" s="29">
        <v>0</v>
      </c>
      <c r="G333" s="29">
        <v>0</v>
      </c>
    </row>
    <row r="334" spans="1:9" s="10" customFormat="1" ht="67.5" x14ac:dyDescent="0.2">
      <c r="A334" s="17" t="s">
        <v>1569</v>
      </c>
      <c r="B334" s="11" t="s">
        <v>875</v>
      </c>
      <c r="C334" s="19">
        <v>6956</v>
      </c>
      <c r="D334" s="19">
        <v>3225.6819700000001</v>
      </c>
      <c r="E334" s="29">
        <f t="shared" si="8"/>
        <v>46.3726562679701</v>
      </c>
      <c r="F334" s="29">
        <v>0</v>
      </c>
      <c r="G334" s="29">
        <v>0</v>
      </c>
    </row>
    <row r="335" spans="1:9" s="10" customFormat="1" ht="56.25" x14ac:dyDescent="0.2">
      <c r="A335" s="17" t="s">
        <v>1570</v>
      </c>
      <c r="B335" s="11" t="s">
        <v>876</v>
      </c>
      <c r="C335" s="19">
        <v>898.93</v>
      </c>
      <c r="D335" s="19">
        <v>732.83076000000005</v>
      </c>
      <c r="E335" s="29">
        <f t="shared" si="8"/>
        <v>81.522561267284445</v>
      </c>
      <c r="F335" s="29">
        <v>0</v>
      </c>
      <c r="G335" s="29">
        <v>0</v>
      </c>
    </row>
    <row r="336" spans="1:9" s="16" customFormat="1" ht="56.25" x14ac:dyDescent="0.2">
      <c r="A336" s="17" t="s">
        <v>1571</v>
      </c>
      <c r="B336" s="11" t="s">
        <v>877</v>
      </c>
      <c r="C336" s="19">
        <v>0</v>
      </c>
      <c r="D336" s="19">
        <v>593.74428</v>
      </c>
      <c r="E336" s="29">
        <v>0</v>
      </c>
      <c r="F336" s="29">
        <v>0</v>
      </c>
      <c r="G336" s="29">
        <v>0</v>
      </c>
    </row>
    <row r="337" spans="1:7" s="10" customFormat="1" ht="33.75" x14ac:dyDescent="0.2">
      <c r="A337" s="17" t="s">
        <v>1572</v>
      </c>
      <c r="B337" s="11" t="s">
        <v>878</v>
      </c>
      <c r="C337" s="19">
        <v>1564.9</v>
      </c>
      <c r="D337" s="19">
        <v>533.66793000000007</v>
      </c>
      <c r="E337" s="29">
        <f t="shared" si="8"/>
        <v>34.102366285385649</v>
      </c>
      <c r="F337" s="29">
        <v>0</v>
      </c>
      <c r="G337" s="29">
        <v>0</v>
      </c>
    </row>
    <row r="338" spans="1:7" s="10" customFormat="1" ht="67.5" x14ac:dyDescent="0.2">
      <c r="A338" s="17" t="s">
        <v>1573</v>
      </c>
      <c r="B338" s="11" t="s">
        <v>879</v>
      </c>
      <c r="C338" s="19">
        <v>1464.9</v>
      </c>
      <c r="D338" s="19">
        <v>519.66792999999996</v>
      </c>
      <c r="E338" s="29">
        <f t="shared" si="8"/>
        <v>35.474635128677726</v>
      </c>
      <c r="F338" s="29">
        <v>0</v>
      </c>
      <c r="G338" s="29">
        <v>0</v>
      </c>
    </row>
    <row r="339" spans="1:7" s="10" customFormat="1" ht="56.25" x14ac:dyDescent="0.2">
      <c r="A339" s="17" t="s">
        <v>1574</v>
      </c>
      <c r="B339" s="11" t="s">
        <v>880</v>
      </c>
      <c r="C339" s="19">
        <v>100</v>
      </c>
      <c r="D339" s="19">
        <v>14</v>
      </c>
      <c r="E339" s="29">
        <f t="shared" si="8"/>
        <v>14.000000000000002</v>
      </c>
      <c r="F339" s="29">
        <v>0</v>
      </c>
      <c r="G339" s="29">
        <v>0</v>
      </c>
    </row>
    <row r="340" spans="1:7" s="10" customFormat="1" ht="33.75" x14ac:dyDescent="0.2">
      <c r="A340" s="17" t="s">
        <v>1575</v>
      </c>
      <c r="B340" s="11" t="s">
        <v>881</v>
      </c>
      <c r="C340" s="19">
        <v>529.54999999999995</v>
      </c>
      <c r="D340" s="19">
        <v>7.5</v>
      </c>
      <c r="E340" s="29">
        <f t="shared" si="8"/>
        <v>1.4162968558209803</v>
      </c>
      <c r="F340" s="29">
        <v>0</v>
      </c>
      <c r="G340" s="29">
        <v>0</v>
      </c>
    </row>
    <row r="341" spans="1:7" s="10" customFormat="1" ht="67.5" x14ac:dyDescent="0.2">
      <c r="A341" s="17" t="s">
        <v>1576</v>
      </c>
      <c r="B341" s="11" t="s">
        <v>882</v>
      </c>
      <c r="C341" s="19">
        <v>525</v>
      </c>
      <c r="D341" s="19">
        <v>0</v>
      </c>
      <c r="E341" s="29">
        <f t="shared" si="8"/>
        <v>0</v>
      </c>
      <c r="F341" s="29">
        <v>0</v>
      </c>
      <c r="G341" s="29">
        <v>0</v>
      </c>
    </row>
    <row r="342" spans="1:7" s="10" customFormat="1" ht="56.25" x14ac:dyDescent="0.2">
      <c r="A342" s="17" t="s">
        <v>1577</v>
      </c>
      <c r="B342" s="11" t="s">
        <v>883</v>
      </c>
      <c r="C342" s="19">
        <v>4.55</v>
      </c>
      <c r="D342" s="19">
        <v>7.5</v>
      </c>
      <c r="E342" s="29">
        <f t="shared" si="8"/>
        <v>164.83516483516485</v>
      </c>
      <c r="F342" s="29">
        <v>0</v>
      </c>
      <c r="G342" s="29">
        <v>0</v>
      </c>
    </row>
    <row r="343" spans="1:7" s="10" customFormat="1" ht="51" customHeight="1" x14ac:dyDescent="0.2">
      <c r="A343" s="17" t="s">
        <v>1578</v>
      </c>
      <c r="B343" s="11" t="s">
        <v>884</v>
      </c>
      <c r="C343" s="19">
        <v>59.4</v>
      </c>
      <c r="D343" s="19">
        <v>62.2</v>
      </c>
      <c r="E343" s="29">
        <f t="shared" ref="E343:E404" si="10">D343/C343*100</f>
        <v>104.71380471380472</v>
      </c>
      <c r="F343" s="29">
        <v>0</v>
      </c>
      <c r="G343" s="29">
        <v>0</v>
      </c>
    </row>
    <row r="344" spans="1:7" s="10" customFormat="1" ht="45" x14ac:dyDescent="0.2">
      <c r="A344" s="17" t="s">
        <v>1579</v>
      </c>
      <c r="B344" s="11" t="s">
        <v>885</v>
      </c>
      <c r="C344" s="19">
        <v>59.4</v>
      </c>
      <c r="D344" s="19">
        <v>62.2</v>
      </c>
      <c r="E344" s="29">
        <f t="shared" si="10"/>
        <v>104.71380471380472</v>
      </c>
      <c r="F344" s="29">
        <v>0</v>
      </c>
      <c r="G344" s="29">
        <v>0</v>
      </c>
    </row>
    <row r="345" spans="1:7" s="16" customFormat="1" ht="33.75" x14ac:dyDescent="0.2">
      <c r="A345" s="17" t="s">
        <v>1580</v>
      </c>
      <c r="B345" s="11" t="s">
        <v>886</v>
      </c>
      <c r="C345" s="19">
        <v>750827</v>
      </c>
      <c r="D345" s="19">
        <v>367786.71952999994</v>
      </c>
      <c r="E345" s="29">
        <f t="shared" si="10"/>
        <v>48.984216008481305</v>
      </c>
      <c r="F345" s="29">
        <v>465080.69852999999</v>
      </c>
      <c r="G345" s="29">
        <f t="shared" ref="G345" si="11">D345/F345*100</f>
        <v>79.080194188337387</v>
      </c>
    </row>
    <row r="346" spans="1:7" s="10" customFormat="1" ht="56.25" x14ac:dyDescent="0.2">
      <c r="A346" s="17" t="s">
        <v>1581</v>
      </c>
      <c r="B346" s="11" t="s">
        <v>887</v>
      </c>
      <c r="C346" s="19">
        <v>708315.2</v>
      </c>
      <c r="D346" s="19">
        <v>343321.78714999999</v>
      </c>
      <c r="E346" s="29">
        <f t="shared" si="10"/>
        <v>48.470199022977347</v>
      </c>
      <c r="F346" s="29">
        <v>0</v>
      </c>
      <c r="G346" s="29">
        <v>0</v>
      </c>
    </row>
    <row r="347" spans="1:7" s="10" customFormat="1" ht="56.25" x14ac:dyDescent="0.2">
      <c r="A347" s="17" t="s">
        <v>1582</v>
      </c>
      <c r="B347" s="11" t="s">
        <v>888</v>
      </c>
      <c r="C347" s="19">
        <v>87</v>
      </c>
      <c r="D347" s="19">
        <v>310.15199999999999</v>
      </c>
      <c r="E347" s="29" t="s">
        <v>1858</v>
      </c>
      <c r="F347" s="29">
        <v>0</v>
      </c>
      <c r="G347" s="29">
        <v>0</v>
      </c>
    </row>
    <row r="348" spans="1:7" s="10" customFormat="1" ht="45" x14ac:dyDescent="0.2">
      <c r="A348" s="17" t="s">
        <v>1583</v>
      </c>
      <c r="B348" s="11" t="s">
        <v>889</v>
      </c>
      <c r="C348" s="19">
        <v>42424.800000000003</v>
      </c>
      <c r="D348" s="19">
        <v>24154.78038</v>
      </c>
      <c r="E348" s="29">
        <f t="shared" si="10"/>
        <v>56.935519743169081</v>
      </c>
      <c r="F348" s="29">
        <v>0</v>
      </c>
      <c r="G348" s="29">
        <v>0</v>
      </c>
    </row>
    <row r="349" spans="1:7" s="10" customFormat="1" ht="33.75" x14ac:dyDescent="0.2">
      <c r="A349" s="17" t="s">
        <v>1584</v>
      </c>
      <c r="B349" s="11" t="s">
        <v>890</v>
      </c>
      <c r="C349" s="19">
        <v>123.5</v>
      </c>
      <c r="D349" s="19">
        <v>347.7</v>
      </c>
      <c r="E349" s="29" t="s">
        <v>1858</v>
      </c>
      <c r="F349" s="29">
        <v>0</v>
      </c>
      <c r="G349" s="29">
        <v>0</v>
      </c>
    </row>
    <row r="350" spans="1:7" s="10" customFormat="1" ht="56.25" x14ac:dyDescent="0.2">
      <c r="A350" s="17" t="s">
        <v>1585</v>
      </c>
      <c r="B350" s="11" t="s">
        <v>1488</v>
      </c>
      <c r="C350" s="19">
        <v>0</v>
      </c>
      <c r="D350" s="19">
        <v>100</v>
      </c>
      <c r="E350" s="29">
        <v>0</v>
      </c>
      <c r="F350" s="29">
        <v>0</v>
      </c>
      <c r="G350" s="29">
        <v>0</v>
      </c>
    </row>
    <row r="351" spans="1:7" s="16" customFormat="1" ht="45" x14ac:dyDescent="0.2">
      <c r="A351" s="17" t="s">
        <v>1586</v>
      </c>
      <c r="B351" s="11" t="s">
        <v>891</v>
      </c>
      <c r="C351" s="19">
        <v>123.5</v>
      </c>
      <c r="D351" s="19">
        <v>247.7</v>
      </c>
      <c r="E351" s="29" t="s">
        <v>1858</v>
      </c>
      <c r="F351" s="29">
        <v>0</v>
      </c>
      <c r="G351" s="29">
        <v>0</v>
      </c>
    </row>
    <row r="352" spans="1:7" s="10" customFormat="1" ht="45" x14ac:dyDescent="0.2">
      <c r="A352" s="17" t="s">
        <v>1587</v>
      </c>
      <c r="B352" s="11" t="s">
        <v>892</v>
      </c>
      <c r="C352" s="19">
        <v>14668.53</v>
      </c>
      <c r="D352" s="19">
        <v>5275.2705599999999</v>
      </c>
      <c r="E352" s="29">
        <f t="shared" si="10"/>
        <v>35.963184859014504</v>
      </c>
      <c r="F352" s="29">
        <v>0</v>
      </c>
      <c r="G352" s="29">
        <v>0</v>
      </c>
    </row>
    <row r="353" spans="1:9" s="16" customFormat="1" ht="67.5" x14ac:dyDescent="0.2">
      <c r="A353" s="17" t="s">
        <v>1588</v>
      </c>
      <c r="B353" s="11" t="s">
        <v>893</v>
      </c>
      <c r="C353" s="19">
        <v>8995</v>
      </c>
      <c r="D353" s="19">
        <v>600</v>
      </c>
      <c r="E353" s="29">
        <f t="shared" si="10"/>
        <v>6.6703724291272932</v>
      </c>
      <c r="F353" s="29">
        <v>0</v>
      </c>
      <c r="G353" s="29">
        <v>0</v>
      </c>
    </row>
    <row r="354" spans="1:9" s="10" customFormat="1" ht="56.25" x14ac:dyDescent="0.2">
      <c r="A354" s="17" t="s">
        <v>1589</v>
      </c>
      <c r="B354" s="11" t="s">
        <v>894</v>
      </c>
      <c r="C354" s="19">
        <v>5673.53</v>
      </c>
      <c r="D354" s="19">
        <v>4675.2705599999999</v>
      </c>
      <c r="E354" s="29">
        <f t="shared" si="10"/>
        <v>82.404967630381805</v>
      </c>
      <c r="F354" s="29">
        <v>0</v>
      </c>
      <c r="G354" s="29">
        <v>0</v>
      </c>
    </row>
    <row r="355" spans="1:9" s="10" customFormat="1" ht="45" x14ac:dyDescent="0.2">
      <c r="A355" s="17" t="s">
        <v>1590</v>
      </c>
      <c r="B355" s="11" t="s">
        <v>895</v>
      </c>
      <c r="C355" s="19">
        <v>870.11</v>
      </c>
      <c r="D355" s="19">
        <v>1523.43291</v>
      </c>
      <c r="E355" s="29">
        <f t="shared" si="10"/>
        <v>175.08509383871004</v>
      </c>
      <c r="F355" s="29">
        <v>0</v>
      </c>
      <c r="G355" s="29">
        <v>0</v>
      </c>
    </row>
    <row r="356" spans="1:9" s="10" customFormat="1" ht="78.75" x14ac:dyDescent="0.2">
      <c r="A356" s="17" t="s">
        <v>1591</v>
      </c>
      <c r="B356" s="11" t="s">
        <v>896</v>
      </c>
      <c r="C356" s="19">
        <v>0</v>
      </c>
      <c r="D356" s="19">
        <v>200</v>
      </c>
      <c r="E356" s="29">
        <v>0</v>
      </c>
      <c r="F356" s="29">
        <v>0</v>
      </c>
      <c r="G356" s="29">
        <v>0</v>
      </c>
      <c r="H356" s="39"/>
      <c r="I356" s="27"/>
    </row>
    <row r="357" spans="1:9" s="10" customFormat="1" ht="67.5" x14ac:dyDescent="0.2">
      <c r="A357" s="17" t="s">
        <v>1592</v>
      </c>
      <c r="B357" s="11" t="s">
        <v>897</v>
      </c>
      <c r="C357" s="19">
        <v>638.91</v>
      </c>
      <c r="D357" s="19">
        <v>845.14197999999999</v>
      </c>
      <c r="E357" s="29">
        <f t="shared" si="10"/>
        <v>132.27872157267848</v>
      </c>
      <c r="F357" s="29">
        <v>0</v>
      </c>
      <c r="G357" s="29">
        <v>0</v>
      </c>
    </row>
    <row r="358" spans="1:9" s="16" customFormat="1" ht="123.75" x14ac:dyDescent="0.2">
      <c r="A358" s="17" t="s">
        <v>1593</v>
      </c>
      <c r="B358" s="11" t="s">
        <v>898</v>
      </c>
      <c r="C358" s="19">
        <v>206.2</v>
      </c>
      <c r="D358" s="19">
        <v>447.43748999999997</v>
      </c>
      <c r="E358" s="29" t="s">
        <v>1858</v>
      </c>
      <c r="F358" s="29">
        <v>0</v>
      </c>
      <c r="G358" s="29">
        <v>0</v>
      </c>
    </row>
    <row r="359" spans="1:9" s="16" customFormat="1" ht="123.75" x14ac:dyDescent="0.2">
      <c r="A359" s="17" t="s">
        <v>1594</v>
      </c>
      <c r="B359" s="11" t="s">
        <v>899</v>
      </c>
      <c r="C359" s="19">
        <v>25</v>
      </c>
      <c r="D359" s="19">
        <v>30.853439999999999</v>
      </c>
      <c r="E359" s="29">
        <f t="shared" si="10"/>
        <v>123.41376</v>
      </c>
      <c r="F359" s="29">
        <v>0</v>
      </c>
      <c r="G359" s="29">
        <v>0</v>
      </c>
    </row>
    <row r="360" spans="1:9" s="10" customFormat="1" ht="45" x14ac:dyDescent="0.2">
      <c r="A360" s="17" t="s">
        <v>1670</v>
      </c>
      <c r="B360" s="11" t="s">
        <v>1718</v>
      </c>
      <c r="C360" s="19">
        <v>0</v>
      </c>
      <c r="D360" s="19">
        <v>0.3</v>
      </c>
      <c r="E360" s="29">
        <v>0</v>
      </c>
      <c r="F360" s="29">
        <v>0</v>
      </c>
      <c r="G360" s="29">
        <v>0</v>
      </c>
      <c r="H360" s="39"/>
    </row>
    <row r="361" spans="1:9" s="10" customFormat="1" ht="56.25" x14ac:dyDescent="0.2">
      <c r="A361" s="17" t="s">
        <v>1671</v>
      </c>
      <c r="B361" s="11" t="s">
        <v>1719</v>
      </c>
      <c r="C361" s="19">
        <v>0</v>
      </c>
      <c r="D361" s="19">
        <v>0.3</v>
      </c>
      <c r="E361" s="29">
        <v>0</v>
      </c>
      <c r="F361" s="29">
        <v>0</v>
      </c>
      <c r="G361" s="29">
        <v>0</v>
      </c>
    </row>
    <row r="362" spans="1:9" s="10" customFormat="1" ht="33.75" x14ac:dyDescent="0.2">
      <c r="A362" s="17" t="s">
        <v>1595</v>
      </c>
      <c r="B362" s="11" t="s">
        <v>900</v>
      </c>
      <c r="C362" s="19">
        <v>267.23</v>
      </c>
      <c r="D362" s="19">
        <v>291.54533000000004</v>
      </c>
      <c r="E362" s="29">
        <f t="shared" si="10"/>
        <v>109.0990270553456</v>
      </c>
      <c r="F362" s="29">
        <v>0</v>
      </c>
      <c r="G362" s="29">
        <v>0</v>
      </c>
    </row>
    <row r="363" spans="1:9" s="16" customFormat="1" ht="56.25" x14ac:dyDescent="0.2">
      <c r="A363" s="17" t="s">
        <v>1596</v>
      </c>
      <c r="B363" s="11" t="s">
        <v>901</v>
      </c>
      <c r="C363" s="19">
        <v>267.23</v>
      </c>
      <c r="D363" s="19">
        <v>291.54533000000004</v>
      </c>
      <c r="E363" s="29">
        <f t="shared" si="10"/>
        <v>109.0990270553456</v>
      </c>
      <c r="F363" s="29">
        <v>0</v>
      </c>
      <c r="G363" s="29">
        <v>0</v>
      </c>
    </row>
    <row r="364" spans="1:9" s="10" customFormat="1" ht="56.25" x14ac:dyDescent="0.2">
      <c r="A364" s="17" t="s">
        <v>1597</v>
      </c>
      <c r="B364" s="11" t="s">
        <v>902</v>
      </c>
      <c r="C364" s="19">
        <v>0</v>
      </c>
      <c r="D364" s="19">
        <v>2</v>
      </c>
      <c r="E364" s="29">
        <v>0</v>
      </c>
      <c r="F364" s="29">
        <v>0</v>
      </c>
      <c r="G364" s="29">
        <v>0</v>
      </c>
    </row>
    <row r="365" spans="1:9" s="16" customFormat="1" ht="78.75" x14ac:dyDescent="0.2">
      <c r="A365" s="17" t="s">
        <v>1598</v>
      </c>
      <c r="B365" s="11" t="s">
        <v>903</v>
      </c>
      <c r="C365" s="19">
        <v>0</v>
      </c>
      <c r="D365" s="19">
        <v>2</v>
      </c>
      <c r="E365" s="29">
        <v>0</v>
      </c>
      <c r="F365" s="29">
        <v>0</v>
      </c>
      <c r="G365" s="29">
        <v>0</v>
      </c>
    </row>
    <row r="366" spans="1:9" s="16" customFormat="1" ht="33.75" x14ac:dyDescent="0.2">
      <c r="A366" s="17" t="s">
        <v>1599</v>
      </c>
      <c r="B366" s="11" t="s">
        <v>904</v>
      </c>
      <c r="C366" s="19">
        <v>6958.6847099999995</v>
      </c>
      <c r="D366" s="19">
        <v>6319.8699100000003</v>
      </c>
      <c r="E366" s="29">
        <f t="shared" si="10"/>
        <v>90.819891594140074</v>
      </c>
      <c r="F366" s="29">
        <v>0</v>
      </c>
      <c r="G366" s="29">
        <v>0</v>
      </c>
    </row>
    <row r="367" spans="1:9" s="10" customFormat="1" ht="56.25" x14ac:dyDescent="0.2">
      <c r="A367" s="17" t="s">
        <v>1600</v>
      </c>
      <c r="B367" s="11" t="s">
        <v>905</v>
      </c>
      <c r="C367" s="19">
        <v>893.2</v>
      </c>
      <c r="D367" s="19">
        <v>389.00071999999994</v>
      </c>
      <c r="E367" s="29">
        <f t="shared" si="10"/>
        <v>43.551356918943121</v>
      </c>
      <c r="F367" s="29">
        <v>0</v>
      </c>
      <c r="G367" s="29">
        <v>0</v>
      </c>
    </row>
    <row r="368" spans="1:9" s="16" customFormat="1" ht="45" x14ac:dyDescent="0.2">
      <c r="A368" s="17" t="s">
        <v>1601</v>
      </c>
      <c r="B368" s="11" t="s">
        <v>906</v>
      </c>
      <c r="C368" s="19">
        <v>5964.4847099999997</v>
      </c>
      <c r="D368" s="19">
        <v>5854.7881500000003</v>
      </c>
      <c r="E368" s="29">
        <f t="shared" si="10"/>
        <v>98.160837602348394</v>
      </c>
      <c r="F368" s="29">
        <v>0</v>
      </c>
      <c r="G368" s="29">
        <v>0</v>
      </c>
    </row>
    <row r="369" spans="1:7" s="10" customFormat="1" ht="45" x14ac:dyDescent="0.2">
      <c r="A369" s="17" t="s">
        <v>1602</v>
      </c>
      <c r="B369" s="11" t="s">
        <v>907</v>
      </c>
      <c r="C369" s="19">
        <v>101</v>
      </c>
      <c r="D369" s="19">
        <v>76.081039999999987</v>
      </c>
      <c r="E369" s="29">
        <f t="shared" si="10"/>
        <v>75.327762376237601</v>
      </c>
      <c r="F369" s="29">
        <v>0</v>
      </c>
      <c r="G369" s="29">
        <v>0</v>
      </c>
    </row>
    <row r="370" spans="1:7" s="16" customFormat="1" ht="45" x14ac:dyDescent="0.2">
      <c r="A370" s="17" t="s">
        <v>1603</v>
      </c>
      <c r="B370" s="11" t="s">
        <v>908</v>
      </c>
      <c r="C370" s="19">
        <v>5780.93</v>
      </c>
      <c r="D370" s="19">
        <v>6567.0882499999998</v>
      </c>
      <c r="E370" s="29">
        <f t="shared" si="10"/>
        <v>113.59916570517198</v>
      </c>
      <c r="F370" s="29">
        <v>0</v>
      </c>
      <c r="G370" s="29">
        <v>0</v>
      </c>
    </row>
    <row r="371" spans="1:7" s="16" customFormat="1" ht="56.25" x14ac:dyDescent="0.2">
      <c r="A371" s="17" t="s">
        <v>1604</v>
      </c>
      <c r="B371" s="11" t="s">
        <v>909</v>
      </c>
      <c r="C371" s="19">
        <v>5780.93</v>
      </c>
      <c r="D371" s="19">
        <v>6567.0882499999998</v>
      </c>
      <c r="E371" s="29">
        <f t="shared" si="10"/>
        <v>113.59916570517198</v>
      </c>
      <c r="F371" s="29">
        <v>0</v>
      </c>
      <c r="G371" s="29">
        <v>0</v>
      </c>
    </row>
    <row r="372" spans="1:7" s="10" customFormat="1" ht="67.5" x14ac:dyDescent="0.2">
      <c r="A372" s="17" t="s">
        <v>1535</v>
      </c>
      <c r="B372" s="11" t="s">
        <v>1548</v>
      </c>
      <c r="C372" s="19">
        <v>0</v>
      </c>
      <c r="D372" s="19">
        <v>466.83751000000001</v>
      </c>
      <c r="E372" s="29">
        <v>0</v>
      </c>
      <c r="F372" s="29">
        <v>0</v>
      </c>
      <c r="G372" s="29">
        <v>0</v>
      </c>
    </row>
    <row r="373" spans="1:7" s="16" customFormat="1" ht="90" x14ac:dyDescent="0.2">
      <c r="A373" s="17" t="s">
        <v>1536</v>
      </c>
      <c r="B373" s="11" t="s">
        <v>1549</v>
      </c>
      <c r="C373" s="19">
        <v>0</v>
      </c>
      <c r="D373" s="19">
        <v>466.83751000000001</v>
      </c>
      <c r="E373" s="29">
        <v>0</v>
      </c>
      <c r="F373" s="29">
        <v>0</v>
      </c>
      <c r="G373" s="29">
        <v>0</v>
      </c>
    </row>
    <row r="374" spans="1:7" s="16" customFormat="1" ht="22.5" x14ac:dyDescent="0.2">
      <c r="A374" s="17" t="s">
        <v>295</v>
      </c>
      <c r="B374" s="11" t="s">
        <v>910</v>
      </c>
      <c r="C374" s="19">
        <v>23389.43</v>
      </c>
      <c r="D374" s="19">
        <v>12879.94202</v>
      </c>
      <c r="E374" s="29">
        <f t="shared" si="10"/>
        <v>55.067361709968985</v>
      </c>
      <c r="F374" s="29">
        <v>0</v>
      </c>
      <c r="G374" s="29">
        <v>0</v>
      </c>
    </row>
    <row r="375" spans="1:7" s="10" customFormat="1" ht="33.75" x14ac:dyDescent="0.2">
      <c r="A375" s="17" t="s">
        <v>296</v>
      </c>
      <c r="B375" s="11" t="s">
        <v>911</v>
      </c>
      <c r="C375" s="19">
        <v>2386</v>
      </c>
      <c r="D375" s="19">
        <v>459.80959999999999</v>
      </c>
      <c r="E375" s="29">
        <f t="shared" si="10"/>
        <v>19.271148365465212</v>
      </c>
      <c r="F375" s="29">
        <v>0</v>
      </c>
      <c r="G375" s="29">
        <v>0</v>
      </c>
    </row>
    <row r="376" spans="1:7" s="16" customFormat="1" ht="33.75" x14ac:dyDescent="0.2">
      <c r="A376" s="17" t="s">
        <v>297</v>
      </c>
      <c r="B376" s="11" t="s">
        <v>912</v>
      </c>
      <c r="C376" s="19">
        <v>21003.43</v>
      </c>
      <c r="D376" s="19">
        <v>12420.13242</v>
      </c>
      <c r="E376" s="29">
        <f t="shared" si="10"/>
        <v>59.133829188851536</v>
      </c>
      <c r="F376" s="29">
        <v>0</v>
      </c>
      <c r="G376" s="29">
        <v>0</v>
      </c>
    </row>
    <row r="377" spans="1:7" s="16" customFormat="1" ht="67.5" x14ac:dyDescent="0.2">
      <c r="A377" s="17" t="s">
        <v>298</v>
      </c>
      <c r="B377" s="11" t="s">
        <v>1720</v>
      </c>
      <c r="C377" s="19">
        <v>81999.398979999998</v>
      </c>
      <c r="D377" s="19">
        <v>102921.69525</v>
      </c>
      <c r="E377" s="29">
        <f t="shared" si="10"/>
        <v>125.51518246506055</v>
      </c>
      <c r="F377" s="29">
        <v>0</v>
      </c>
      <c r="G377" s="29">
        <v>0</v>
      </c>
    </row>
    <row r="378" spans="1:7" s="10" customFormat="1" ht="33.75" x14ac:dyDescent="0.2">
      <c r="A378" s="17" t="s">
        <v>299</v>
      </c>
      <c r="B378" s="11" t="s">
        <v>913</v>
      </c>
      <c r="C378" s="19">
        <v>11693.608980000001</v>
      </c>
      <c r="D378" s="19">
        <v>10831.138510000001</v>
      </c>
      <c r="E378" s="29">
        <f t="shared" si="10"/>
        <v>92.624428681725931</v>
      </c>
      <c r="F378" s="29">
        <v>0</v>
      </c>
      <c r="G378" s="29">
        <v>0</v>
      </c>
    </row>
    <row r="379" spans="1:7" s="10" customFormat="1" ht="56.25" x14ac:dyDescent="0.2">
      <c r="A379" s="17" t="s">
        <v>300</v>
      </c>
      <c r="B379" s="11" t="s">
        <v>914</v>
      </c>
      <c r="C379" s="19">
        <v>8065.16</v>
      </c>
      <c r="D379" s="19">
        <v>7301.37943</v>
      </c>
      <c r="E379" s="29">
        <f t="shared" si="10"/>
        <v>90.529877026618195</v>
      </c>
      <c r="F379" s="29">
        <v>0</v>
      </c>
      <c r="G379" s="29">
        <v>0</v>
      </c>
    </row>
    <row r="380" spans="1:7" s="10" customFormat="1" ht="45" x14ac:dyDescent="0.2">
      <c r="A380" s="17" t="s">
        <v>301</v>
      </c>
      <c r="B380" s="11" t="s">
        <v>915</v>
      </c>
      <c r="C380" s="19">
        <v>3503.2289799999999</v>
      </c>
      <c r="D380" s="19">
        <v>1883.96677</v>
      </c>
      <c r="E380" s="29">
        <f t="shared" si="10"/>
        <v>53.778008253402845</v>
      </c>
      <c r="F380" s="29">
        <v>0</v>
      </c>
      <c r="G380" s="29">
        <v>0</v>
      </c>
    </row>
    <row r="381" spans="1:7" s="10" customFormat="1" ht="45" x14ac:dyDescent="0.2">
      <c r="A381" s="17" t="s">
        <v>302</v>
      </c>
      <c r="B381" s="11" t="s">
        <v>916</v>
      </c>
      <c r="C381" s="19">
        <v>95.1</v>
      </c>
      <c r="D381" s="19">
        <v>1525.82708</v>
      </c>
      <c r="E381" s="29" t="s">
        <v>1858</v>
      </c>
      <c r="F381" s="29">
        <v>0</v>
      </c>
      <c r="G381" s="29">
        <v>0</v>
      </c>
    </row>
    <row r="382" spans="1:7" s="10" customFormat="1" ht="45" x14ac:dyDescent="0.2">
      <c r="A382" s="17" t="s">
        <v>303</v>
      </c>
      <c r="B382" s="11" t="s">
        <v>917</v>
      </c>
      <c r="C382" s="19">
        <v>24.02</v>
      </c>
      <c r="D382" s="19">
        <v>80.123820000000009</v>
      </c>
      <c r="E382" s="29" t="s">
        <v>1858</v>
      </c>
      <c r="F382" s="29">
        <v>0</v>
      </c>
      <c r="G382" s="29">
        <v>0</v>
      </c>
    </row>
    <row r="383" spans="1:7" s="10" customFormat="1" ht="45" x14ac:dyDescent="0.2">
      <c r="A383" s="17" t="s">
        <v>1672</v>
      </c>
      <c r="B383" s="11" t="s">
        <v>1721</v>
      </c>
      <c r="C383" s="19">
        <v>6.1</v>
      </c>
      <c r="D383" s="19">
        <v>39.841410000000003</v>
      </c>
      <c r="E383" s="29" t="s">
        <v>1858</v>
      </c>
      <c r="F383" s="29">
        <v>0</v>
      </c>
      <c r="G383" s="29">
        <v>0</v>
      </c>
    </row>
    <row r="384" spans="1:7" s="10" customFormat="1" ht="45" x14ac:dyDescent="0.2">
      <c r="A384" s="17" t="s">
        <v>304</v>
      </c>
      <c r="B384" s="11" t="s">
        <v>918</v>
      </c>
      <c r="C384" s="19">
        <v>0</v>
      </c>
      <c r="D384" s="19">
        <v>3571.2851099999998</v>
      </c>
      <c r="E384" s="29">
        <v>0</v>
      </c>
      <c r="F384" s="29">
        <v>0</v>
      </c>
      <c r="G384" s="29">
        <v>0</v>
      </c>
    </row>
    <row r="385" spans="1:7" s="6" customFormat="1" ht="56.25" x14ac:dyDescent="0.2">
      <c r="A385" s="17" t="s">
        <v>305</v>
      </c>
      <c r="B385" s="11" t="s">
        <v>919</v>
      </c>
      <c r="C385" s="19">
        <v>0</v>
      </c>
      <c r="D385" s="19">
        <v>3571.2851099999998</v>
      </c>
      <c r="E385" s="29">
        <v>0</v>
      </c>
      <c r="F385" s="29">
        <v>0</v>
      </c>
      <c r="G385" s="29">
        <v>0</v>
      </c>
    </row>
    <row r="386" spans="1:7" ht="45" x14ac:dyDescent="0.2">
      <c r="A386" s="17" t="s">
        <v>1453</v>
      </c>
      <c r="B386" s="11" t="s">
        <v>1489</v>
      </c>
      <c r="C386" s="19">
        <v>0</v>
      </c>
      <c r="D386" s="19">
        <v>8078.8723099999997</v>
      </c>
      <c r="E386" s="29">
        <v>0</v>
      </c>
      <c r="F386" s="29">
        <v>0</v>
      </c>
      <c r="G386" s="29">
        <v>0</v>
      </c>
    </row>
    <row r="387" spans="1:7" ht="45" x14ac:dyDescent="0.2">
      <c r="A387" s="17" t="s">
        <v>1454</v>
      </c>
      <c r="B387" s="11" t="s">
        <v>1490</v>
      </c>
      <c r="C387" s="19">
        <v>0</v>
      </c>
      <c r="D387" s="19">
        <v>8078.8723099999997</v>
      </c>
      <c r="E387" s="29">
        <v>0</v>
      </c>
      <c r="F387" s="29">
        <v>0</v>
      </c>
      <c r="G387" s="29">
        <v>0</v>
      </c>
    </row>
    <row r="388" spans="1:7" ht="56.25" x14ac:dyDescent="0.2">
      <c r="A388" s="17" t="s">
        <v>306</v>
      </c>
      <c r="B388" s="11" t="s">
        <v>920</v>
      </c>
      <c r="C388" s="19">
        <v>70305.789999999994</v>
      </c>
      <c r="D388" s="19">
        <v>80440.399319999997</v>
      </c>
      <c r="E388" s="29">
        <f t="shared" si="10"/>
        <v>114.41504223194137</v>
      </c>
      <c r="F388" s="29">
        <v>0</v>
      </c>
      <c r="G388" s="29">
        <v>0</v>
      </c>
    </row>
    <row r="389" spans="1:7" ht="45" x14ac:dyDescent="0.2">
      <c r="A389" s="17" t="s">
        <v>307</v>
      </c>
      <c r="B389" s="11" t="s">
        <v>921</v>
      </c>
      <c r="C389" s="19">
        <v>15731.44</v>
      </c>
      <c r="D389" s="19">
        <v>6589.6437599999999</v>
      </c>
      <c r="E389" s="29">
        <f t="shared" si="10"/>
        <v>41.888369786872651</v>
      </c>
      <c r="F389" s="29">
        <v>0</v>
      </c>
      <c r="G389" s="29">
        <v>0</v>
      </c>
    </row>
    <row r="390" spans="1:7" ht="45" x14ac:dyDescent="0.2">
      <c r="A390" s="17" t="s">
        <v>308</v>
      </c>
      <c r="B390" s="11" t="s">
        <v>922</v>
      </c>
      <c r="C390" s="19">
        <v>51512</v>
      </c>
      <c r="D390" s="19">
        <v>69264.957949999996</v>
      </c>
      <c r="E390" s="29">
        <f t="shared" si="10"/>
        <v>134.46373262540766</v>
      </c>
      <c r="F390" s="29">
        <v>0</v>
      </c>
      <c r="G390" s="29">
        <v>0</v>
      </c>
    </row>
    <row r="391" spans="1:7" ht="45" x14ac:dyDescent="0.2">
      <c r="A391" s="17" t="s">
        <v>309</v>
      </c>
      <c r="B391" s="11" t="s">
        <v>923</v>
      </c>
      <c r="C391" s="19">
        <v>2935.2</v>
      </c>
      <c r="D391" s="19">
        <v>4391.4050700000007</v>
      </c>
      <c r="E391" s="29">
        <f t="shared" si="10"/>
        <v>149.61178352412105</v>
      </c>
      <c r="F391" s="29">
        <v>0</v>
      </c>
      <c r="G391" s="29">
        <v>0</v>
      </c>
    </row>
    <row r="392" spans="1:7" ht="45" x14ac:dyDescent="0.2">
      <c r="A392" s="17" t="s">
        <v>1605</v>
      </c>
      <c r="B392" s="11" t="s">
        <v>1631</v>
      </c>
      <c r="C392" s="19">
        <v>0</v>
      </c>
      <c r="D392" s="19">
        <v>0</v>
      </c>
      <c r="E392" s="29">
        <v>0</v>
      </c>
      <c r="F392" s="29">
        <v>0</v>
      </c>
      <c r="G392" s="29">
        <v>0</v>
      </c>
    </row>
    <row r="393" spans="1:7" ht="45" x14ac:dyDescent="0.2">
      <c r="A393" s="17" t="s">
        <v>310</v>
      </c>
      <c r="B393" s="11" t="s">
        <v>924</v>
      </c>
      <c r="C393" s="19">
        <v>106.95</v>
      </c>
      <c r="D393" s="19">
        <v>174.17737</v>
      </c>
      <c r="E393" s="29">
        <f t="shared" si="10"/>
        <v>162.8586909770921</v>
      </c>
      <c r="F393" s="29">
        <v>0</v>
      </c>
      <c r="G393" s="29">
        <v>0</v>
      </c>
    </row>
    <row r="394" spans="1:7" ht="45" x14ac:dyDescent="0.2">
      <c r="A394" s="17" t="s">
        <v>1673</v>
      </c>
      <c r="B394" s="11" t="s">
        <v>1722</v>
      </c>
      <c r="C394" s="19">
        <v>20.2</v>
      </c>
      <c r="D394" s="19">
        <v>20.215169999999997</v>
      </c>
      <c r="E394" s="29">
        <f t="shared" si="10"/>
        <v>100.07509900990097</v>
      </c>
      <c r="F394" s="29">
        <v>0</v>
      </c>
      <c r="G394" s="29">
        <v>0</v>
      </c>
    </row>
    <row r="395" spans="1:7" ht="45" x14ac:dyDescent="0.2">
      <c r="A395" s="13" t="s">
        <v>311</v>
      </c>
      <c r="B395" s="11" t="s">
        <v>925</v>
      </c>
      <c r="C395" s="19">
        <v>31.4</v>
      </c>
      <c r="D395" s="19">
        <v>48.088650000000001</v>
      </c>
      <c r="E395" s="29">
        <f t="shared" si="10"/>
        <v>153.14856687898092</v>
      </c>
      <c r="F395" s="29">
        <v>0</v>
      </c>
      <c r="G395" s="29">
        <v>0</v>
      </c>
    </row>
    <row r="396" spans="1:7" ht="33.75" x14ac:dyDescent="0.2">
      <c r="A396" s="13" t="s">
        <v>1455</v>
      </c>
      <c r="B396" s="11" t="s">
        <v>1491</v>
      </c>
      <c r="C396" s="19">
        <v>0</v>
      </c>
      <c r="D396" s="19">
        <v>0.3</v>
      </c>
      <c r="E396" s="29">
        <v>0</v>
      </c>
      <c r="F396" s="29">
        <v>0</v>
      </c>
      <c r="G396" s="29">
        <v>0</v>
      </c>
    </row>
    <row r="397" spans="1:7" ht="33.75" x14ac:dyDescent="0.2">
      <c r="A397" s="13" t="s">
        <v>312</v>
      </c>
      <c r="B397" s="11" t="s">
        <v>926</v>
      </c>
      <c r="C397" s="19">
        <v>29.4</v>
      </c>
      <c r="D397" s="19">
        <v>31.141999999999999</v>
      </c>
      <c r="E397" s="29">
        <f t="shared" si="10"/>
        <v>105.92517006802721</v>
      </c>
      <c r="F397" s="29">
        <v>0</v>
      </c>
      <c r="G397" s="29">
        <v>0</v>
      </c>
    </row>
    <row r="398" spans="1:7" ht="33.75" x14ac:dyDescent="0.2">
      <c r="A398" s="13" t="s">
        <v>313</v>
      </c>
      <c r="B398" s="11" t="s">
        <v>927</v>
      </c>
      <c r="C398" s="19">
        <v>2</v>
      </c>
      <c r="D398" s="19">
        <v>16.646650000000001</v>
      </c>
      <c r="E398" s="29" t="s">
        <v>1858</v>
      </c>
      <c r="F398" s="29">
        <v>0</v>
      </c>
      <c r="G398" s="29">
        <v>0</v>
      </c>
    </row>
    <row r="399" spans="1:7" x14ac:dyDescent="0.2">
      <c r="A399" s="13" t="s">
        <v>314</v>
      </c>
      <c r="B399" s="11" t="s">
        <v>928</v>
      </c>
      <c r="C399" s="19">
        <v>9532.0978599999999</v>
      </c>
      <c r="D399" s="19">
        <v>172103.05986000001</v>
      </c>
      <c r="E399" s="29" t="s">
        <v>1858</v>
      </c>
      <c r="F399" s="29">
        <v>0</v>
      </c>
      <c r="G399" s="29">
        <v>0</v>
      </c>
    </row>
    <row r="400" spans="1:7" ht="67.5" x14ac:dyDescent="0.2">
      <c r="A400" s="13" t="s">
        <v>315</v>
      </c>
      <c r="B400" s="11" t="s">
        <v>929</v>
      </c>
      <c r="C400" s="19">
        <v>159</v>
      </c>
      <c r="D400" s="19">
        <v>146.20676</v>
      </c>
      <c r="E400" s="29">
        <f t="shared" si="10"/>
        <v>91.953937106918232</v>
      </c>
      <c r="F400" s="29">
        <v>0</v>
      </c>
      <c r="G400" s="29">
        <v>0</v>
      </c>
    </row>
    <row r="401" spans="1:7" ht="33.75" x14ac:dyDescent="0.2">
      <c r="A401" s="13" t="s">
        <v>316</v>
      </c>
      <c r="B401" s="11" t="s">
        <v>930</v>
      </c>
      <c r="C401" s="19">
        <v>159</v>
      </c>
      <c r="D401" s="19">
        <v>53.2</v>
      </c>
      <c r="E401" s="29">
        <f t="shared" si="10"/>
        <v>33.459119496855351</v>
      </c>
      <c r="F401" s="29">
        <v>0</v>
      </c>
      <c r="G401" s="29">
        <v>0</v>
      </c>
    </row>
    <row r="402" spans="1:7" s="6" customFormat="1" ht="45" x14ac:dyDescent="0.2">
      <c r="A402" s="17" t="s">
        <v>317</v>
      </c>
      <c r="B402" s="11" t="s">
        <v>931</v>
      </c>
      <c r="C402" s="19">
        <v>0</v>
      </c>
      <c r="D402" s="19">
        <v>93.00676</v>
      </c>
      <c r="E402" s="29">
        <v>0</v>
      </c>
      <c r="F402" s="29">
        <v>0</v>
      </c>
      <c r="G402" s="29">
        <v>0</v>
      </c>
    </row>
    <row r="403" spans="1:7" ht="56.25" x14ac:dyDescent="0.2">
      <c r="A403" s="17" t="s">
        <v>318</v>
      </c>
      <c r="B403" s="11" t="s">
        <v>932</v>
      </c>
      <c r="C403" s="19">
        <v>427.2</v>
      </c>
      <c r="D403" s="19">
        <v>382.68635999999998</v>
      </c>
      <c r="E403" s="29">
        <f t="shared" si="10"/>
        <v>89.58014044943819</v>
      </c>
      <c r="F403" s="29">
        <v>0</v>
      </c>
      <c r="G403" s="29">
        <v>0</v>
      </c>
    </row>
    <row r="404" spans="1:7" ht="56.25" x14ac:dyDescent="0.2">
      <c r="A404" s="17" t="s">
        <v>319</v>
      </c>
      <c r="B404" s="11" t="s">
        <v>933</v>
      </c>
      <c r="C404" s="19">
        <v>400</v>
      </c>
      <c r="D404" s="19">
        <v>547.93332999999996</v>
      </c>
      <c r="E404" s="29">
        <f t="shared" si="10"/>
        <v>136.98333249999999</v>
      </c>
      <c r="F404" s="29">
        <v>0</v>
      </c>
      <c r="G404" s="29">
        <v>0</v>
      </c>
    </row>
    <row r="405" spans="1:7" ht="56.25" x14ac:dyDescent="0.2">
      <c r="A405" s="17" t="s">
        <v>1674</v>
      </c>
      <c r="B405" s="11" t="s">
        <v>1723</v>
      </c>
      <c r="C405" s="19">
        <v>0</v>
      </c>
      <c r="D405" s="19">
        <v>47.129339999999999</v>
      </c>
      <c r="E405" s="29">
        <v>0</v>
      </c>
      <c r="F405" s="29">
        <v>0</v>
      </c>
      <c r="G405" s="29">
        <v>0</v>
      </c>
    </row>
    <row r="406" spans="1:7" ht="56.25" x14ac:dyDescent="0.2">
      <c r="A406" s="17" t="s">
        <v>1606</v>
      </c>
      <c r="B406" s="11" t="s">
        <v>1632</v>
      </c>
      <c r="C406" s="19">
        <v>0</v>
      </c>
      <c r="D406" s="19">
        <v>63.587400000000002</v>
      </c>
      <c r="E406" s="29">
        <v>0</v>
      </c>
      <c r="F406" s="29">
        <v>0</v>
      </c>
      <c r="G406" s="29">
        <v>0</v>
      </c>
    </row>
    <row r="407" spans="1:7" ht="33.75" x14ac:dyDescent="0.2">
      <c r="A407" s="17" t="s">
        <v>320</v>
      </c>
      <c r="B407" s="11" t="s">
        <v>934</v>
      </c>
      <c r="C407" s="19">
        <v>75.2</v>
      </c>
      <c r="D407" s="19">
        <v>199.81357999999997</v>
      </c>
      <c r="E407" s="29" t="s">
        <v>1858</v>
      </c>
      <c r="F407" s="29">
        <v>0</v>
      </c>
      <c r="G407" s="29">
        <v>0</v>
      </c>
    </row>
    <row r="408" spans="1:7" ht="33.75" x14ac:dyDescent="0.2">
      <c r="A408" s="17" t="s">
        <v>321</v>
      </c>
      <c r="B408" s="11" t="s">
        <v>935</v>
      </c>
      <c r="C408" s="19">
        <v>400</v>
      </c>
      <c r="D408" s="19">
        <v>497.55</v>
      </c>
      <c r="E408" s="29">
        <f t="shared" ref="E408:E459" si="12">D408/C408*100</f>
        <v>124.3875</v>
      </c>
      <c r="F408" s="29">
        <v>0</v>
      </c>
      <c r="G408" s="29">
        <v>0</v>
      </c>
    </row>
    <row r="409" spans="1:7" ht="33.75" x14ac:dyDescent="0.2">
      <c r="A409" s="17" t="s">
        <v>1675</v>
      </c>
      <c r="B409" s="11" t="s">
        <v>1724</v>
      </c>
      <c r="C409" s="19">
        <v>0</v>
      </c>
      <c r="D409" s="19">
        <v>47.129339999999999</v>
      </c>
      <c r="E409" s="29">
        <v>0</v>
      </c>
      <c r="F409" s="29">
        <v>0</v>
      </c>
      <c r="G409" s="29">
        <v>0</v>
      </c>
    </row>
    <row r="410" spans="1:7" ht="45" x14ac:dyDescent="0.2">
      <c r="A410" s="17" t="s">
        <v>322</v>
      </c>
      <c r="B410" s="11" t="s">
        <v>936</v>
      </c>
      <c r="C410" s="19">
        <v>352</v>
      </c>
      <c r="D410" s="19">
        <v>182.87278000000001</v>
      </c>
      <c r="E410" s="29">
        <f t="shared" si="12"/>
        <v>51.95249431818182</v>
      </c>
      <c r="F410" s="29">
        <v>0</v>
      </c>
      <c r="G410" s="29">
        <v>0</v>
      </c>
    </row>
    <row r="411" spans="1:7" s="6" customFormat="1" ht="45" x14ac:dyDescent="0.2">
      <c r="A411" s="17" t="s">
        <v>323</v>
      </c>
      <c r="B411" s="11" t="s">
        <v>937</v>
      </c>
      <c r="C411" s="19">
        <v>0</v>
      </c>
      <c r="D411" s="19">
        <v>50.383330000000001</v>
      </c>
      <c r="E411" s="29">
        <v>0</v>
      </c>
      <c r="F411" s="29">
        <v>0</v>
      </c>
      <c r="G411" s="29">
        <v>0</v>
      </c>
    </row>
    <row r="412" spans="1:7" s="6" customFormat="1" ht="45" x14ac:dyDescent="0.2">
      <c r="A412" s="17" t="s">
        <v>1607</v>
      </c>
      <c r="B412" s="11" t="s">
        <v>1633</v>
      </c>
      <c r="C412" s="19">
        <v>0</v>
      </c>
      <c r="D412" s="19">
        <v>63.587400000000002</v>
      </c>
      <c r="E412" s="29">
        <v>0</v>
      </c>
      <c r="F412" s="29">
        <v>0</v>
      </c>
      <c r="G412" s="29">
        <v>0</v>
      </c>
    </row>
    <row r="413" spans="1:7" ht="22.5" x14ac:dyDescent="0.2">
      <c r="A413" s="17" t="s">
        <v>324</v>
      </c>
      <c r="B413" s="11" t="s">
        <v>938</v>
      </c>
      <c r="C413" s="19">
        <v>0</v>
      </c>
      <c r="D413" s="19">
        <v>4859.7471599999999</v>
      </c>
      <c r="E413" s="29">
        <v>0</v>
      </c>
      <c r="F413" s="29">
        <v>0</v>
      </c>
      <c r="G413" s="29">
        <v>0</v>
      </c>
    </row>
    <row r="414" spans="1:7" ht="101.25" x14ac:dyDescent="0.2">
      <c r="A414" s="17" t="s">
        <v>325</v>
      </c>
      <c r="B414" s="11" t="s">
        <v>939</v>
      </c>
      <c r="C414" s="19">
        <v>0</v>
      </c>
      <c r="D414" s="19">
        <v>4859.7471599999999</v>
      </c>
      <c r="E414" s="29">
        <v>0</v>
      </c>
      <c r="F414" s="29">
        <v>0</v>
      </c>
      <c r="G414" s="29">
        <v>0</v>
      </c>
    </row>
    <row r="415" spans="1:7" ht="22.5" x14ac:dyDescent="0.2">
      <c r="A415" s="17" t="s">
        <v>326</v>
      </c>
      <c r="B415" s="11" t="s">
        <v>940</v>
      </c>
      <c r="C415" s="19">
        <v>19</v>
      </c>
      <c r="D415" s="19">
        <v>31.645009999999999</v>
      </c>
      <c r="E415" s="29">
        <f t="shared" si="12"/>
        <v>166.55268421052631</v>
      </c>
      <c r="F415" s="29">
        <v>0</v>
      </c>
      <c r="G415" s="29">
        <v>0</v>
      </c>
    </row>
    <row r="416" spans="1:7" ht="90" x14ac:dyDescent="0.2">
      <c r="A416" s="17" t="s">
        <v>327</v>
      </c>
      <c r="B416" s="11" t="s">
        <v>941</v>
      </c>
      <c r="C416" s="19">
        <v>19</v>
      </c>
      <c r="D416" s="19">
        <v>0</v>
      </c>
      <c r="E416" s="29">
        <f t="shared" si="12"/>
        <v>0</v>
      </c>
      <c r="F416" s="29">
        <v>0</v>
      </c>
      <c r="G416" s="29">
        <v>0</v>
      </c>
    </row>
    <row r="417" spans="1:7" ht="101.25" x14ac:dyDescent="0.2">
      <c r="A417" s="17" t="s">
        <v>1537</v>
      </c>
      <c r="B417" s="11" t="s">
        <v>1550</v>
      </c>
      <c r="C417" s="19">
        <v>0</v>
      </c>
      <c r="D417" s="19">
        <v>31.645009999999999</v>
      </c>
      <c r="E417" s="29">
        <v>0</v>
      </c>
      <c r="F417" s="29">
        <v>0</v>
      </c>
      <c r="G417" s="29">
        <v>0</v>
      </c>
    </row>
    <row r="418" spans="1:7" ht="45" x14ac:dyDescent="0.2">
      <c r="A418" s="13" t="s">
        <v>328</v>
      </c>
      <c r="B418" s="11" t="s">
        <v>942</v>
      </c>
      <c r="C418" s="19">
        <v>8526.8978599999991</v>
      </c>
      <c r="D418" s="19">
        <v>166024.12450000001</v>
      </c>
      <c r="E418" s="29" t="s">
        <v>1858</v>
      </c>
      <c r="F418" s="29">
        <v>0</v>
      </c>
      <c r="G418" s="29">
        <v>0</v>
      </c>
    </row>
    <row r="419" spans="1:7" ht="45" x14ac:dyDescent="0.2">
      <c r="A419" s="13" t="s">
        <v>329</v>
      </c>
      <c r="B419" s="11" t="s">
        <v>943</v>
      </c>
      <c r="C419" s="19">
        <v>0</v>
      </c>
      <c r="D419" s="19">
        <v>104536.59831999999</v>
      </c>
      <c r="E419" s="29">
        <v>0</v>
      </c>
      <c r="F419" s="29">
        <v>0</v>
      </c>
      <c r="G419" s="29">
        <v>0</v>
      </c>
    </row>
    <row r="420" spans="1:7" ht="45" x14ac:dyDescent="0.2">
      <c r="A420" s="13" t="s">
        <v>330</v>
      </c>
      <c r="B420" s="11" t="s">
        <v>944</v>
      </c>
      <c r="C420" s="19">
        <v>8236.9642399999993</v>
      </c>
      <c r="D420" s="19">
        <v>59083.246960000004</v>
      </c>
      <c r="E420" s="29" t="s">
        <v>1858</v>
      </c>
      <c r="F420" s="29">
        <v>0</v>
      </c>
      <c r="G420" s="29">
        <v>0</v>
      </c>
    </row>
    <row r="421" spans="1:7" ht="45" x14ac:dyDescent="0.2">
      <c r="A421" s="13" t="s">
        <v>1676</v>
      </c>
      <c r="B421" s="11" t="s">
        <v>1725</v>
      </c>
      <c r="C421" s="19">
        <v>0</v>
      </c>
      <c r="D421" s="19">
        <v>0</v>
      </c>
      <c r="E421" s="29">
        <v>0</v>
      </c>
      <c r="F421" s="29">
        <v>0</v>
      </c>
      <c r="G421" s="29">
        <v>0</v>
      </c>
    </row>
    <row r="422" spans="1:7" ht="45" x14ac:dyDescent="0.2">
      <c r="A422" s="13" t="s">
        <v>331</v>
      </c>
      <c r="B422" s="11" t="s">
        <v>945</v>
      </c>
      <c r="C422" s="19">
        <v>0</v>
      </c>
      <c r="D422" s="19">
        <v>429.16346000000004</v>
      </c>
      <c r="E422" s="29">
        <v>0</v>
      </c>
      <c r="F422" s="29">
        <v>0</v>
      </c>
      <c r="G422" s="29">
        <v>0</v>
      </c>
    </row>
    <row r="423" spans="1:7" ht="45" x14ac:dyDescent="0.2">
      <c r="A423" s="13" t="s">
        <v>332</v>
      </c>
      <c r="B423" s="11" t="s">
        <v>946</v>
      </c>
      <c r="C423" s="19">
        <v>289.93362000000002</v>
      </c>
      <c r="D423" s="19">
        <v>1975.1157599999999</v>
      </c>
      <c r="E423" s="29" t="s">
        <v>1858</v>
      </c>
      <c r="F423" s="29">
        <v>0</v>
      </c>
      <c r="G423" s="29">
        <v>0</v>
      </c>
    </row>
    <row r="424" spans="1:7" x14ac:dyDescent="0.2">
      <c r="A424" s="13" t="s">
        <v>333</v>
      </c>
      <c r="B424" s="11" t="s">
        <v>947</v>
      </c>
      <c r="C424" s="19">
        <v>8407.4079099999999</v>
      </c>
      <c r="D424" s="19">
        <v>19740.156139999999</v>
      </c>
      <c r="E424" s="29" t="s">
        <v>1858</v>
      </c>
      <c r="F424" s="29">
        <v>0</v>
      </c>
      <c r="G424" s="29">
        <v>0</v>
      </c>
    </row>
    <row r="425" spans="1:7" ht="67.5" x14ac:dyDescent="0.2">
      <c r="A425" s="13" t="s">
        <v>1677</v>
      </c>
      <c r="B425" s="11" t="s">
        <v>948</v>
      </c>
      <c r="C425" s="19">
        <v>1522.9079099999999</v>
      </c>
      <c r="D425" s="19">
        <v>12313.30329</v>
      </c>
      <c r="E425" s="29" t="s">
        <v>1858</v>
      </c>
      <c r="F425" s="29">
        <v>0</v>
      </c>
      <c r="G425" s="29">
        <v>0</v>
      </c>
    </row>
    <row r="426" spans="1:7" ht="22.5" x14ac:dyDescent="0.2">
      <c r="A426" s="13" t="s">
        <v>334</v>
      </c>
      <c r="B426" s="11" t="s">
        <v>949</v>
      </c>
      <c r="C426" s="19">
        <v>6884.5</v>
      </c>
      <c r="D426" s="19">
        <v>7426.8528499999993</v>
      </c>
      <c r="E426" s="29">
        <f t="shared" si="12"/>
        <v>107.87788292541214</v>
      </c>
      <c r="F426" s="29">
        <v>0</v>
      </c>
      <c r="G426" s="29">
        <v>0</v>
      </c>
    </row>
    <row r="427" spans="1:7" ht="45" x14ac:dyDescent="0.2">
      <c r="A427" s="13" t="s">
        <v>335</v>
      </c>
      <c r="B427" s="11" t="s">
        <v>950</v>
      </c>
      <c r="C427" s="19">
        <v>5248</v>
      </c>
      <c r="D427" s="19">
        <v>5253.3088200000002</v>
      </c>
      <c r="E427" s="29">
        <f t="shared" si="12"/>
        <v>100.10115891768292</v>
      </c>
      <c r="F427" s="29">
        <v>0</v>
      </c>
      <c r="G427" s="29">
        <v>0</v>
      </c>
    </row>
    <row r="428" spans="1:7" ht="45" x14ac:dyDescent="0.2">
      <c r="A428" s="13" t="s">
        <v>336</v>
      </c>
      <c r="B428" s="11" t="s">
        <v>951</v>
      </c>
      <c r="C428" s="19">
        <v>1636.5</v>
      </c>
      <c r="D428" s="19">
        <v>2173.54403</v>
      </c>
      <c r="E428" s="29">
        <f t="shared" si="12"/>
        <v>132.81662267033303</v>
      </c>
      <c r="F428" s="29">
        <v>0</v>
      </c>
      <c r="G428" s="29">
        <v>0</v>
      </c>
    </row>
    <row r="429" spans="1:7" x14ac:dyDescent="0.2">
      <c r="A429" s="13" t="s">
        <v>1807</v>
      </c>
      <c r="B429" s="11"/>
      <c r="C429" s="19"/>
      <c r="D429" s="19"/>
      <c r="E429" s="29"/>
      <c r="F429" s="29">
        <f>F323-F345</f>
        <v>381320.09749000001</v>
      </c>
      <c r="G429" s="29"/>
    </row>
    <row r="430" spans="1:7" x14ac:dyDescent="0.2">
      <c r="A430" s="28" t="s">
        <v>337</v>
      </c>
      <c r="B430" s="15" t="s">
        <v>952</v>
      </c>
      <c r="C430" s="21">
        <v>3362.1346800000001</v>
      </c>
      <c r="D430" s="21">
        <v>14897.99655</v>
      </c>
      <c r="E430" s="20" t="s">
        <v>1858</v>
      </c>
      <c r="F430" s="20">
        <v>-1284.5026499999999</v>
      </c>
      <c r="G430" s="20">
        <v>0</v>
      </c>
    </row>
    <row r="431" spans="1:7" x14ac:dyDescent="0.2">
      <c r="A431" s="13" t="s">
        <v>338</v>
      </c>
      <c r="B431" s="11" t="s">
        <v>953</v>
      </c>
      <c r="C431" s="19">
        <v>0</v>
      </c>
      <c r="D431" s="19">
        <v>-6485.0967199999996</v>
      </c>
      <c r="E431" s="29">
        <v>0</v>
      </c>
      <c r="F431" s="29">
        <v>-1562.7796499999999</v>
      </c>
      <c r="G431" s="29" t="s">
        <v>1858</v>
      </c>
    </row>
    <row r="432" spans="1:7" ht="22.5" x14ac:dyDescent="0.2">
      <c r="A432" s="13" t="s">
        <v>339</v>
      </c>
      <c r="B432" s="11" t="s">
        <v>954</v>
      </c>
      <c r="C432" s="19">
        <v>0</v>
      </c>
      <c r="D432" s="19">
        <v>-6574.5287699999999</v>
      </c>
      <c r="E432" s="29">
        <v>0</v>
      </c>
      <c r="F432" s="29">
        <v>164.48232999999999</v>
      </c>
      <c r="G432" s="29">
        <v>0</v>
      </c>
    </row>
    <row r="433" spans="1:10" x14ac:dyDescent="0.2">
      <c r="A433" s="13" t="s">
        <v>340</v>
      </c>
      <c r="B433" s="11" t="s">
        <v>955</v>
      </c>
      <c r="C433" s="19">
        <v>0</v>
      </c>
      <c r="D433" s="19">
        <v>-434.00531000000001</v>
      </c>
      <c r="E433" s="29">
        <v>0</v>
      </c>
      <c r="F433" s="29">
        <v>-199.44698</v>
      </c>
      <c r="G433" s="29" t="s">
        <v>1858</v>
      </c>
    </row>
    <row r="434" spans="1:10" ht="22.5" x14ac:dyDescent="0.2">
      <c r="A434" s="13" t="s">
        <v>341</v>
      </c>
      <c r="B434" s="11" t="s">
        <v>956</v>
      </c>
      <c r="C434" s="19">
        <v>0</v>
      </c>
      <c r="D434" s="19">
        <v>548.33118999999999</v>
      </c>
      <c r="E434" s="29">
        <v>0</v>
      </c>
      <c r="F434" s="29">
        <v>-1814.5741699999999</v>
      </c>
      <c r="G434" s="29">
        <v>0</v>
      </c>
    </row>
    <row r="435" spans="1:10" s="6" customFormat="1" x14ac:dyDescent="0.2">
      <c r="A435" s="13" t="s">
        <v>342</v>
      </c>
      <c r="B435" s="11" t="s">
        <v>957</v>
      </c>
      <c r="C435" s="19">
        <v>0</v>
      </c>
      <c r="D435" s="19">
        <v>-36.438830000000003</v>
      </c>
      <c r="E435" s="29">
        <v>0</v>
      </c>
      <c r="F435" s="29">
        <v>219.52017000000001</v>
      </c>
      <c r="G435" s="29">
        <v>0</v>
      </c>
    </row>
    <row r="436" spans="1:10" x14ac:dyDescent="0.2">
      <c r="A436" s="13" t="s">
        <v>1538</v>
      </c>
      <c r="B436" s="11" t="s">
        <v>1551</v>
      </c>
      <c r="C436" s="19">
        <v>0</v>
      </c>
      <c r="D436" s="19">
        <v>11.545</v>
      </c>
      <c r="E436" s="29">
        <v>0</v>
      </c>
      <c r="F436" s="29">
        <v>67.239000000000004</v>
      </c>
      <c r="G436" s="29">
        <f t="shared" ref="G436:G459" si="13">D436/F436*100</f>
        <v>17.170094736685552</v>
      </c>
    </row>
    <row r="437" spans="1:10" x14ac:dyDescent="0.2">
      <c r="A437" s="13" t="s">
        <v>343</v>
      </c>
      <c r="B437" s="11" t="s">
        <v>958</v>
      </c>
      <c r="C437" s="19">
        <v>2681.1346800000001</v>
      </c>
      <c r="D437" s="19">
        <v>20895.95535</v>
      </c>
      <c r="E437" s="29" t="s">
        <v>1858</v>
      </c>
      <c r="F437" s="29">
        <v>-252.54378</v>
      </c>
      <c r="G437" s="29">
        <v>0</v>
      </c>
    </row>
    <row r="438" spans="1:10" x14ac:dyDescent="0.2">
      <c r="A438" s="13" t="s">
        <v>344</v>
      </c>
      <c r="B438" s="11" t="s">
        <v>959</v>
      </c>
      <c r="C438" s="19">
        <v>136.1</v>
      </c>
      <c r="D438" s="19">
        <v>17527.947230000002</v>
      </c>
      <c r="E438" s="29" t="s">
        <v>1858</v>
      </c>
      <c r="F438" s="29">
        <v>-3618.4981600000001</v>
      </c>
      <c r="G438" s="29">
        <v>0</v>
      </c>
    </row>
    <row r="439" spans="1:10" x14ac:dyDescent="0.2">
      <c r="A439" s="13" t="s">
        <v>345</v>
      </c>
      <c r="B439" s="11" t="s">
        <v>960</v>
      </c>
      <c r="C439" s="19">
        <v>1901.25468</v>
      </c>
      <c r="D439" s="19">
        <v>2406.6603599999999</v>
      </c>
      <c r="E439" s="29">
        <f t="shared" si="12"/>
        <v>126.58274482196146</v>
      </c>
      <c r="F439" s="29">
        <v>2206.4512200000004</v>
      </c>
      <c r="G439" s="29">
        <f t="shared" si="13"/>
        <v>109.07380766840609</v>
      </c>
    </row>
    <row r="440" spans="1:10" x14ac:dyDescent="0.2">
      <c r="A440" s="13" t="s">
        <v>346</v>
      </c>
      <c r="B440" s="11" t="s">
        <v>961</v>
      </c>
      <c r="C440" s="19">
        <v>98.42</v>
      </c>
      <c r="D440" s="19">
        <v>250.54539000000003</v>
      </c>
      <c r="E440" s="29" t="s">
        <v>1858</v>
      </c>
      <c r="F440" s="29">
        <v>421.97742999999997</v>
      </c>
      <c r="G440" s="29">
        <f t="shared" si="13"/>
        <v>59.374121028226568</v>
      </c>
    </row>
    <row r="441" spans="1:10" x14ac:dyDescent="0.2">
      <c r="A441" s="13" t="s">
        <v>347</v>
      </c>
      <c r="B441" s="11" t="s">
        <v>962</v>
      </c>
      <c r="C441" s="19">
        <v>152.26</v>
      </c>
      <c r="D441" s="19">
        <v>303.61678000000001</v>
      </c>
      <c r="E441" s="29">
        <f t="shared" si="12"/>
        <v>199.40679101536847</v>
      </c>
      <c r="F441" s="29">
        <v>390.5301</v>
      </c>
      <c r="G441" s="29">
        <f t="shared" si="13"/>
        <v>77.74478330863613</v>
      </c>
    </row>
    <row r="442" spans="1:10" x14ac:dyDescent="0.2">
      <c r="A442" s="13" t="s">
        <v>348</v>
      </c>
      <c r="B442" s="11" t="s">
        <v>963</v>
      </c>
      <c r="C442" s="19">
        <v>393.1</v>
      </c>
      <c r="D442" s="19">
        <v>407.18559000000005</v>
      </c>
      <c r="E442" s="29">
        <f t="shared" si="12"/>
        <v>103.58320783515647</v>
      </c>
      <c r="F442" s="29">
        <v>346.99563000000001</v>
      </c>
      <c r="G442" s="29">
        <f t="shared" si="13"/>
        <v>117.34602824825203</v>
      </c>
    </row>
    <row r="443" spans="1:10" x14ac:dyDescent="0.2">
      <c r="A443" s="13" t="s">
        <v>349</v>
      </c>
      <c r="B443" s="11" t="s">
        <v>964</v>
      </c>
      <c r="C443" s="19">
        <v>681</v>
      </c>
      <c r="D443" s="19">
        <v>487.13792000000001</v>
      </c>
      <c r="E443" s="29">
        <f t="shared" si="12"/>
        <v>71.532734214390601</v>
      </c>
      <c r="F443" s="29">
        <v>530.82078000000001</v>
      </c>
      <c r="G443" s="29">
        <f t="shared" si="13"/>
        <v>91.770695186424305</v>
      </c>
      <c r="J443" s="31"/>
    </row>
    <row r="444" spans="1:10" ht="22.5" x14ac:dyDescent="0.2">
      <c r="A444" s="13" t="s">
        <v>350</v>
      </c>
      <c r="B444" s="11" t="s">
        <v>965</v>
      </c>
      <c r="C444" s="19">
        <v>681</v>
      </c>
      <c r="D444" s="19">
        <v>487.13792000000001</v>
      </c>
      <c r="E444" s="29">
        <f t="shared" si="12"/>
        <v>71.532734214390601</v>
      </c>
      <c r="F444" s="29">
        <v>530.82078000000001</v>
      </c>
      <c r="G444" s="29">
        <f t="shared" si="13"/>
        <v>91.770695186424305</v>
      </c>
    </row>
    <row r="445" spans="1:10" ht="32.25" x14ac:dyDescent="0.2">
      <c r="A445" s="28" t="s">
        <v>1678</v>
      </c>
      <c r="B445" s="15" t="s">
        <v>1726</v>
      </c>
      <c r="C445" s="21">
        <v>0</v>
      </c>
      <c r="D445" s="21">
        <v>0</v>
      </c>
      <c r="E445" s="20">
        <v>0</v>
      </c>
      <c r="F445" s="20">
        <v>0</v>
      </c>
      <c r="G445" s="20">
        <v>0</v>
      </c>
    </row>
    <row r="446" spans="1:10" ht="33.75" x14ac:dyDescent="0.2">
      <c r="A446" s="13" t="s">
        <v>1679</v>
      </c>
      <c r="B446" s="11" t="s">
        <v>1727</v>
      </c>
      <c r="C446" s="19">
        <v>0</v>
      </c>
      <c r="D446" s="19">
        <v>0</v>
      </c>
      <c r="E446" s="29">
        <v>0</v>
      </c>
      <c r="F446" s="29">
        <v>0</v>
      </c>
      <c r="G446" s="29">
        <v>0</v>
      </c>
    </row>
    <row r="447" spans="1:10" ht="33.75" x14ac:dyDescent="0.2">
      <c r="A447" s="13" t="s">
        <v>1680</v>
      </c>
      <c r="B447" s="11" t="s">
        <v>1728</v>
      </c>
      <c r="C447" s="19">
        <v>0</v>
      </c>
      <c r="D447" s="19">
        <v>975.72212000000002</v>
      </c>
      <c r="E447" s="29">
        <v>0</v>
      </c>
      <c r="F447" s="29">
        <v>0</v>
      </c>
      <c r="G447" s="29">
        <v>0</v>
      </c>
    </row>
    <row r="448" spans="1:10" ht="33.75" x14ac:dyDescent="0.2">
      <c r="A448" s="13" t="s">
        <v>1681</v>
      </c>
      <c r="B448" s="11" t="s">
        <v>1729</v>
      </c>
      <c r="C448" s="19">
        <v>0</v>
      </c>
      <c r="D448" s="19">
        <v>-975.72212000000002</v>
      </c>
      <c r="E448" s="29">
        <v>0</v>
      </c>
      <c r="F448" s="29">
        <v>0</v>
      </c>
      <c r="G448" s="29">
        <v>0</v>
      </c>
    </row>
    <row r="449" spans="1:11" x14ac:dyDescent="0.2">
      <c r="A449" s="28" t="s">
        <v>351</v>
      </c>
      <c r="B449" s="15" t="s">
        <v>966</v>
      </c>
      <c r="C449" s="21">
        <f>C450+C681+C686+C701+C718+C747</f>
        <v>28243071.70053</v>
      </c>
      <c r="D449" s="21">
        <v>16297627.721350001</v>
      </c>
      <c r="E449" s="20">
        <f t="shared" si="12"/>
        <v>57.704869690374949</v>
      </c>
      <c r="F449" s="20">
        <v>10069519.337370001</v>
      </c>
      <c r="G449" s="20">
        <f t="shared" si="13"/>
        <v>161.85109909731486</v>
      </c>
      <c r="H449" s="19">
        <v>23578414.741630003</v>
      </c>
      <c r="I449" s="2">
        <v>28243071.70053</v>
      </c>
      <c r="J449" s="31">
        <f>H449-I449</f>
        <v>-4664656.9588999972</v>
      </c>
    </row>
    <row r="450" spans="1:11" ht="21.75" x14ac:dyDescent="0.2">
      <c r="A450" s="28" t="s">
        <v>352</v>
      </c>
      <c r="B450" s="15" t="s">
        <v>967</v>
      </c>
      <c r="C450" s="21">
        <f>C451+C466+C635+C587</f>
        <v>27700825.614939999</v>
      </c>
      <c r="D450" s="21">
        <v>15965803.854660001</v>
      </c>
      <c r="E450" s="20">
        <f t="shared" si="12"/>
        <v>57.636563171781773</v>
      </c>
      <c r="F450" s="20">
        <v>10102212.594599999</v>
      </c>
      <c r="G450" s="20">
        <f t="shared" si="13"/>
        <v>158.0426436798044</v>
      </c>
      <c r="H450" s="19">
        <v>23036168.656040002</v>
      </c>
      <c r="I450" s="31">
        <f>C450-H450</f>
        <v>4664656.9588999972</v>
      </c>
      <c r="J450" s="31">
        <v>4664656.9589</v>
      </c>
      <c r="K450" s="31">
        <f>I450-J450</f>
        <v>0</v>
      </c>
    </row>
    <row r="451" spans="1:11" x14ac:dyDescent="0.2">
      <c r="A451" s="13" t="s">
        <v>353</v>
      </c>
      <c r="B451" s="11" t="s">
        <v>968</v>
      </c>
      <c r="C451" s="19">
        <f>C452+C454+C456+C458+C460+C463+C464</f>
        <v>7647881.7999999998</v>
      </c>
      <c r="D451" s="19">
        <v>6107009.5</v>
      </c>
      <c r="E451" s="29">
        <f t="shared" si="12"/>
        <v>79.852299757038608</v>
      </c>
      <c r="F451" s="29">
        <v>4069351.2</v>
      </c>
      <c r="G451" s="29">
        <f t="shared" si="13"/>
        <v>150.07329669653481</v>
      </c>
      <c r="H451" s="2">
        <v>6668337.2999999998</v>
      </c>
      <c r="I451" s="31">
        <f>C451-H451</f>
        <v>979544.5</v>
      </c>
    </row>
    <row r="452" spans="1:11" x14ac:dyDescent="0.2">
      <c r="A452" s="13" t="s">
        <v>354</v>
      </c>
      <c r="B452" s="11" t="s">
        <v>969</v>
      </c>
      <c r="C452" s="19">
        <v>4720516.3</v>
      </c>
      <c r="D452" s="19">
        <v>3540600</v>
      </c>
      <c r="E452" s="29">
        <f t="shared" si="12"/>
        <v>75.004507451864967</v>
      </c>
      <c r="F452" s="29">
        <v>3272263.2</v>
      </c>
      <c r="G452" s="29">
        <f t="shared" si="13"/>
        <v>108.20034280861026</v>
      </c>
    </row>
    <row r="453" spans="1:11" ht="22.5" x14ac:dyDescent="0.2">
      <c r="A453" s="13" t="s">
        <v>355</v>
      </c>
      <c r="B453" s="11" t="s">
        <v>970</v>
      </c>
      <c r="C453" s="19">
        <v>4720516.3</v>
      </c>
      <c r="D453" s="19">
        <v>3540600</v>
      </c>
      <c r="E453" s="29">
        <f t="shared" si="12"/>
        <v>75.004507451864967</v>
      </c>
      <c r="F453" s="29">
        <v>3272263.2</v>
      </c>
      <c r="G453" s="29">
        <f t="shared" si="13"/>
        <v>108.20034280861026</v>
      </c>
    </row>
    <row r="454" spans="1:11" ht="22.5" x14ac:dyDescent="0.2">
      <c r="A454" s="13" t="s">
        <v>1682</v>
      </c>
      <c r="B454" s="11" t="s">
        <v>1730</v>
      </c>
      <c r="C454" s="19">
        <v>822155.3</v>
      </c>
      <c r="D454" s="19">
        <v>822155.3</v>
      </c>
      <c r="E454" s="29">
        <f t="shared" si="12"/>
        <v>100</v>
      </c>
      <c r="F454" s="29">
        <v>0</v>
      </c>
      <c r="G454" s="29">
        <v>0</v>
      </c>
    </row>
    <row r="455" spans="1:11" ht="22.5" x14ac:dyDescent="0.2">
      <c r="A455" s="13" t="s">
        <v>1683</v>
      </c>
      <c r="B455" s="11" t="s">
        <v>1731</v>
      </c>
      <c r="C455" s="19">
        <v>822155.3</v>
      </c>
      <c r="D455" s="19">
        <v>822155.3</v>
      </c>
      <c r="E455" s="29">
        <f t="shared" si="12"/>
        <v>100</v>
      </c>
      <c r="F455" s="29">
        <v>0</v>
      </c>
      <c r="G455" s="29">
        <v>0</v>
      </c>
    </row>
    <row r="456" spans="1:11" ht="22.5" x14ac:dyDescent="0.2">
      <c r="A456" s="13" t="s">
        <v>356</v>
      </c>
      <c r="B456" s="11" t="s">
        <v>971</v>
      </c>
      <c r="C456" s="19">
        <v>1229028</v>
      </c>
      <c r="D456" s="19">
        <v>921771</v>
      </c>
      <c r="E456" s="29">
        <f t="shared" si="12"/>
        <v>75</v>
      </c>
      <c r="F456" s="29">
        <v>629433</v>
      </c>
      <c r="G456" s="29">
        <f t="shared" si="13"/>
        <v>146.44465733445816</v>
      </c>
    </row>
    <row r="457" spans="1:11" ht="33.75" x14ac:dyDescent="0.2">
      <c r="A457" s="13" t="s">
        <v>357</v>
      </c>
      <c r="B457" s="11" t="s">
        <v>972</v>
      </c>
      <c r="C457" s="19">
        <v>1229028</v>
      </c>
      <c r="D457" s="19">
        <v>921771</v>
      </c>
      <c r="E457" s="29">
        <f t="shared" si="12"/>
        <v>75</v>
      </c>
      <c r="F457" s="29">
        <v>629433</v>
      </c>
      <c r="G457" s="29">
        <f t="shared" si="13"/>
        <v>146.44465733445816</v>
      </c>
    </row>
    <row r="458" spans="1:11" ht="33.75" x14ac:dyDescent="0.2">
      <c r="A458" s="13" t="s">
        <v>358</v>
      </c>
      <c r="B458" s="11" t="s">
        <v>973</v>
      </c>
      <c r="C458" s="19">
        <v>214793</v>
      </c>
      <c r="D458" s="19">
        <v>161094</v>
      </c>
      <c r="E458" s="29">
        <f t="shared" si="12"/>
        <v>74.999650826609809</v>
      </c>
      <c r="F458" s="29">
        <v>167655</v>
      </c>
      <c r="G458" s="29">
        <f t="shared" si="13"/>
        <v>96.086606423906247</v>
      </c>
    </row>
    <row r="459" spans="1:11" ht="33.75" x14ac:dyDescent="0.2">
      <c r="A459" s="13" t="s">
        <v>359</v>
      </c>
      <c r="B459" s="11" t="s">
        <v>974</v>
      </c>
      <c r="C459" s="19">
        <v>214793</v>
      </c>
      <c r="D459" s="19">
        <v>161094</v>
      </c>
      <c r="E459" s="29">
        <f t="shared" si="12"/>
        <v>74.999650826609809</v>
      </c>
      <c r="F459" s="29">
        <v>167655</v>
      </c>
      <c r="G459" s="29">
        <f t="shared" si="13"/>
        <v>96.086606423906247</v>
      </c>
    </row>
    <row r="460" spans="1:11" ht="45" x14ac:dyDescent="0.2">
      <c r="A460" s="13" t="s">
        <v>1456</v>
      </c>
      <c r="B460" s="11" t="s">
        <v>1492</v>
      </c>
      <c r="C460" s="19">
        <v>504000</v>
      </c>
      <c r="D460" s="19">
        <v>504000</v>
      </c>
      <c r="E460" s="29">
        <f t="shared" ref="E460:E510" si="14">D460/C460*100</f>
        <v>100</v>
      </c>
      <c r="F460" s="29">
        <v>0</v>
      </c>
      <c r="G460" s="29">
        <v>0</v>
      </c>
    </row>
    <row r="461" spans="1:11" ht="56.25" x14ac:dyDescent="0.2">
      <c r="A461" s="13" t="s">
        <v>1457</v>
      </c>
      <c r="B461" s="11" t="s">
        <v>1493</v>
      </c>
      <c r="C461" s="19">
        <v>504000</v>
      </c>
      <c r="D461" s="19">
        <v>504000</v>
      </c>
      <c r="E461" s="29">
        <f t="shared" si="14"/>
        <v>100</v>
      </c>
      <c r="F461" s="29">
        <v>0</v>
      </c>
      <c r="G461" s="29">
        <v>0</v>
      </c>
    </row>
    <row r="462" spans="1:11" ht="56.25" x14ac:dyDescent="0.2">
      <c r="A462" s="13" t="s">
        <v>1608</v>
      </c>
      <c r="B462" s="11" t="s">
        <v>1634</v>
      </c>
      <c r="C462" s="19">
        <v>109504.2</v>
      </c>
      <c r="D462" s="19">
        <v>109504.2</v>
      </c>
      <c r="E462" s="29">
        <f t="shared" si="14"/>
        <v>100</v>
      </c>
      <c r="F462" s="29">
        <v>0</v>
      </c>
      <c r="G462" s="29">
        <v>0</v>
      </c>
    </row>
    <row r="463" spans="1:11" ht="56.25" x14ac:dyDescent="0.2">
      <c r="A463" s="13" t="s">
        <v>1609</v>
      </c>
      <c r="B463" s="11" t="s">
        <v>1635</v>
      </c>
      <c r="C463" s="19">
        <v>109504.2</v>
      </c>
      <c r="D463" s="19">
        <v>109504.2</v>
      </c>
      <c r="E463" s="29">
        <f t="shared" si="14"/>
        <v>100</v>
      </c>
      <c r="F463" s="29">
        <v>0</v>
      </c>
      <c r="G463" s="29">
        <v>0</v>
      </c>
    </row>
    <row r="464" spans="1:11" ht="67.5" x14ac:dyDescent="0.2">
      <c r="A464" s="13" t="s">
        <v>1684</v>
      </c>
      <c r="B464" s="11" t="s">
        <v>1732</v>
      </c>
      <c r="C464" s="19">
        <v>47885</v>
      </c>
      <c r="D464" s="19">
        <v>47885</v>
      </c>
      <c r="E464" s="29">
        <f t="shared" si="14"/>
        <v>100</v>
      </c>
      <c r="F464" s="29">
        <v>0</v>
      </c>
      <c r="G464" s="29">
        <v>0</v>
      </c>
    </row>
    <row r="465" spans="1:10" ht="67.5" x14ac:dyDescent="0.2">
      <c r="A465" s="13" t="s">
        <v>1685</v>
      </c>
      <c r="B465" s="11" t="s">
        <v>1733</v>
      </c>
      <c r="C465" s="19">
        <v>47885</v>
      </c>
      <c r="D465" s="19">
        <v>47885</v>
      </c>
      <c r="E465" s="29">
        <f t="shared" si="14"/>
        <v>100</v>
      </c>
      <c r="F465" s="29">
        <v>0</v>
      </c>
      <c r="G465" s="29">
        <v>0</v>
      </c>
    </row>
    <row r="466" spans="1:10" ht="22.5" x14ac:dyDescent="0.2">
      <c r="A466" s="13" t="s">
        <v>360</v>
      </c>
      <c r="B466" s="11" t="s">
        <v>975</v>
      </c>
      <c r="C466" s="19">
        <f>C467+C469+C471+C473+C475+C477+C478+C480+C481+C482+C484+C486+C488+C490+C492+C496+C498+C500+C502+C504+C506+C508+C510+C512+C513+C515+C517+C519+C521+C523+C525+C527+C529+C530+C532+C533+C535+C536+C538+C541+C543+C545+C548+C551+C553+C555+C557+C559+C561+C564+C565+C571+C572+C574+C575+C576+C580+C582+C584</f>
        <v>10176779.426499998</v>
      </c>
      <c r="D466" s="19">
        <v>4457192.0686699999</v>
      </c>
      <c r="E466" s="29">
        <f t="shared" si="14"/>
        <v>43.797668023182453</v>
      </c>
      <c r="F466" s="29">
        <v>1932187.72505</v>
      </c>
      <c r="G466" s="29" t="s">
        <v>1858</v>
      </c>
      <c r="H466" s="19">
        <v>10176779.426499998</v>
      </c>
      <c r="I466" s="19">
        <v>9511250.5264999997</v>
      </c>
      <c r="J466" s="31">
        <f>H466-I466</f>
        <v>665528.89999999851</v>
      </c>
    </row>
    <row r="467" spans="1:10" ht="22.5" x14ac:dyDescent="0.2">
      <c r="A467" s="13" t="s">
        <v>1686</v>
      </c>
      <c r="B467" s="11" t="s">
        <v>1734</v>
      </c>
      <c r="C467" s="19">
        <v>119663.2</v>
      </c>
      <c r="D467" s="19">
        <v>0</v>
      </c>
      <c r="E467" s="29">
        <f t="shared" si="14"/>
        <v>0</v>
      </c>
      <c r="F467" s="29">
        <v>0</v>
      </c>
      <c r="G467" s="29">
        <v>0</v>
      </c>
    </row>
    <row r="468" spans="1:10" ht="22.5" x14ac:dyDescent="0.2">
      <c r="A468" s="13" t="s">
        <v>1687</v>
      </c>
      <c r="B468" s="11" t="s">
        <v>1735</v>
      </c>
      <c r="C468" s="19">
        <v>119663.2</v>
      </c>
      <c r="D468" s="19">
        <v>0</v>
      </c>
      <c r="E468" s="29">
        <f t="shared" si="14"/>
        <v>0</v>
      </c>
      <c r="F468" s="29">
        <v>0</v>
      </c>
      <c r="G468" s="29">
        <v>0</v>
      </c>
    </row>
    <row r="469" spans="1:10" ht="45" x14ac:dyDescent="0.2">
      <c r="A469" s="13" t="s">
        <v>1688</v>
      </c>
      <c r="B469" s="11" t="s">
        <v>1736</v>
      </c>
      <c r="C469" s="19">
        <v>2029.8</v>
      </c>
      <c r="D469" s="19">
        <v>0</v>
      </c>
      <c r="E469" s="29">
        <f t="shared" si="14"/>
        <v>0</v>
      </c>
      <c r="F469" s="29">
        <v>0</v>
      </c>
      <c r="G469" s="29">
        <v>0</v>
      </c>
    </row>
    <row r="470" spans="1:10" ht="56.25" x14ac:dyDescent="0.2">
      <c r="A470" s="13" t="s">
        <v>1689</v>
      </c>
      <c r="B470" s="11" t="s">
        <v>1737</v>
      </c>
      <c r="C470" s="19">
        <v>2029.8</v>
      </c>
      <c r="D470" s="19">
        <v>0</v>
      </c>
      <c r="E470" s="29">
        <f t="shared" si="14"/>
        <v>0</v>
      </c>
      <c r="F470" s="29">
        <v>0</v>
      </c>
      <c r="G470" s="29">
        <v>0</v>
      </c>
    </row>
    <row r="471" spans="1:10" ht="33.75" x14ac:dyDescent="0.2">
      <c r="A471" s="13" t="s">
        <v>361</v>
      </c>
      <c r="B471" s="11" t="s">
        <v>976</v>
      </c>
      <c r="C471" s="19">
        <v>3230.2</v>
      </c>
      <c r="D471" s="19">
        <v>0</v>
      </c>
      <c r="E471" s="29">
        <f t="shared" si="14"/>
        <v>0</v>
      </c>
      <c r="F471" s="29">
        <v>0</v>
      </c>
      <c r="G471" s="29">
        <v>0</v>
      </c>
    </row>
    <row r="472" spans="1:10" ht="33.75" x14ac:dyDescent="0.2">
      <c r="A472" s="13" t="s">
        <v>362</v>
      </c>
      <c r="B472" s="11" t="s">
        <v>977</v>
      </c>
      <c r="C472" s="19">
        <v>3230.2</v>
      </c>
      <c r="D472" s="19">
        <v>0</v>
      </c>
      <c r="E472" s="29">
        <f t="shared" si="14"/>
        <v>0</v>
      </c>
      <c r="F472" s="29">
        <v>0</v>
      </c>
      <c r="G472" s="29">
        <v>0</v>
      </c>
    </row>
    <row r="473" spans="1:10" x14ac:dyDescent="0.2">
      <c r="A473" s="13" t="s">
        <v>363</v>
      </c>
      <c r="B473" s="11" t="s">
        <v>978</v>
      </c>
      <c r="C473" s="19">
        <v>605701</v>
      </c>
      <c r="D473" s="19">
        <v>4360.1042600000001</v>
      </c>
      <c r="E473" s="29">
        <f t="shared" si="14"/>
        <v>0.71984432252877251</v>
      </c>
      <c r="F473" s="29">
        <v>0</v>
      </c>
      <c r="G473" s="29">
        <v>0</v>
      </c>
    </row>
    <row r="474" spans="1:10" ht="22.5" x14ac:dyDescent="0.2">
      <c r="A474" s="13" t="s">
        <v>364</v>
      </c>
      <c r="B474" s="11" t="s">
        <v>979</v>
      </c>
      <c r="C474" s="19">
        <v>605701</v>
      </c>
      <c r="D474" s="19">
        <v>4360.1042600000001</v>
      </c>
      <c r="E474" s="29">
        <f t="shared" si="14"/>
        <v>0.71984432252877251</v>
      </c>
      <c r="F474" s="29">
        <v>0</v>
      </c>
      <c r="G474" s="29">
        <v>0</v>
      </c>
    </row>
    <row r="475" spans="1:10" ht="22.5" x14ac:dyDescent="0.2">
      <c r="A475" s="13" t="s">
        <v>365</v>
      </c>
      <c r="B475" s="11" t="s">
        <v>980</v>
      </c>
      <c r="C475" s="19">
        <v>4676.2</v>
      </c>
      <c r="D475" s="19">
        <v>2544.3037999999997</v>
      </c>
      <c r="E475" s="29">
        <f t="shared" si="14"/>
        <v>54.409644583208582</v>
      </c>
      <c r="F475" s="29">
        <v>155.30000000000001</v>
      </c>
      <c r="G475" s="29" t="s">
        <v>1858</v>
      </c>
    </row>
    <row r="476" spans="1:10" ht="33.75" x14ac:dyDescent="0.2">
      <c r="A476" s="13" t="s">
        <v>366</v>
      </c>
      <c r="B476" s="11" t="s">
        <v>981</v>
      </c>
      <c r="C476" s="19">
        <v>4676.2</v>
      </c>
      <c r="D476" s="19">
        <v>2544.3037999999997</v>
      </c>
      <c r="E476" s="29">
        <f t="shared" si="14"/>
        <v>54.409644583208582</v>
      </c>
      <c r="F476" s="29">
        <v>155.30000000000001</v>
      </c>
      <c r="G476" s="29" t="s">
        <v>1858</v>
      </c>
    </row>
    <row r="477" spans="1:10" ht="33.75" x14ac:dyDescent="0.2">
      <c r="A477" s="13" t="s">
        <v>367</v>
      </c>
      <c r="B477" s="11" t="s">
        <v>982</v>
      </c>
      <c r="C477" s="19">
        <v>482.4</v>
      </c>
      <c r="D477" s="19">
        <v>0</v>
      </c>
      <c r="E477" s="29">
        <f t="shared" si="14"/>
        <v>0</v>
      </c>
      <c r="F477" s="29">
        <v>0</v>
      </c>
      <c r="G477" s="29">
        <v>0</v>
      </c>
    </row>
    <row r="478" spans="1:10" ht="45" x14ac:dyDescent="0.2">
      <c r="A478" s="13" t="s">
        <v>368</v>
      </c>
      <c r="B478" s="11" t="s">
        <v>983</v>
      </c>
      <c r="C478" s="19">
        <v>7640.3</v>
      </c>
      <c r="D478" s="19">
        <v>5030.4454500000002</v>
      </c>
      <c r="E478" s="29">
        <f t="shared" si="14"/>
        <v>65.840941455178452</v>
      </c>
      <c r="F478" s="29">
        <v>5540.3414899999998</v>
      </c>
      <c r="G478" s="29">
        <f t="shared" ref="G478:G505" si="15">D478/F478*100</f>
        <v>90.796667661725678</v>
      </c>
    </row>
    <row r="479" spans="1:10" ht="45" x14ac:dyDescent="0.2">
      <c r="A479" s="13" t="s">
        <v>369</v>
      </c>
      <c r="B479" s="11" t="s">
        <v>984</v>
      </c>
      <c r="C479" s="19">
        <v>7640.3</v>
      </c>
      <c r="D479" s="19">
        <v>5030.4454500000002</v>
      </c>
      <c r="E479" s="29">
        <f t="shared" si="14"/>
        <v>65.840941455178452</v>
      </c>
      <c r="F479" s="29">
        <v>5540.3414899999998</v>
      </c>
      <c r="G479" s="29">
        <f t="shared" si="15"/>
        <v>90.796667661725678</v>
      </c>
    </row>
    <row r="480" spans="1:10" ht="45" x14ac:dyDescent="0.2">
      <c r="A480" s="13" t="s">
        <v>370</v>
      </c>
      <c r="B480" s="11" t="s">
        <v>985</v>
      </c>
      <c r="C480" s="19">
        <v>45758.3</v>
      </c>
      <c r="D480" s="19">
        <v>41419.03628</v>
      </c>
      <c r="E480" s="29">
        <f t="shared" si="14"/>
        <v>90.516990972129634</v>
      </c>
      <c r="F480" s="29">
        <v>21502.42238</v>
      </c>
      <c r="G480" s="29">
        <f t="shared" si="15"/>
        <v>192.62497753985613</v>
      </c>
    </row>
    <row r="481" spans="1:7" ht="33.75" x14ac:dyDescent="0.2">
      <c r="A481" s="13" t="s">
        <v>371</v>
      </c>
      <c r="B481" s="11" t="s">
        <v>986</v>
      </c>
      <c r="C481" s="19">
        <v>728363.3</v>
      </c>
      <c r="D481" s="19">
        <v>613142.70198000001</v>
      </c>
      <c r="E481" s="29">
        <f t="shared" si="14"/>
        <v>84.180889122227882</v>
      </c>
      <c r="F481" s="29">
        <v>586875.67714000004</v>
      </c>
      <c r="G481" s="29">
        <f t="shared" si="15"/>
        <v>104.47573921754707</v>
      </c>
    </row>
    <row r="482" spans="1:7" ht="45" x14ac:dyDescent="0.2">
      <c r="A482" s="13" t="s">
        <v>372</v>
      </c>
      <c r="B482" s="11" t="s">
        <v>987</v>
      </c>
      <c r="C482" s="19">
        <v>5712</v>
      </c>
      <c r="D482" s="19">
        <v>1598.4515200000001</v>
      </c>
      <c r="E482" s="29">
        <f t="shared" si="14"/>
        <v>27.984095238095243</v>
      </c>
      <c r="F482" s="29">
        <v>3086.4760099999999</v>
      </c>
      <c r="G482" s="29">
        <f t="shared" si="15"/>
        <v>51.788885279558684</v>
      </c>
    </row>
    <row r="483" spans="1:7" ht="56.25" x14ac:dyDescent="0.2">
      <c r="A483" s="13" t="s">
        <v>373</v>
      </c>
      <c r="B483" s="11" t="s">
        <v>988</v>
      </c>
      <c r="C483" s="19">
        <v>5712</v>
      </c>
      <c r="D483" s="19">
        <v>1598.4515200000001</v>
      </c>
      <c r="E483" s="29">
        <f t="shared" si="14"/>
        <v>27.984095238095243</v>
      </c>
      <c r="F483" s="29">
        <v>3086.4760099999999</v>
      </c>
      <c r="G483" s="29">
        <f t="shared" si="15"/>
        <v>51.788885279558684</v>
      </c>
    </row>
    <row r="484" spans="1:7" ht="33.75" x14ac:dyDescent="0.2">
      <c r="A484" s="13" t="s">
        <v>374</v>
      </c>
      <c r="B484" s="11" t="s">
        <v>989</v>
      </c>
      <c r="C484" s="19">
        <v>8779.7999999999993</v>
      </c>
      <c r="D484" s="19">
        <v>6556.4666699999998</v>
      </c>
      <c r="E484" s="29">
        <f t="shared" si="14"/>
        <v>74.676720084739983</v>
      </c>
      <c r="F484" s="29">
        <v>2967.7033199999996</v>
      </c>
      <c r="G484" s="29" t="s">
        <v>1858</v>
      </c>
    </row>
    <row r="485" spans="1:7" ht="33.75" x14ac:dyDescent="0.2">
      <c r="A485" s="13" t="s">
        <v>375</v>
      </c>
      <c r="B485" s="11" t="s">
        <v>990</v>
      </c>
      <c r="C485" s="19">
        <v>8779.7999999999993</v>
      </c>
      <c r="D485" s="19">
        <v>6556.4666699999998</v>
      </c>
      <c r="E485" s="29">
        <f t="shared" si="14"/>
        <v>74.676720084739983</v>
      </c>
      <c r="F485" s="29">
        <v>2967.7033199999996</v>
      </c>
      <c r="G485" s="29" t="s">
        <v>1858</v>
      </c>
    </row>
    <row r="486" spans="1:7" ht="33.75" x14ac:dyDescent="0.2">
      <c r="A486" s="13" t="s">
        <v>376</v>
      </c>
      <c r="B486" s="11" t="s">
        <v>991</v>
      </c>
      <c r="C486" s="19">
        <v>432809</v>
      </c>
      <c r="D486" s="19">
        <v>70730.118799999997</v>
      </c>
      <c r="E486" s="29">
        <f t="shared" si="14"/>
        <v>16.34210905965449</v>
      </c>
      <c r="F486" s="29">
        <v>58411.032530000004</v>
      </c>
      <c r="G486" s="29">
        <f t="shared" si="15"/>
        <v>121.09034156119888</v>
      </c>
    </row>
    <row r="487" spans="1:7" ht="45" x14ac:dyDescent="0.2">
      <c r="A487" s="13" t="s">
        <v>377</v>
      </c>
      <c r="B487" s="11" t="s">
        <v>992</v>
      </c>
      <c r="C487" s="19">
        <v>432809</v>
      </c>
      <c r="D487" s="19">
        <v>70730.118799999997</v>
      </c>
      <c r="E487" s="29">
        <f t="shared" si="14"/>
        <v>16.34210905965449</v>
      </c>
      <c r="F487" s="29">
        <v>58411.032530000004</v>
      </c>
      <c r="G487" s="29">
        <f t="shared" si="15"/>
        <v>121.09034156119888</v>
      </c>
    </row>
    <row r="488" spans="1:7" ht="45" x14ac:dyDescent="0.2">
      <c r="A488" s="13" t="s">
        <v>1458</v>
      </c>
      <c r="B488" s="11" t="s">
        <v>993</v>
      </c>
      <c r="C488" s="19">
        <v>30870</v>
      </c>
      <c r="D488" s="19">
        <v>0</v>
      </c>
      <c r="E488" s="29">
        <f t="shared" si="14"/>
        <v>0</v>
      </c>
      <c r="F488" s="29">
        <v>600</v>
      </c>
      <c r="G488" s="29">
        <f t="shared" si="15"/>
        <v>0</v>
      </c>
    </row>
    <row r="489" spans="1:7" ht="56.25" x14ac:dyDescent="0.2">
      <c r="A489" s="13" t="s">
        <v>1459</v>
      </c>
      <c r="B489" s="11" t="s">
        <v>994</v>
      </c>
      <c r="C489" s="19">
        <v>30870</v>
      </c>
      <c r="D489" s="19">
        <v>0</v>
      </c>
      <c r="E489" s="29">
        <f t="shared" si="14"/>
        <v>0</v>
      </c>
      <c r="F489" s="29">
        <v>600</v>
      </c>
      <c r="G489" s="29">
        <f t="shared" si="15"/>
        <v>0</v>
      </c>
    </row>
    <row r="490" spans="1:7" ht="45" x14ac:dyDescent="0.2">
      <c r="A490" s="13" t="s">
        <v>1460</v>
      </c>
      <c r="B490" s="11" t="s">
        <v>995</v>
      </c>
      <c r="C490" s="19">
        <v>32506.3</v>
      </c>
      <c r="D490" s="19">
        <v>3457.6858700000003</v>
      </c>
      <c r="E490" s="29">
        <f t="shared" si="14"/>
        <v>10.636971510138036</v>
      </c>
      <c r="F490" s="29">
        <v>0</v>
      </c>
      <c r="G490" s="29">
        <v>0</v>
      </c>
    </row>
    <row r="491" spans="1:7" ht="56.25" x14ac:dyDescent="0.2">
      <c r="A491" s="13" t="s">
        <v>1461</v>
      </c>
      <c r="B491" s="11" t="s">
        <v>996</v>
      </c>
      <c r="C491" s="19">
        <v>32506.3</v>
      </c>
      <c r="D491" s="19">
        <v>3457.6858700000003</v>
      </c>
      <c r="E491" s="29">
        <f t="shared" si="14"/>
        <v>10.636971510138036</v>
      </c>
      <c r="F491" s="29">
        <v>0</v>
      </c>
      <c r="G491" s="29">
        <v>0</v>
      </c>
    </row>
    <row r="492" spans="1:7" ht="33.75" x14ac:dyDescent="0.2">
      <c r="A492" s="13" t="s">
        <v>378</v>
      </c>
      <c r="B492" s="11" t="s">
        <v>997</v>
      </c>
      <c r="C492" s="19">
        <v>116209.8</v>
      </c>
      <c r="D492" s="19">
        <v>42081.464530000005</v>
      </c>
      <c r="E492" s="29">
        <f t="shared" si="14"/>
        <v>36.211631488910577</v>
      </c>
      <c r="F492" s="29">
        <v>20947.493920000001</v>
      </c>
      <c r="G492" s="29" t="s">
        <v>1858</v>
      </c>
    </row>
    <row r="493" spans="1:7" ht="45" x14ac:dyDescent="0.2">
      <c r="A493" s="13" t="s">
        <v>379</v>
      </c>
      <c r="B493" s="11" t="s">
        <v>998</v>
      </c>
      <c r="C493" s="19">
        <v>116209.8</v>
      </c>
      <c r="D493" s="19">
        <v>42081.464530000005</v>
      </c>
      <c r="E493" s="29">
        <f t="shared" si="14"/>
        <v>36.211631488910577</v>
      </c>
      <c r="F493" s="29">
        <v>20947.493920000001</v>
      </c>
      <c r="G493" s="29" t="s">
        <v>1858</v>
      </c>
    </row>
    <row r="494" spans="1:7" ht="33.75" x14ac:dyDescent="0.2">
      <c r="A494" s="13" t="s">
        <v>1808</v>
      </c>
      <c r="B494" s="11" t="s">
        <v>1810</v>
      </c>
      <c r="C494" s="19">
        <v>0</v>
      </c>
      <c r="D494" s="19">
        <v>0</v>
      </c>
      <c r="E494" s="29">
        <v>0</v>
      </c>
      <c r="F494" s="29">
        <v>3247.6540199999999</v>
      </c>
      <c r="G494" s="29">
        <v>0</v>
      </c>
    </row>
    <row r="495" spans="1:7" ht="45" x14ac:dyDescent="0.2">
      <c r="A495" s="13" t="s">
        <v>1809</v>
      </c>
      <c r="B495" s="11" t="s">
        <v>1811</v>
      </c>
      <c r="C495" s="19">
        <v>0</v>
      </c>
      <c r="D495" s="19">
        <v>0</v>
      </c>
      <c r="E495" s="29">
        <v>0</v>
      </c>
      <c r="F495" s="29">
        <v>3247.6540199999999</v>
      </c>
      <c r="G495" s="29">
        <v>0</v>
      </c>
    </row>
    <row r="496" spans="1:7" ht="45" x14ac:dyDescent="0.2">
      <c r="A496" s="13" t="s">
        <v>380</v>
      </c>
      <c r="B496" s="11" t="s">
        <v>999</v>
      </c>
      <c r="C496" s="19">
        <v>15161.3</v>
      </c>
      <c r="D496" s="19">
        <v>12655.728300000001</v>
      </c>
      <c r="E496" s="29">
        <f t="shared" si="14"/>
        <v>83.473899335808937</v>
      </c>
      <c r="F496" s="29">
        <v>8218.5429100000001</v>
      </c>
      <c r="G496" s="29">
        <f t="shared" si="15"/>
        <v>153.98992788126722</v>
      </c>
    </row>
    <row r="497" spans="1:7" ht="45" x14ac:dyDescent="0.2">
      <c r="A497" s="13" t="s">
        <v>381</v>
      </c>
      <c r="B497" s="11" t="s">
        <v>1000</v>
      </c>
      <c r="C497" s="19">
        <v>15161.3</v>
      </c>
      <c r="D497" s="19">
        <v>12655.728300000001</v>
      </c>
      <c r="E497" s="29">
        <f t="shared" si="14"/>
        <v>83.473899335808937</v>
      </c>
      <c r="F497" s="29">
        <v>8218.5429100000001</v>
      </c>
      <c r="G497" s="29">
        <f t="shared" si="15"/>
        <v>153.98992788126722</v>
      </c>
    </row>
    <row r="498" spans="1:7" x14ac:dyDescent="0.2">
      <c r="A498" s="13" t="s">
        <v>382</v>
      </c>
      <c r="B498" s="11" t="s">
        <v>1001</v>
      </c>
      <c r="C498" s="19">
        <v>59848</v>
      </c>
      <c r="D498" s="19">
        <v>5426.9151300000003</v>
      </c>
      <c r="E498" s="29">
        <f t="shared" si="14"/>
        <v>9.0678303869803507</v>
      </c>
      <c r="F498" s="29">
        <v>0</v>
      </c>
      <c r="G498" s="29">
        <v>0</v>
      </c>
    </row>
    <row r="499" spans="1:7" ht="22.5" x14ac:dyDescent="0.2">
      <c r="A499" s="13" t="s">
        <v>383</v>
      </c>
      <c r="B499" s="11" t="s">
        <v>1002</v>
      </c>
      <c r="C499" s="19">
        <v>59848</v>
      </c>
      <c r="D499" s="19">
        <v>5426.9151300000003</v>
      </c>
      <c r="E499" s="29">
        <f t="shared" si="14"/>
        <v>9.0678303869803507</v>
      </c>
      <c r="F499" s="29">
        <v>0</v>
      </c>
      <c r="G499" s="29">
        <v>0</v>
      </c>
    </row>
    <row r="500" spans="1:7" ht="22.5" x14ac:dyDescent="0.2">
      <c r="A500" s="13" t="s">
        <v>384</v>
      </c>
      <c r="B500" s="11" t="s">
        <v>1003</v>
      </c>
      <c r="C500" s="19">
        <v>26998.7</v>
      </c>
      <c r="D500" s="19">
        <v>12211.7266</v>
      </c>
      <c r="E500" s="29">
        <f t="shared" si="14"/>
        <v>45.230794816046696</v>
      </c>
      <c r="F500" s="29">
        <v>10729.600570000001</v>
      </c>
      <c r="G500" s="29">
        <f t="shared" si="15"/>
        <v>113.81343154696764</v>
      </c>
    </row>
    <row r="501" spans="1:7" ht="33.75" x14ac:dyDescent="0.2">
      <c r="A501" s="13" t="s">
        <v>385</v>
      </c>
      <c r="B501" s="11" t="s">
        <v>1004</v>
      </c>
      <c r="C501" s="19">
        <v>26998.7</v>
      </c>
      <c r="D501" s="19">
        <v>12211.7266</v>
      </c>
      <c r="E501" s="29">
        <f t="shared" si="14"/>
        <v>45.230794816046696</v>
      </c>
      <c r="F501" s="29">
        <v>10729.600570000001</v>
      </c>
      <c r="G501" s="29">
        <f t="shared" si="15"/>
        <v>113.81343154696764</v>
      </c>
    </row>
    <row r="502" spans="1:7" ht="33.75" x14ac:dyDescent="0.2">
      <c r="A502" s="13" t="s">
        <v>386</v>
      </c>
      <c r="B502" s="11" t="s">
        <v>1005</v>
      </c>
      <c r="C502" s="19">
        <v>221331.20000000001</v>
      </c>
      <c r="D502" s="19">
        <v>0</v>
      </c>
      <c r="E502" s="29">
        <f t="shared" si="14"/>
        <v>0</v>
      </c>
      <c r="F502" s="29">
        <v>0</v>
      </c>
      <c r="G502" s="29">
        <v>0</v>
      </c>
    </row>
    <row r="503" spans="1:7" ht="33.75" x14ac:dyDescent="0.2">
      <c r="A503" s="13" t="s">
        <v>387</v>
      </c>
      <c r="B503" s="11" t="s">
        <v>1006</v>
      </c>
      <c r="C503" s="19">
        <v>221331.20000000001</v>
      </c>
      <c r="D503" s="19">
        <v>0</v>
      </c>
      <c r="E503" s="29">
        <f t="shared" si="14"/>
        <v>0</v>
      </c>
      <c r="F503" s="29">
        <v>0</v>
      </c>
      <c r="G503" s="29">
        <v>0</v>
      </c>
    </row>
    <row r="504" spans="1:7" x14ac:dyDescent="0.2">
      <c r="A504" s="13" t="s">
        <v>388</v>
      </c>
      <c r="B504" s="11" t="s">
        <v>1007</v>
      </c>
      <c r="C504" s="19">
        <v>12866.9</v>
      </c>
      <c r="D504" s="19">
        <v>961.29479000000003</v>
      </c>
      <c r="E504" s="29">
        <f t="shared" si="14"/>
        <v>7.471067545407208</v>
      </c>
      <c r="F504" s="29">
        <v>4863.2044400000004</v>
      </c>
      <c r="G504" s="29">
        <f t="shared" si="15"/>
        <v>19.766695023004214</v>
      </c>
    </row>
    <row r="505" spans="1:7" ht="22.5" x14ac:dyDescent="0.2">
      <c r="A505" s="13" t="s">
        <v>389</v>
      </c>
      <c r="B505" s="11" t="s">
        <v>1008</v>
      </c>
      <c r="C505" s="19">
        <v>12866.9</v>
      </c>
      <c r="D505" s="19">
        <v>961.29479000000003</v>
      </c>
      <c r="E505" s="29">
        <f t="shared" si="14"/>
        <v>7.471067545407208</v>
      </c>
      <c r="F505" s="29">
        <v>4863.2044400000004</v>
      </c>
      <c r="G505" s="29">
        <f t="shared" si="15"/>
        <v>19.766695023004214</v>
      </c>
    </row>
    <row r="506" spans="1:7" ht="22.5" x14ac:dyDescent="0.2">
      <c r="A506" s="13" t="s">
        <v>390</v>
      </c>
      <c r="B506" s="11" t="s">
        <v>1009</v>
      </c>
      <c r="C506" s="19">
        <v>62061.5</v>
      </c>
      <c r="D506" s="19">
        <v>10439.72766</v>
      </c>
      <c r="E506" s="29">
        <f t="shared" si="14"/>
        <v>16.821584492801499</v>
      </c>
      <c r="F506" s="29">
        <v>4698.6833099999994</v>
      </c>
      <c r="G506" s="29" t="s">
        <v>1858</v>
      </c>
    </row>
    <row r="507" spans="1:7" ht="33.75" x14ac:dyDescent="0.2">
      <c r="A507" s="13" t="s">
        <v>391</v>
      </c>
      <c r="B507" s="11" t="s">
        <v>1010</v>
      </c>
      <c r="C507" s="19">
        <v>62061.5</v>
      </c>
      <c r="D507" s="19">
        <v>10439.72766</v>
      </c>
      <c r="E507" s="29">
        <f t="shared" si="14"/>
        <v>16.821584492801499</v>
      </c>
      <c r="F507" s="29">
        <v>4698.6833099999994</v>
      </c>
      <c r="G507" s="29" t="s">
        <v>1858</v>
      </c>
    </row>
    <row r="508" spans="1:7" ht="33.75" x14ac:dyDescent="0.2">
      <c r="A508" s="13" t="s">
        <v>392</v>
      </c>
      <c r="B508" s="11" t="s">
        <v>1011</v>
      </c>
      <c r="C508" s="19">
        <v>49085.3</v>
      </c>
      <c r="D508" s="19">
        <v>21885.72697</v>
      </c>
      <c r="E508" s="29">
        <f t="shared" si="14"/>
        <v>44.587130912920976</v>
      </c>
      <c r="F508" s="29">
        <v>4667.2380499999999</v>
      </c>
      <c r="G508" s="29" t="s">
        <v>1858</v>
      </c>
    </row>
    <row r="509" spans="1:7" ht="33.75" x14ac:dyDescent="0.2">
      <c r="A509" s="13" t="s">
        <v>393</v>
      </c>
      <c r="B509" s="11" t="s">
        <v>1012</v>
      </c>
      <c r="C509" s="19">
        <v>49085.3</v>
      </c>
      <c r="D509" s="19">
        <v>21885.72697</v>
      </c>
      <c r="E509" s="29">
        <f t="shared" si="14"/>
        <v>44.587130912920976</v>
      </c>
      <c r="F509" s="29">
        <v>4667.2380499999999</v>
      </c>
      <c r="G509" s="29" t="s">
        <v>1858</v>
      </c>
    </row>
    <row r="510" spans="1:7" ht="45" x14ac:dyDescent="0.2">
      <c r="A510" s="13" t="s">
        <v>394</v>
      </c>
      <c r="B510" s="11" t="s">
        <v>1013</v>
      </c>
      <c r="C510" s="19">
        <v>396771.2</v>
      </c>
      <c r="D510" s="19">
        <v>182770.04047000001</v>
      </c>
      <c r="E510" s="29">
        <f t="shared" si="14"/>
        <v>46.064341481942236</v>
      </c>
      <c r="F510" s="29">
        <v>9161.40301</v>
      </c>
      <c r="G510" s="29" t="s">
        <v>1858</v>
      </c>
    </row>
    <row r="511" spans="1:7" ht="45" x14ac:dyDescent="0.2">
      <c r="A511" s="13" t="s">
        <v>395</v>
      </c>
      <c r="B511" s="11" t="s">
        <v>1014</v>
      </c>
      <c r="C511" s="19">
        <v>396771.2</v>
      </c>
      <c r="D511" s="19">
        <v>0</v>
      </c>
      <c r="E511" s="29">
        <f t="shared" ref="E511:E558" si="16">D511/C511*100</f>
        <v>0</v>
      </c>
      <c r="F511" s="29">
        <v>9161.40301</v>
      </c>
      <c r="G511" s="29">
        <f t="shared" ref="G511:G558" si="17">D511/F511*100</f>
        <v>0</v>
      </c>
    </row>
    <row r="512" spans="1:7" ht="33.75" x14ac:dyDescent="0.2">
      <c r="A512" s="13" t="s">
        <v>1766</v>
      </c>
      <c r="B512" s="11" t="s">
        <v>1767</v>
      </c>
      <c r="C512" s="19">
        <v>262729.90000000002</v>
      </c>
      <c r="D512" s="19">
        <v>0</v>
      </c>
      <c r="E512" s="29">
        <v>0</v>
      </c>
      <c r="F512" s="29">
        <v>0</v>
      </c>
      <c r="G512" s="29">
        <v>0</v>
      </c>
    </row>
    <row r="513" spans="1:7" ht="22.5" x14ac:dyDescent="0.2">
      <c r="A513" s="13" t="s">
        <v>396</v>
      </c>
      <c r="B513" s="11" t="s">
        <v>1015</v>
      </c>
      <c r="C513" s="19">
        <v>165796.20000000001</v>
      </c>
      <c r="D513" s="19">
        <v>0</v>
      </c>
      <c r="E513" s="29">
        <f t="shared" si="16"/>
        <v>0</v>
      </c>
      <c r="F513" s="29">
        <v>0</v>
      </c>
      <c r="G513" s="29">
        <v>0</v>
      </c>
    </row>
    <row r="514" spans="1:7" ht="22.5" x14ac:dyDescent="0.2">
      <c r="A514" s="13" t="s">
        <v>397</v>
      </c>
      <c r="B514" s="11" t="s">
        <v>1016</v>
      </c>
      <c r="C514" s="19">
        <v>165796.20000000001</v>
      </c>
      <c r="D514" s="19">
        <v>0</v>
      </c>
      <c r="E514" s="29">
        <f t="shared" si="16"/>
        <v>0</v>
      </c>
      <c r="F514" s="29">
        <v>0</v>
      </c>
      <c r="G514" s="29">
        <v>0</v>
      </c>
    </row>
    <row r="515" spans="1:7" x14ac:dyDescent="0.2">
      <c r="A515" s="13" t="s">
        <v>398</v>
      </c>
      <c r="B515" s="11" t="s">
        <v>1017</v>
      </c>
      <c r="C515" s="19">
        <v>16425.900000000001</v>
      </c>
      <c r="D515" s="19">
        <v>2203.33961</v>
      </c>
      <c r="E515" s="29">
        <f t="shared" si="16"/>
        <v>13.413813611430728</v>
      </c>
      <c r="F515" s="29">
        <v>0</v>
      </c>
      <c r="G515" s="29">
        <v>0</v>
      </c>
    </row>
    <row r="516" spans="1:7" ht="22.5" x14ac:dyDescent="0.2">
      <c r="A516" s="13" t="s">
        <v>399</v>
      </c>
      <c r="B516" s="11" t="s">
        <v>1018</v>
      </c>
      <c r="C516" s="19">
        <v>16425.900000000001</v>
      </c>
      <c r="D516" s="19">
        <v>2203.33961</v>
      </c>
      <c r="E516" s="29">
        <f t="shared" si="16"/>
        <v>13.413813611430728</v>
      </c>
      <c r="F516" s="29">
        <v>0</v>
      </c>
      <c r="G516" s="29">
        <v>0</v>
      </c>
    </row>
    <row r="517" spans="1:7" ht="33.75" x14ac:dyDescent="0.2">
      <c r="A517" s="13" t="s">
        <v>400</v>
      </c>
      <c r="B517" s="11" t="s">
        <v>1019</v>
      </c>
      <c r="C517" s="19">
        <v>116577.5</v>
      </c>
      <c r="D517" s="19">
        <v>43975.710869999995</v>
      </c>
      <c r="E517" s="29">
        <f t="shared" si="16"/>
        <v>37.72229707276275</v>
      </c>
      <c r="F517" s="29">
        <v>0</v>
      </c>
      <c r="G517" s="29">
        <v>0</v>
      </c>
    </row>
    <row r="518" spans="1:7" ht="45" x14ac:dyDescent="0.2">
      <c r="A518" s="13" t="s">
        <v>401</v>
      </c>
      <c r="B518" s="11" t="s">
        <v>1020</v>
      </c>
      <c r="C518" s="19">
        <v>116577.5</v>
      </c>
      <c r="D518" s="19">
        <v>43975.710869999995</v>
      </c>
      <c r="E518" s="29">
        <f t="shared" si="16"/>
        <v>37.72229707276275</v>
      </c>
      <c r="F518" s="29">
        <v>0</v>
      </c>
      <c r="G518" s="29">
        <v>0</v>
      </c>
    </row>
    <row r="519" spans="1:7" ht="45" x14ac:dyDescent="0.2">
      <c r="A519" s="13" t="s">
        <v>402</v>
      </c>
      <c r="B519" s="11" t="s">
        <v>1021</v>
      </c>
      <c r="C519" s="19">
        <v>9240</v>
      </c>
      <c r="D519" s="19">
        <v>5040</v>
      </c>
      <c r="E519" s="29">
        <f t="shared" si="16"/>
        <v>54.54545454545454</v>
      </c>
      <c r="F519" s="29">
        <v>0</v>
      </c>
      <c r="G519" s="29">
        <v>0</v>
      </c>
    </row>
    <row r="520" spans="1:7" ht="45" x14ac:dyDescent="0.2">
      <c r="A520" s="13" t="s">
        <v>1462</v>
      </c>
      <c r="B520" s="41" t="s">
        <v>1022</v>
      </c>
      <c r="C520" s="19">
        <v>9240</v>
      </c>
      <c r="D520" s="19">
        <v>5040</v>
      </c>
      <c r="E520" s="29">
        <f t="shared" si="16"/>
        <v>54.54545454545454</v>
      </c>
      <c r="F520" s="29">
        <v>0</v>
      </c>
      <c r="G520" s="29">
        <v>0</v>
      </c>
    </row>
    <row r="521" spans="1:7" ht="22.5" x14ac:dyDescent="0.2">
      <c r="A521" s="13" t="s">
        <v>403</v>
      </c>
      <c r="B521" s="11" t="s">
        <v>1023</v>
      </c>
      <c r="C521" s="19">
        <v>158793</v>
      </c>
      <c r="D521" s="19">
        <v>0</v>
      </c>
      <c r="E521" s="29">
        <f t="shared" si="16"/>
        <v>0</v>
      </c>
      <c r="F521" s="29">
        <v>0</v>
      </c>
      <c r="G521" s="29">
        <v>0</v>
      </c>
    </row>
    <row r="522" spans="1:7" ht="22.5" x14ac:dyDescent="0.2">
      <c r="A522" s="13" t="s">
        <v>404</v>
      </c>
      <c r="B522" s="11" t="s">
        <v>1024</v>
      </c>
      <c r="C522" s="19">
        <v>158793</v>
      </c>
      <c r="D522" s="19">
        <v>0</v>
      </c>
      <c r="E522" s="29">
        <f t="shared" si="16"/>
        <v>0</v>
      </c>
      <c r="F522" s="29">
        <v>0</v>
      </c>
      <c r="G522" s="29">
        <v>0</v>
      </c>
    </row>
    <row r="523" spans="1:7" ht="33.75" x14ac:dyDescent="0.2">
      <c r="A523" s="13" t="s">
        <v>405</v>
      </c>
      <c r="B523" s="11" t="s">
        <v>1025</v>
      </c>
      <c r="C523" s="19">
        <v>41742.800000000003</v>
      </c>
      <c r="D523" s="19">
        <v>16423.964479999999</v>
      </c>
      <c r="E523" s="29">
        <f t="shared" si="16"/>
        <v>39.345622430694625</v>
      </c>
      <c r="F523" s="29">
        <v>0</v>
      </c>
      <c r="G523" s="29">
        <v>0</v>
      </c>
    </row>
    <row r="524" spans="1:7" ht="45" x14ac:dyDescent="0.2">
      <c r="A524" s="13" t="s">
        <v>406</v>
      </c>
      <c r="B524" s="41" t="s">
        <v>1026</v>
      </c>
      <c r="C524" s="19">
        <v>41742.800000000003</v>
      </c>
      <c r="D524" s="19">
        <v>16423.964479999999</v>
      </c>
      <c r="E524" s="29">
        <f t="shared" si="16"/>
        <v>39.345622430694625</v>
      </c>
      <c r="F524" s="29">
        <v>0</v>
      </c>
      <c r="G524" s="29">
        <v>0</v>
      </c>
    </row>
    <row r="525" spans="1:7" ht="45" x14ac:dyDescent="0.2">
      <c r="A525" s="13" t="s">
        <v>407</v>
      </c>
      <c r="B525" s="11" t="s">
        <v>1027</v>
      </c>
      <c r="C525" s="19">
        <v>4745.3999999999996</v>
      </c>
      <c r="D525" s="19">
        <v>4230.76703</v>
      </c>
      <c r="E525" s="29">
        <f t="shared" si="16"/>
        <v>89.155119273401624</v>
      </c>
      <c r="F525" s="29">
        <v>0</v>
      </c>
      <c r="G525" s="29">
        <v>0</v>
      </c>
    </row>
    <row r="526" spans="1:7" ht="45" x14ac:dyDescent="0.2">
      <c r="A526" s="13" t="s">
        <v>408</v>
      </c>
      <c r="B526" s="11" t="s">
        <v>1028</v>
      </c>
      <c r="C526" s="19">
        <v>4745.3999999999996</v>
      </c>
      <c r="D526" s="19">
        <v>4230.76703</v>
      </c>
      <c r="E526" s="29">
        <f t="shared" si="16"/>
        <v>89.155119273401624</v>
      </c>
      <c r="F526" s="29">
        <v>0</v>
      </c>
      <c r="G526" s="29">
        <v>0</v>
      </c>
    </row>
    <row r="527" spans="1:7" ht="22.5" x14ac:dyDescent="0.2">
      <c r="A527" s="13" t="s">
        <v>1539</v>
      </c>
      <c r="B527" s="11" t="s">
        <v>1552</v>
      </c>
      <c r="C527" s="19">
        <v>921922.8</v>
      </c>
      <c r="D527" s="19">
        <v>890053.79904999991</v>
      </c>
      <c r="E527" s="29">
        <f t="shared" si="16"/>
        <v>96.543202863623705</v>
      </c>
      <c r="F527" s="29">
        <v>0</v>
      </c>
      <c r="G527" s="29">
        <v>0</v>
      </c>
    </row>
    <row r="528" spans="1:7" ht="22.5" x14ac:dyDescent="0.2">
      <c r="A528" s="13" t="s">
        <v>1540</v>
      </c>
      <c r="B528" s="11" t="s">
        <v>1553</v>
      </c>
      <c r="C528" s="19">
        <v>921922.8</v>
      </c>
      <c r="D528" s="19">
        <v>890053.79904999991</v>
      </c>
      <c r="E528" s="29">
        <f t="shared" si="16"/>
        <v>96.543202863623705</v>
      </c>
      <c r="F528" s="29">
        <v>0</v>
      </c>
      <c r="G528" s="29">
        <v>0</v>
      </c>
    </row>
    <row r="529" spans="1:10" ht="45" x14ac:dyDescent="0.2">
      <c r="A529" s="13" t="s">
        <v>1768</v>
      </c>
      <c r="B529" s="11" t="s">
        <v>1769</v>
      </c>
      <c r="C529" s="19">
        <v>219648.2</v>
      </c>
      <c r="D529" s="19">
        <v>0</v>
      </c>
      <c r="E529" s="29">
        <f t="shared" si="16"/>
        <v>0</v>
      </c>
      <c r="F529" s="29">
        <v>0</v>
      </c>
      <c r="G529" s="29">
        <v>0</v>
      </c>
    </row>
    <row r="530" spans="1:10" ht="33.75" x14ac:dyDescent="0.2">
      <c r="A530" s="13" t="s">
        <v>1690</v>
      </c>
      <c r="B530" s="11" t="s">
        <v>1738</v>
      </c>
      <c r="C530" s="19">
        <v>220.1</v>
      </c>
      <c r="D530" s="19">
        <v>0</v>
      </c>
      <c r="E530" s="29">
        <f t="shared" si="16"/>
        <v>0</v>
      </c>
      <c r="F530" s="29">
        <v>0</v>
      </c>
      <c r="G530" s="29">
        <v>0</v>
      </c>
    </row>
    <row r="531" spans="1:10" ht="33.75" x14ac:dyDescent="0.2">
      <c r="A531" s="13" t="s">
        <v>1691</v>
      </c>
      <c r="B531" s="11" t="s">
        <v>1739</v>
      </c>
      <c r="C531" s="19">
        <v>220.1</v>
      </c>
      <c r="D531" s="19">
        <v>0</v>
      </c>
      <c r="E531" s="29">
        <f t="shared" si="16"/>
        <v>0</v>
      </c>
      <c r="F531" s="29">
        <v>0</v>
      </c>
      <c r="G531" s="29">
        <v>0</v>
      </c>
      <c r="H531" s="2">
        <v>16630.7</v>
      </c>
    </row>
    <row r="532" spans="1:10" ht="45" x14ac:dyDescent="0.2">
      <c r="A532" s="13" t="s">
        <v>409</v>
      </c>
      <c r="B532" s="11" t="s">
        <v>1029</v>
      </c>
      <c r="C532" s="19">
        <v>17192</v>
      </c>
      <c r="D532" s="19">
        <v>13656.43857</v>
      </c>
      <c r="E532" s="29">
        <f t="shared" si="16"/>
        <v>79.434845102373203</v>
      </c>
      <c r="F532" s="29">
        <v>9245.4195</v>
      </c>
      <c r="G532" s="29">
        <f t="shared" si="17"/>
        <v>147.71031828247493</v>
      </c>
    </row>
    <row r="533" spans="1:10" ht="45" x14ac:dyDescent="0.2">
      <c r="A533" s="13" t="s">
        <v>410</v>
      </c>
      <c r="B533" s="11" t="s">
        <v>1030</v>
      </c>
      <c r="C533" s="19">
        <v>3063.4</v>
      </c>
      <c r="D533" s="19">
        <v>3011.2543700000001</v>
      </c>
      <c r="E533" s="29">
        <f t="shared" si="16"/>
        <v>98.29778579356271</v>
      </c>
      <c r="F533" s="29">
        <v>0</v>
      </c>
      <c r="G533" s="29">
        <v>0</v>
      </c>
    </row>
    <row r="534" spans="1:10" ht="56.25" x14ac:dyDescent="0.2">
      <c r="A534" s="13" t="s">
        <v>411</v>
      </c>
      <c r="B534" s="11" t="s">
        <v>1031</v>
      </c>
      <c r="C534" s="19">
        <v>3063.4</v>
      </c>
      <c r="D534" s="19">
        <v>3011.2543700000001</v>
      </c>
      <c r="E534" s="29">
        <f t="shared" si="16"/>
        <v>98.29778579356271</v>
      </c>
      <c r="F534" s="29">
        <v>0</v>
      </c>
      <c r="G534" s="29">
        <v>0</v>
      </c>
    </row>
    <row r="535" spans="1:10" ht="33.75" x14ac:dyDescent="0.2">
      <c r="A535" s="13" t="s">
        <v>412</v>
      </c>
      <c r="B535" s="11" t="s">
        <v>1032</v>
      </c>
      <c r="C535" s="19">
        <v>19562.599999999999</v>
      </c>
      <c r="D535" s="19">
        <v>14405.827230000001</v>
      </c>
      <c r="E535" s="29">
        <f t="shared" si="16"/>
        <v>73.639634966722227</v>
      </c>
      <c r="F535" s="29">
        <v>15036.99036</v>
      </c>
      <c r="G535" s="29">
        <f t="shared" si="17"/>
        <v>95.802596697282183</v>
      </c>
    </row>
    <row r="536" spans="1:10" ht="33.75" x14ac:dyDescent="0.2">
      <c r="A536" s="13" t="s">
        <v>413</v>
      </c>
      <c r="B536" s="11" t="s">
        <v>1033</v>
      </c>
      <c r="C536" s="19">
        <v>7647</v>
      </c>
      <c r="D536" s="19">
        <v>4117.3922499999999</v>
      </c>
      <c r="E536" s="29">
        <f t="shared" si="16"/>
        <v>53.843235909506994</v>
      </c>
      <c r="F536" s="29">
        <v>9634</v>
      </c>
      <c r="G536" s="29">
        <f t="shared" si="17"/>
        <v>42.738138364127046</v>
      </c>
      <c r="H536" s="2">
        <v>4003726</v>
      </c>
      <c r="I536" s="2" t="e">
        <f>H536+#REF!</f>
        <v>#REF!</v>
      </c>
      <c r="J536" s="31" t="e">
        <f>C536-I536</f>
        <v>#REF!</v>
      </c>
    </row>
    <row r="537" spans="1:10" ht="45" x14ac:dyDescent="0.2">
      <c r="A537" s="13" t="s">
        <v>414</v>
      </c>
      <c r="B537" s="11" t="s">
        <v>1034</v>
      </c>
      <c r="C537" s="19">
        <v>7647</v>
      </c>
      <c r="D537" s="19">
        <v>4117.3922499999999</v>
      </c>
      <c r="E537" s="29">
        <f t="shared" si="16"/>
        <v>53.843235909506994</v>
      </c>
      <c r="F537" s="29">
        <v>9634</v>
      </c>
      <c r="G537" s="29">
        <f t="shared" si="17"/>
        <v>42.738138364127046</v>
      </c>
    </row>
    <row r="538" spans="1:10" ht="33.75" x14ac:dyDescent="0.2">
      <c r="A538" s="13" t="s">
        <v>415</v>
      </c>
      <c r="B538" s="11" t="s">
        <v>1035</v>
      </c>
      <c r="C538" s="19">
        <v>29756.9</v>
      </c>
      <c r="D538" s="19">
        <v>18151.103039999998</v>
      </c>
      <c r="E538" s="29">
        <f t="shared" si="16"/>
        <v>60.997963631964346</v>
      </c>
      <c r="F538" s="29">
        <v>20230.02634</v>
      </c>
      <c r="G538" s="29">
        <f t="shared" si="17"/>
        <v>89.723575911073169</v>
      </c>
    </row>
    <row r="539" spans="1:10" ht="33.75" x14ac:dyDescent="0.2">
      <c r="A539" s="13" t="s">
        <v>416</v>
      </c>
      <c r="B539" s="11" t="s">
        <v>1036</v>
      </c>
      <c r="C539" s="19">
        <v>29756.9</v>
      </c>
      <c r="D539" s="19">
        <v>18151.103039999998</v>
      </c>
      <c r="E539" s="29">
        <f t="shared" si="16"/>
        <v>60.997963631964346</v>
      </c>
      <c r="F539" s="29">
        <v>20190.318340000002</v>
      </c>
      <c r="G539" s="29">
        <f t="shared" si="17"/>
        <v>89.900033938741728</v>
      </c>
    </row>
    <row r="540" spans="1:10" ht="33.75" x14ac:dyDescent="0.2">
      <c r="A540" s="13" t="s">
        <v>1812</v>
      </c>
      <c r="B540" s="41" t="s">
        <v>1813</v>
      </c>
      <c r="C540" s="19">
        <v>0</v>
      </c>
      <c r="D540" s="19">
        <v>0</v>
      </c>
      <c r="E540" s="29">
        <v>0</v>
      </c>
      <c r="F540" s="29">
        <v>39.707999999999998</v>
      </c>
      <c r="G540" s="29">
        <f t="shared" si="17"/>
        <v>0</v>
      </c>
    </row>
    <row r="541" spans="1:10" ht="22.5" x14ac:dyDescent="0.2">
      <c r="A541" s="13" t="s">
        <v>417</v>
      </c>
      <c r="B541" s="11" t="s">
        <v>1037</v>
      </c>
      <c r="C541" s="19">
        <v>44576.9</v>
      </c>
      <c r="D541" s="19">
        <v>905.76999000000001</v>
      </c>
      <c r="E541" s="29">
        <f t="shared" si="16"/>
        <v>2.0319268275721281</v>
      </c>
      <c r="F541" s="29">
        <v>0</v>
      </c>
      <c r="G541" s="29">
        <v>0</v>
      </c>
    </row>
    <row r="542" spans="1:10" ht="22.5" x14ac:dyDescent="0.2">
      <c r="A542" s="13" t="s">
        <v>418</v>
      </c>
      <c r="B542" s="11" t="s">
        <v>1038</v>
      </c>
      <c r="C542" s="19">
        <v>44576.9</v>
      </c>
      <c r="D542" s="19">
        <v>905.76999000000001</v>
      </c>
      <c r="E542" s="29">
        <f t="shared" si="16"/>
        <v>2.0319268275721281</v>
      </c>
      <c r="F542" s="29">
        <v>0</v>
      </c>
      <c r="G542" s="29">
        <v>0</v>
      </c>
    </row>
    <row r="543" spans="1:10" ht="33.75" x14ac:dyDescent="0.2">
      <c r="A543" s="13" t="s">
        <v>419</v>
      </c>
      <c r="B543" s="11" t="s">
        <v>1039</v>
      </c>
      <c r="C543" s="19">
        <v>29086.2</v>
      </c>
      <c r="D543" s="19">
        <v>2018.6749499999999</v>
      </c>
      <c r="E543" s="29">
        <f t="shared" si="16"/>
        <v>6.9403186046991348</v>
      </c>
      <c r="F543" s="29">
        <v>0</v>
      </c>
      <c r="G543" s="29">
        <v>0</v>
      </c>
    </row>
    <row r="544" spans="1:10" ht="33.75" x14ac:dyDescent="0.2">
      <c r="A544" s="13" t="s">
        <v>420</v>
      </c>
      <c r="B544" s="11" t="s">
        <v>1040</v>
      </c>
      <c r="C544" s="19">
        <v>29086.2</v>
      </c>
      <c r="D544" s="19">
        <v>2018.6749499999999</v>
      </c>
      <c r="E544" s="29">
        <f t="shared" si="16"/>
        <v>6.9403186046991348</v>
      </c>
      <c r="F544" s="29">
        <v>0</v>
      </c>
      <c r="G544" s="29">
        <v>0</v>
      </c>
    </row>
    <row r="545" spans="1:7" ht="33.75" x14ac:dyDescent="0.2">
      <c r="A545" s="13" t="s">
        <v>421</v>
      </c>
      <c r="B545" s="11" t="s">
        <v>1041</v>
      </c>
      <c r="C545" s="19">
        <v>45364.2</v>
      </c>
      <c r="D545" s="19">
        <v>1979.182</v>
      </c>
      <c r="E545" s="29">
        <f t="shared" si="16"/>
        <v>4.3628720444755995</v>
      </c>
      <c r="F545" s="29">
        <v>0</v>
      </c>
      <c r="G545" s="29">
        <v>0</v>
      </c>
    </row>
    <row r="546" spans="1:7" ht="33.75" x14ac:dyDescent="0.2">
      <c r="A546" s="13" t="s">
        <v>422</v>
      </c>
      <c r="B546" s="11" t="s">
        <v>1042</v>
      </c>
      <c r="C546" s="19">
        <v>45364.2</v>
      </c>
      <c r="D546" s="19">
        <v>1979.182</v>
      </c>
      <c r="E546" s="29">
        <f t="shared" si="16"/>
        <v>4.3628720444755995</v>
      </c>
      <c r="F546" s="29">
        <v>0</v>
      </c>
      <c r="G546" s="29">
        <v>0</v>
      </c>
    </row>
    <row r="547" spans="1:7" ht="33.75" x14ac:dyDescent="0.2">
      <c r="A547" s="13" t="s">
        <v>1692</v>
      </c>
      <c r="B547" s="11" t="s">
        <v>1740</v>
      </c>
      <c r="C547" s="19">
        <v>0</v>
      </c>
      <c r="D547" s="19">
        <v>0</v>
      </c>
      <c r="E547" s="29">
        <v>0</v>
      </c>
      <c r="F547" s="29">
        <v>0</v>
      </c>
      <c r="G547" s="29">
        <v>0</v>
      </c>
    </row>
    <row r="548" spans="1:7" ht="22.5" x14ac:dyDescent="0.2">
      <c r="A548" s="13" t="s">
        <v>423</v>
      </c>
      <c r="B548" s="11" t="s">
        <v>1043</v>
      </c>
      <c r="C548" s="19">
        <v>21295.570399999997</v>
      </c>
      <c r="D548" s="19">
        <v>21255.892010000003</v>
      </c>
      <c r="E548" s="29">
        <f t="shared" si="16"/>
        <v>99.813677730839302</v>
      </c>
      <c r="F548" s="29">
        <v>35710.077950000006</v>
      </c>
      <c r="G548" s="29">
        <f t="shared" si="17"/>
        <v>59.523510533249905</v>
      </c>
    </row>
    <row r="549" spans="1:7" ht="22.5" x14ac:dyDescent="0.2">
      <c r="A549" s="13" t="s">
        <v>424</v>
      </c>
      <c r="B549" s="11" t="s">
        <v>1044</v>
      </c>
      <c r="C549" s="19">
        <v>21295.5</v>
      </c>
      <c r="D549" s="19">
        <v>21255.892010000003</v>
      </c>
      <c r="E549" s="29">
        <f t="shared" si="16"/>
        <v>99.814007701157536</v>
      </c>
      <c r="F549" s="29">
        <v>35710.077950000006</v>
      </c>
      <c r="G549" s="29">
        <f t="shared" si="17"/>
        <v>59.523510533249905</v>
      </c>
    </row>
    <row r="550" spans="1:7" ht="22.5" x14ac:dyDescent="0.2">
      <c r="A550" s="13" t="s">
        <v>1463</v>
      </c>
      <c r="B550" s="11" t="s">
        <v>1494</v>
      </c>
      <c r="C550" s="19">
        <v>5.04E-2</v>
      </c>
      <c r="D550" s="19">
        <v>0</v>
      </c>
      <c r="E550" s="29">
        <f t="shared" si="16"/>
        <v>0</v>
      </c>
      <c r="F550" s="29">
        <v>0</v>
      </c>
      <c r="G550" s="29">
        <v>0</v>
      </c>
    </row>
    <row r="551" spans="1:7" ht="33.75" x14ac:dyDescent="0.2">
      <c r="A551" s="13" t="s">
        <v>425</v>
      </c>
      <c r="B551" s="11" t="s">
        <v>1045</v>
      </c>
      <c r="C551" s="19">
        <v>142891.1</v>
      </c>
      <c r="D551" s="19">
        <v>24932.909359999998</v>
      </c>
      <c r="E551" s="29">
        <f t="shared" si="16"/>
        <v>17.448888951096322</v>
      </c>
      <c r="F551" s="29">
        <v>0</v>
      </c>
      <c r="G551" s="29">
        <v>0</v>
      </c>
    </row>
    <row r="552" spans="1:7" ht="33.75" x14ac:dyDescent="0.2">
      <c r="A552" s="13" t="s">
        <v>426</v>
      </c>
      <c r="B552" s="11" t="s">
        <v>1046</v>
      </c>
      <c r="C552" s="19">
        <v>142891.1</v>
      </c>
      <c r="D552" s="19">
        <v>24932.909359999998</v>
      </c>
      <c r="E552" s="29">
        <f t="shared" si="16"/>
        <v>17.448888951096322</v>
      </c>
      <c r="F552" s="29">
        <v>0</v>
      </c>
      <c r="G552" s="29">
        <v>0</v>
      </c>
    </row>
    <row r="553" spans="1:7" ht="22.5" x14ac:dyDescent="0.2">
      <c r="A553" s="13" t="s">
        <v>427</v>
      </c>
      <c r="B553" s="11" t="s">
        <v>1047</v>
      </c>
      <c r="C553" s="19">
        <v>238421.7</v>
      </c>
      <c r="D553" s="19">
        <v>212511.73647</v>
      </c>
      <c r="E553" s="29">
        <f t="shared" si="16"/>
        <v>89.132715885340971</v>
      </c>
      <c r="F553" s="29">
        <v>215741.95572000003</v>
      </c>
      <c r="G553" s="29">
        <f>D553/F554*100</f>
        <v>98.502739423484059</v>
      </c>
    </row>
    <row r="554" spans="1:7" ht="33.75" x14ac:dyDescent="0.2">
      <c r="A554" s="13" t="s">
        <v>428</v>
      </c>
      <c r="B554" s="11" t="s">
        <v>1048</v>
      </c>
      <c r="C554" s="19">
        <v>238421.7</v>
      </c>
      <c r="D554" s="19">
        <v>212511.73647</v>
      </c>
      <c r="E554" s="29">
        <f t="shared" si="16"/>
        <v>89.132715885340971</v>
      </c>
      <c r="F554" s="29">
        <f>'[1]01.10.2019'!$D$519+'[1]01.10.2019'!$D$520+'[1]01.10.2019'!$D$521</f>
        <v>215741.95572000003</v>
      </c>
      <c r="G554" s="29">
        <v>0</v>
      </c>
    </row>
    <row r="555" spans="1:7" ht="22.5" x14ac:dyDescent="0.2">
      <c r="A555" s="13" t="s">
        <v>429</v>
      </c>
      <c r="B555" s="11" t="s">
        <v>1049</v>
      </c>
      <c r="C555" s="19">
        <v>13600</v>
      </c>
      <c r="D555" s="19">
        <v>4244.53521</v>
      </c>
      <c r="E555" s="29">
        <f t="shared" si="16"/>
        <v>31.209817720588234</v>
      </c>
      <c r="F555" s="29">
        <v>13291.6</v>
      </c>
      <c r="G555" s="29">
        <f t="shared" si="17"/>
        <v>31.933967392939898</v>
      </c>
    </row>
    <row r="556" spans="1:7" ht="33.75" x14ac:dyDescent="0.2">
      <c r="A556" s="13" t="s">
        <v>430</v>
      </c>
      <c r="B556" s="11" t="s">
        <v>1050</v>
      </c>
      <c r="C556" s="19">
        <v>13600</v>
      </c>
      <c r="D556" s="19">
        <v>4244.53521</v>
      </c>
      <c r="E556" s="29">
        <f t="shared" si="16"/>
        <v>31.209817720588234</v>
      </c>
      <c r="F556" s="29">
        <v>13291.6</v>
      </c>
      <c r="G556" s="29">
        <f t="shared" si="17"/>
        <v>31.933967392939898</v>
      </c>
    </row>
    <row r="557" spans="1:7" x14ac:dyDescent="0.2">
      <c r="A557" s="13" t="s">
        <v>431</v>
      </c>
      <c r="B557" s="11" t="s">
        <v>1051</v>
      </c>
      <c r="C557" s="19">
        <v>11511.1</v>
      </c>
      <c r="D557" s="19">
        <v>6372.0412699999997</v>
      </c>
      <c r="E557" s="29">
        <f t="shared" si="16"/>
        <v>55.355624310448171</v>
      </c>
      <c r="F557" s="29">
        <v>24339.311389999999</v>
      </c>
      <c r="G557" s="29">
        <f t="shared" si="17"/>
        <v>26.180039229121345</v>
      </c>
    </row>
    <row r="558" spans="1:7" ht="22.5" x14ac:dyDescent="0.2">
      <c r="A558" s="13" t="s">
        <v>432</v>
      </c>
      <c r="B558" s="11" t="s">
        <v>1052</v>
      </c>
      <c r="C558" s="19">
        <v>11511.1</v>
      </c>
      <c r="D558" s="19">
        <v>6372.0412699999997</v>
      </c>
      <c r="E558" s="29">
        <f t="shared" si="16"/>
        <v>55.355624310448171</v>
      </c>
      <c r="F558" s="29">
        <v>24339.311389999999</v>
      </c>
      <c r="G558" s="29">
        <f t="shared" si="17"/>
        <v>26.180039229121345</v>
      </c>
    </row>
    <row r="559" spans="1:7" ht="22.5" x14ac:dyDescent="0.2">
      <c r="A559" s="13" t="s">
        <v>433</v>
      </c>
      <c r="B559" s="11" t="s">
        <v>1053</v>
      </c>
      <c r="C559" s="19">
        <v>703328.8</v>
      </c>
      <c r="D559" s="19">
        <v>56855.94356</v>
      </c>
      <c r="E559" s="29">
        <f t="shared" ref="E559:E599" si="18">D559/C559*100</f>
        <v>8.0838355488926368</v>
      </c>
      <c r="F559" s="29">
        <v>243371.94947999998</v>
      </c>
      <c r="G559" s="29">
        <f t="shared" ref="G559:G599" si="19">D559/F559*100</f>
        <v>23.361748829921073</v>
      </c>
    </row>
    <row r="560" spans="1:7" ht="33.75" x14ac:dyDescent="0.2">
      <c r="A560" s="13" t="s">
        <v>434</v>
      </c>
      <c r="B560" s="11" t="s">
        <v>1054</v>
      </c>
      <c r="C560" s="19">
        <v>703328.8</v>
      </c>
      <c r="D560" s="19">
        <v>56855.94356</v>
      </c>
      <c r="E560" s="29">
        <f t="shared" si="18"/>
        <v>8.0838355488926368</v>
      </c>
      <c r="F560" s="29">
        <v>243371.94947999998</v>
      </c>
      <c r="G560" s="29">
        <f t="shared" si="19"/>
        <v>23.361748829921073</v>
      </c>
    </row>
    <row r="561" spans="1:10" ht="22.5" x14ac:dyDescent="0.2">
      <c r="A561" s="13" t="s">
        <v>435</v>
      </c>
      <c r="B561" s="11" t="s">
        <v>1055</v>
      </c>
      <c r="C561" s="19">
        <v>543100.80000000005</v>
      </c>
      <c r="D561" s="19">
        <v>293100.79995000002</v>
      </c>
      <c r="E561" s="29">
        <f t="shared" si="18"/>
        <v>53.968029498391459</v>
      </c>
      <c r="F561" s="29">
        <v>351314.67119999998</v>
      </c>
      <c r="G561" s="29">
        <f t="shared" si="19"/>
        <v>83.429706749462966</v>
      </c>
    </row>
    <row r="562" spans="1:10" ht="33.75" x14ac:dyDescent="0.2">
      <c r="A562" s="13" t="s">
        <v>436</v>
      </c>
      <c r="B562" s="11" t="s">
        <v>1056</v>
      </c>
      <c r="C562" s="19">
        <v>543100.80000000005</v>
      </c>
      <c r="D562" s="19">
        <v>293100.79995000002</v>
      </c>
      <c r="E562" s="29">
        <f t="shared" si="18"/>
        <v>53.968029498391459</v>
      </c>
      <c r="F562" s="29">
        <v>351314.67119999998</v>
      </c>
      <c r="G562" s="29">
        <f t="shared" si="19"/>
        <v>83.429706749462966</v>
      </c>
    </row>
    <row r="563" spans="1:10" ht="56.25" x14ac:dyDescent="0.2">
      <c r="A563" s="13" t="s">
        <v>1814</v>
      </c>
      <c r="B563" s="41" t="s">
        <v>1815</v>
      </c>
      <c r="C563" s="19">
        <v>0</v>
      </c>
      <c r="D563" s="19">
        <v>0</v>
      </c>
      <c r="E563" s="29">
        <v>0</v>
      </c>
      <c r="F563" s="29">
        <v>1400.3799799999999</v>
      </c>
      <c r="G563" s="29">
        <f t="shared" si="19"/>
        <v>0</v>
      </c>
    </row>
    <row r="564" spans="1:10" ht="22.5" x14ac:dyDescent="0.2">
      <c r="A564" s="13" t="s">
        <v>437</v>
      </c>
      <c r="B564" s="11" t="s">
        <v>1057</v>
      </c>
      <c r="C564" s="19">
        <v>62447.5</v>
      </c>
      <c r="D564" s="19">
        <v>13486.682490000001</v>
      </c>
      <c r="E564" s="29">
        <f t="shared" si="18"/>
        <v>21.596833323992154</v>
      </c>
      <c r="F564" s="29">
        <v>32842.478920000001</v>
      </c>
      <c r="G564" s="29">
        <f t="shared" si="19"/>
        <v>41.064751911242155</v>
      </c>
    </row>
    <row r="565" spans="1:10" ht="22.5" x14ac:dyDescent="0.2">
      <c r="A565" s="13" t="s">
        <v>438</v>
      </c>
      <c r="B565" s="11" t="s">
        <v>1058</v>
      </c>
      <c r="C565" s="19">
        <v>376911</v>
      </c>
      <c r="D565" s="19">
        <v>68271.615609999993</v>
      </c>
      <c r="E565" s="29">
        <f t="shared" si="18"/>
        <v>18.113457980796525</v>
      </c>
      <c r="F565" s="29">
        <v>112732.46984000001</v>
      </c>
      <c r="G565" s="29">
        <f t="shared" si="19"/>
        <v>60.56073791951615</v>
      </c>
    </row>
    <row r="566" spans="1:10" ht="22.5" x14ac:dyDescent="0.2">
      <c r="A566" s="13" t="s">
        <v>439</v>
      </c>
      <c r="B566" s="11" t="s">
        <v>1059</v>
      </c>
      <c r="C566" s="19">
        <v>376911</v>
      </c>
      <c r="D566" s="19">
        <v>68271.615609999993</v>
      </c>
      <c r="E566" s="29">
        <f t="shared" si="18"/>
        <v>18.113457980796525</v>
      </c>
      <c r="F566" s="29">
        <v>112732.46984000001</v>
      </c>
      <c r="G566" s="29">
        <f t="shared" si="19"/>
        <v>60.56073791951615</v>
      </c>
    </row>
    <row r="567" spans="1:10" ht="22.5" x14ac:dyDescent="0.2">
      <c r="A567" s="13" t="s">
        <v>1816</v>
      </c>
      <c r="B567" s="11" t="s">
        <v>1818</v>
      </c>
      <c r="C567" s="19">
        <v>0</v>
      </c>
      <c r="D567" s="19">
        <v>0</v>
      </c>
      <c r="E567" s="29">
        <v>0</v>
      </c>
      <c r="F567" s="29">
        <v>9831.6</v>
      </c>
      <c r="G567" s="29">
        <f t="shared" si="19"/>
        <v>0</v>
      </c>
    </row>
    <row r="568" spans="1:10" ht="22.5" x14ac:dyDescent="0.2">
      <c r="A568" s="13" t="s">
        <v>1817</v>
      </c>
      <c r="B568" s="11" t="s">
        <v>1819</v>
      </c>
      <c r="C568" s="19">
        <v>0</v>
      </c>
      <c r="D568" s="19">
        <v>0</v>
      </c>
      <c r="E568" s="29">
        <v>0</v>
      </c>
      <c r="F568" s="29">
        <v>9831.6</v>
      </c>
      <c r="G568" s="29">
        <v>0</v>
      </c>
    </row>
    <row r="569" spans="1:10" ht="45" x14ac:dyDescent="0.2">
      <c r="A569" s="13" t="s">
        <v>1820</v>
      </c>
      <c r="B569" s="11" t="s">
        <v>1822</v>
      </c>
      <c r="C569" s="19">
        <v>0</v>
      </c>
      <c r="D569" s="19">
        <v>0</v>
      </c>
      <c r="E569" s="29">
        <v>0</v>
      </c>
      <c r="F569" s="29">
        <v>12122.816000000001</v>
      </c>
      <c r="G569" s="29">
        <v>0</v>
      </c>
    </row>
    <row r="570" spans="1:10" ht="56.25" x14ac:dyDescent="0.2">
      <c r="A570" s="13" t="s">
        <v>1821</v>
      </c>
      <c r="B570" s="11" t="s">
        <v>1823</v>
      </c>
      <c r="C570" s="19">
        <v>0</v>
      </c>
      <c r="D570" s="19">
        <v>0</v>
      </c>
      <c r="E570" s="29">
        <v>0</v>
      </c>
      <c r="F570" s="29">
        <v>12122.816000000001</v>
      </c>
      <c r="G570" s="29">
        <v>0</v>
      </c>
    </row>
    <row r="571" spans="1:10" ht="33.75" x14ac:dyDescent="0.2">
      <c r="A571" s="13" t="s">
        <v>440</v>
      </c>
      <c r="B571" s="11" t="s">
        <v>1060</v>
      </c>
      <c r="C571" s="19">
        <v>99378</v>
      </c>
      <c r="D571" s="19">
        <v>28383.465800000002</v>
      </c>
      <c r="E571" s="29">
        <f t="shared" si="18"/>
        <v>28.561115941153979</v>
      </c>
      <c r="F571" s="29">
        <v>0</v>
      </c>
      <c r="G571" s="29">
        <v>0</v>
      </c>
    </row>
    <row r="572" spans="1:10" ht="22.5" x14ac:dyDescent="0.2">
      <c r="A572" s="13" t="s">
        <v>441</v>
      </c>
      <c r="B572" s="11" t="s">
        <v>1061</v>
      </c>
      <c r="C572" s="19">
        <v>8461.2999999999993</v>
      </c>
      <c r="D572" s="19">
        <v>4292.62727</v>
      </c>
      <c r="E572" s="29">
        <f t="shared" si="18"/>
        <v>50.732479288052666</v>
      </c>
      <c r="F572" s="29">
        <v>0</v>
      </c>
      <c r="G572" s="29">
        <v>0</v>
      </c>
      <c r="H572" s="2">
        <v>2742905.11</v>
      </c>
      <c r="I572" s="2" t="e">
        <f>H572+#REF!</f>
        <v>#REF!</v>
      </c>
      <c r="J572" s="31" t="e">
        <f>C572-I572</f>
        <v>#REF!</v>
      </c>
    </row>
    <row r="573" spans="1:10" ht="22.5" x14ac:dyDescent="0.2">
      <c r="A573" s="13" t="s">
        <v>442</v>
      </c>
      <c r="B573" s="11" t="s">
        <v>1062</v>
      </c>
      <c r="C573" s="19">
        <v>8461.2999999999993</v>
      </c>
      <c r="D573" s="19">
        <v>4292.62727</v>
      </c>
      <c r="E573" s="29">
        <f t="shared" si="18"/>
        <v>50.732479288052666</v>
      </c>
      <c r="F573" s="29">
        <v>0</v>
      </c>
      <c r="G573" s="29">
        <v>0</v>
      </c>
    </row>
    <row r="574" spans="1:10" ht="45" x14ac:dyDescent="0.2">
      <c r="A574" s="13" t="s">
        <v>443</v>
      </c>
      <c r="B574" s="11" t="s">
        <v>1063</v>
      </c>
      <c r="C574" s="19">
        <v>180048.9</v>
      </c>
      <c r="D574" s="19">
        <v>144002.1091</v>
      </c>
      <c r="E574" s="29">
        <f t="shared" si="18"/>
        <v>79.979443973276148</v>
      </c>
      <c r="F574" s="29">
        <v>0</v>
      </c>
      <c r="G574" s="29">
        <v>0</v>
      </c>
    </row>
    <row r="575" spans="1:10" ht="33.75" x14ac:dyDescent="0.2">
      <c r="A575" s="13" t="s">
        <v>444</v>
      </c>
      <c r="B575" s="11" t="s">
        <v>1064</v>
      </c>
      <c r="C575" s="19">
        <v>2222400</v>
      </c>
      <c r="D575" s="19">
        <v>1299417.5292</v>
      </c>
      <c r="E575" s="29">
        <f t="shared" si="18"/>
        <v>58.469111285097199</v>
      </c>
      <c r="F575" s="29">
        <v>0</v>
      </c>
      <c r="G575" s="29">
        <v>0</v>
      </c>
    </row>
    <row r="576" spans="1:10" ht="56.25" x14ac:dyDescent="0.2">
      <c r="A576" s="13" t="s">
        <v>445</v>
      </c>
      <c r="B576" s="11" t="s">
        <v>1065</v>
      </c>
      <c r="C576" s="19">
        <v>345664.7</v>
      </c>
      <c r="D576" s="19">
        <v>177655.93388</v>
      </c>
      <c r="E576" s="29">
        <f t="shared" si="18"/>
        <v>51.395451684826362</v>
      </c>
      <c r="F576" s="29">
        <v>46125.531510000001</v>
      </c>
      <c r="G576" s="29" t="s">
        <v>1858</v>
      </c>
    </row>
    <row r="577" spans="1:10" ht="67.5" x14ac:dyDescent="0.2">
      <c r="A577" s="13" t="s">
        <v>446</v>
      </c>
      <c r="B577" s="11" t="s">
        <v>1066</v>
      </c>
      <c r="C577" s="19">
        <v>345664.7</v>
      </c>
      <c r="D577" s="19">
        <v>177655.93388</v>
      </c>
      <c r="E577" s="29">
        <f t="shared" si="18"/>
        <v>51.395451684826362</v>
      </c>
      <c r="F577" s="29">
        <v>46125.531510000001</v>
      </c>
      <c r="G577" s="29" t="s">
        <v>1858</v>
      </c>
    </row>
    <row r="578" spans="1:10" ht="33.75" x14ac:dyDescent="0.2">
      <c r="A578" s="13" t="s">
        <v>1824</v>
      </c>
      <c r="B578" s="41" t="s">
        <v>1825</v>
      </c>
      <c r="C578" s="19">
        <v>0</v>
      </c>
      <c r="D578" s="19">
        <v>0</v>
      </c>
      <c r="E578" s="29">
        <v>0</v>
      </c>
      <c r="F578" s="29">
        <v>33543.673760000005</v>
      </c>
      <c r="G578" s="29">
        <v>0</v>
      </c>
    </row>
    <row r="579" spans="1:10" ht="45" x14ac:dyDescent="0.2">
      <c r="A579" s="13" t="s">
        <v>1826</v>
      </c>
      <c r="B579" s="41" t="s">
        <v>1827</v>
      </c>
      <c r="C579" s="19">
        <v>0</v>
      </c>
      <c r="D579" s="19">
        <v>0</v>
      </c>
      <c r="E579" s="29">
        <v>0</v>
      </c>
      <c r="F579" s="29">
        <v>33543.673760000005</v>
      </c>
      <c r="G579" s="29">
        <v>0</v>
      </c>
    </row>
    <row r="580" spans="1:10" ht="33.75" x14ac:dyDescent="0.2">
      <c r="A580" s="13" t="s">
        <v>1464</v>
      </c>
      <c r="B580" s="11" t="s">
        <v>1495</v>
      </c>
      <c r="C580" s="19">
        <v>46861.599999999999</v>
      </c>
      <c r="D580" s="19">
        <v>28332.384969999999</v>
      </c>
      <c r="E580" s="29">
        <f t="shared" si="18"/>
        <v>60.459704683578877</v>
      </c>
      <c r="F580" s="29">
        <v>0</v>
      </c>
      <c r="G580" s="29">
        <v>0</v>
      </c>
    </row>
    <row r="581" spans="1:10" ht="45" x14ac:dyDescent="0.2">
      <c r="A581" s="13" t="s">
        <v>1465</v>
      </c>
      <c r="B581" s="11" t="s">
        <v>1496</v>
      </c>
      <c r="C581" s="19">
        <v>46861.599999999999</v>
      </c>
      <c r="D581" s="19">
        <v>28332.384969999999</v>
      </c>
      <c r="E581" s="29">
        <f t="shared" si="18"/>
        <v>60.459704683578877</v>
      </c>
      <c r="F581" s="29">
        <v>0</v>
      </c>
      <c r="G581" s="29">
        <v>0</v>
      </c>
    </row>
    <row r="582" spans="1:10" ht="22.5" x14ac:dyDescent="0.2">
      <c r="A582" s="13" t="s">
        <v>1610</v>
      </c>
      <c r="B582" s="11" t="s">
        <v>1636</v>
      </c>
      <c r="C582" s="19">
        <v>16630.7</v>
      </c>
      <c r="D582" s="19">
        <v>16630.7</v>
      </c>
      <c r="E582" s="29">
        <f t="shared" si="18"/>
        <v>100</v>
      </c>
      <c r="F582" s="29">
        <v>0</v>
      </c>
      <c r="G582" s="29">
        <v>0</v>
      </c>
    </row>
    <row r="583" spans="1:10" ht="22.5" x14ac:dyDescent="0.2">
      <c r="A583" s="13" t="s">
        <v>1611</v>
      </c>
      <c r="B583" s="11" t="s">
        <v>1637</v>
      </c>
      <c r="C583" s="19">
        <v>16630.7</v>
      </c>
      <c r="D583" s="19">
        <v>16630.7</v>
      </c>
      <c r="E583" s="29">
        <f t="shared" si="18"/>
        <v>100</v>
      </c>
      <c r="F583" s="29">
        <v>0</v>
      </c>
      <c r="G583" s="29">
        <v>0</v>
      </c>
    </row>
    <row r="584" spans="1:10" x14ac:dyDescent="0.2">
      <c r="A584" s="13" t="s">
        <v>447</v>
      </c>
      <c r="B584" s="41" t="s">
        <v>1067</v>
      </c>
      <c r="C584" s="19">
        <v>41179.956100000003</v>
      </c>
      <c r="D584" s="19">
        <v>0</v>
      </c>
      <c r="E584" s="29">
        <f t="shared" si="18"/>
        <v>0</v>
      </c>
      <c r="F584" s="29">
        <v>0</v>
      </c>
      <c r="G584" s="29">
        <v>0</v>
      </c>
    </row>
    <row r="585" spans="1:10" x14ac:dyDescent="0.2">
      <c r="A585" s="13" t="s">
        <v>1466</v>
      </c>
      <c r="B585" s="11" t="s">
        <v>1497</v>
      </c>
      <c r="C585" s="19">
        <v>32096.756100000002</v>
      </c>
      <c r="D585" s="19">
        <v>0</v>
      </c>
      <c r="E585" s="29">
        <f t="shared" si="18"/>
        <v>0</v>
      </c>
      <c r="F585" s="29">
        <v>0</v>
      </c>
      <c r="G585" s="29">
        <v>0</v>
      </c>
    </row>
    <row r="586" spans="1:10" x14ac:dyDescent="0.2">
      <c r="A586" s="13" t="s">
        <v>448</v>
      </c>
      <c r="B586" s="11" t="s">
        <v>1068</v>
      </c>
      <c r="C586" s="19">
        <v>9083.2000000000007</v>
      </c>
      <c r="D586" s="19">
        <v>0</v>
      </c>
      <c r="E586" s="29">
        <f t="shared" si="18"/>
        <v>0</v>
      </c>
      <c r="F586" s="29">
        <v>0</v>
      </c>
      <c r="G586" s="29">
        <v>0</v>
      </c>
    </row>
    <row r="587" spans="1:10" x14ac:dyDescent="0.2">
      <c r="A587" s="13" t="s">
        <v>449</v>
      </c>
      <c r="B587" s="11" t="s">
        <v>1069</v>
      </c>
      <c r="C587" s="19">
        <f>C588+C589+C591+C593+C594+C595+C597+C599+C601+C603+C605+C607+C609+C611+C613+C615+C616+C618+C620+C622+C624+C626+C630+C632+C633</f>
        <v>4665020.6000000006</v>
      </c>
      <c r="D587" s="19">
        <v>3387744.4712800002</v>
      </c>
      <c r="E587" s="29">
        <f t="shared" si="18"/>
        <v>72.620139582663356</v>
      </c>
      <c r="F587" s="29">
        <v>2377549.9556</v>
      </c>
      <c r="G587" s="29">
        <f t="shared" si="19"/>
        <v>142.48888707051654</v>
      </c>
      <c r="H587" s="19">
        <v>4665020.6000000006</v>
      </c>
      <c r="I587" s="2">
        <v>4017043.6</v>
      </c>
      <c r="J587" s="31">
        <f>H587-I587</f>
        <v>647977.00000000047</v>
      </c>
    </row>
    <row r="588" spans="1:10" ht="22.5" x14ac:dyDescent="0.2">
      <c r="A588" s="13" t="s">
        <v>1770</v>
      </c>
      <c r="B588" s="11" t="s">
        <v>1771</v>
      </c>
      <c r="C588" s="19">
        <v>7370</v>
      </c>
      <c r="D588" s="19">
        <v>0</v>
      </c>
      <c r="E588" s="29">
        <f t="shared" si="18"/>
        <v>0</v>
      </c>
      <c r="F588" s="29">
        <v>1854.4108000000001</v>
      </c>
      <c r="G588" s="29">
        <f t="shared" si="19"/>
        <v>0</v>
      </c>
    </row>
    <row r="589" spans="1:10" ht="22.5" x14ac:dyDescent="0.2">
      <c r="A589" s="13" t="s">
        <v>450</v>
      </c>
      <c r="B589" s="11" t="s">
        <v>1070</v>
      </c>
      <c r="C589" s="19">
        <v>28520.5</v>
      </c>
      <c r="D589" s="19">
        <v>21390.5</v>
      </c>
      <c r="E589" s="29">
        <f t="shared" si="18"/>
        <v>75.000438281236299</v>
      </c>
      <c r="F589" s="29">
        <v>1854.4108000000001</v>
      </c>
      <c r="G589" s="29" t="s">
        <v>1858</v>
      </c>
    </row>
    <row r="590" spans="1:10" ht="33.75" x14ac:dyDescent="0.2">
      <c r="A590" s="13" t="s">
        <v>451</v>
      </c>
      <c r="B590" s="11" t="s">
        <v>1071</v>
      </c>
      <c r="C590" s="19">
        <v>28520.5</v>
      </c>
      <c r="D590" s="19">
        <v>21390.5</v>
      </c>
      <c r="E590" s="29">
        <f t="shared" si="18"/>
        <v>75.000438281236299</v>
      </c>
      <c r="F590" s="29">
        <v>25156.799999999999</v>
      </c>
      <c r="G590" s="29">
        <f t="shared" si="19"/>
        <v>85.02869999363989</v>
      </c>
    </row>
    <row r="591" spans="1:10" ht="33.75" x14ac:dyDescent="0.2">
      <c r="A591" s="13" t="s">
        <v>452</v>
      </c>
      <c r="B591" s="11" t="s">
        <v>1072</v>
      </c>
      <c r="C591" s="19">
        <v>708.7</v>
      </c>
      <c r="D591" s="19">
        <v>708.7</v>
      </c>
      <c r="E591" s="29">
        <f t="shared" si="18"/>
        <v>100</v>
      </c>
      <c r="F591" s="29">
        <v>25156.799999999999</v>
      </c>
      <c r="G591" s="29">
        <f t="shared" si="19"/>
        <v>2.8171309546524204</v>
      </c>
    </row>
    <row r="592" spans="1:10" ht="33.75" x14ac:dyDescent="0.2">
      <c r="A592" s="13" t="s">
        <v>453</v>
      </c>
      <c r="B592" s="11" t="s">
        <v>1073</v>
      </c>
      <c r="C592" s="19">
        <v>708.7</v>
      </c>
      <c r="D592" s="19">
        <v>708.7</v>
      </c>
      <c r="E592" s="29">
        <f t="shared" si="18"/>
        <v>100</v>
      </c>
      <c r="F592" s="29">
        <v>716.8</v>
      </c>
      <c r="G592" s="29">
        <f t="shared" si="19"/>
        <v>98.869977678571445</v>
      </c>
    </row>
    <row r="593" spans="1:7" ht="22.5" x14ac:dyDescent="0.2">
      <c r="A593" s="13" t="s">
        <v>454</v>
      </c>
      <c r="B593" s="11" t="s">
        <v>1074</v>
      </c>
      <c r="C593" s="19">
        <v>14469.7</v>
      </c>
      <c r="D593" s="19">
        <v>0</v>
      </c>
      <c r="E593" s="29">
        <f t="shared" si="18"/>
        <v>0</v>
      </c>
      <c r="F593" s="29">
        <v>0</v>
      </c>
      <c r="G593" s="29">
        <v>0</v>
      </c>
    </row>
    <row r="594" spans="1:7" ht="22.5" x14ac:dyDescent="0.2">
      <c r="A594" s="13" t="s">
        <v>455</v>
      </c>
      <c r="B594" s="11" t="s">
        <v>1075</v>
      </c>
      <c r="C594" s="19">
        <v>309855.2</v>
      </c>
      <c r="D594" s="19">
        <v>238780.03988</v>
      </c>
      <c r="E594" s="29">
        <f t="shared" si="18"/>
        <v>77.061814641161419</v>
      </c>
      <c r="F594" s="29">
        <v>189881.20587999999</v>
      </c>
      <c r="G594" s="29">
        <f t="shared" si="19"/>
        <v>125.75232960701904</v>
      </c>
    </row>
    <row r="595" spans="1:7" ht="67.5" x14ac:dyDescent="0.2">
      <c r="A595" s="13" t="s">
        <v>1612</v>
      </c>
      <c r="B595" s="11" t="s">
        <v>1498</v>
      </c>
      <c r="C595" s="19">
        <v>10262.4</v>
      </c>
      <c r="D595" s="19">
        <v>10262.4</v>
      </c>
      <c r="E595" s="29">
        <f t="shared" si="18"/>
        <v>100</v>
      </c>
      <c r="F595" s="29">
        <v>37238.76</v>
      </c>
      <c r="G595" s="29">
        <f t="shared" si="19"/>
        <v>27.558382717362228</v>
      </c>
    </row>
    <row r="596" spans="1:7" ht="67.5" x14ac:dyDescent="0.2">
      <c r="A596" s="13" t="s">
        <v>1467</v>
      </c>
      <c r="B596" s="41" t="s">
        <v>1499</v>
      </c>
      <c r="C596" s="19">
        <v>10262.4</v>
      </c>
      <c r="D596" s="19">
        <v>10262.4</v>
      </c>
      <c r="E596" s="29">
        <f t="shared" si="18"/>
        <v>100</v>
      </c>
      <c r="F596" s="29">
        <v>37238.76</v>
      </c>
      <c r="G596" s="29">
        <f t="shared" si="19"/>
        <v>27.558382717362228</v>
      </c>
    </row>
    <row r="597" spans="1:7" ht="33.75" x14ac:dyDescent="0.2">
      <c r="A597" s="13" t="s">
        <v>456</v>
      </c>
      <c r="B597" s="41" t="s">
        <v>1076</v>
      </c>
      <c r="C597" s="19">
        <v>9182.1</v>
      </c>
      <c r="D597" s="19">
        <v>9182.1</v>
      </c>
      <c r="E597" s="29">
        <f t="shared" si="18"/>
        <v>100</v>
      </c>
      <c r="F597" s="29">
        <v>6451.2359999999999</v>
      </c>
      <c r="G597" s="29">
        <f t="shared" si="19"/>
        <v>142.33086496913151</v>
      </c>
    </row>
    <row r="598" spans="1:7" ht="45" x14ac:dyDescent="0.2">
      <c r="A598" s="13" t="s">
        <v>457</v>
      </c>
      <c r="B598" s="11" t="s">
        <v>1077</v>
      </c>
      <c r="C598" s="19">
        <v>9182.1</v>
      </c>
      <c r="D598" s="19">
        <v>9182.1</v>
      </c>
      <c r="E598" s="29">
        <f t="shared" si="18"/>
        <v>100</v>
      </c>
      <c r="F598" s="29">
        <v>6451.2359999999999</v>
      </c>
      <c r="G598" s="29">
        <f t="shared" si="19"/>
        <v>142.33086496913151</v>
      </c>
    </row>
    <row r="599" spans="1:7" ht="33.75" x14ac:dyDescent="0.2">
      <c r="A599" s="13" t="s">
        <v>458</v>
      </c>
      <c r="B599" s="11" t="s">
        <v>1078</v>
      </c>
      <c r="C599" s="19">
        <v>28358.6</v>
      </c>
      <c r="D599" s="19">
        <v>21224.79423</v>
      </c>
      <c r="E599" s="29">
        <f t="shared" si="18"/>
        <v>74.844294958143209</v>
      </c>
      <c r="F599" s="29">
        <v>21213.988129999998</v>
      </c>
      <c r="G599" s="29">
        <f t="shared" si="19"/>
        <v>100.05093855966065</v>
      </c>
    </row>
    <row r="600" spans="1:7" ht="45" customHeight="1" x14ac:dyDescent="0.2">
      <c r="A600" s="13" t="s">
        <v>459</v>
      </c>
      <c r="B600" s="11" t="s">
        <v>1079</v>
      </c>
      <c r="C600" s="19">
        <v>28358.6</v>
      </c>
      <c r="D600" s="19">
        <v>21224.79423</v>
      </c>
      <c r="E600" s="29">
        <f t="shared" ref="E600:E651" si="20">D600/C600*100</f>
        <v>74.844294958143209</v>
      </c>
      <c r="F600" s="29">
        <v>21213.988129999998</v>
      </c>
      <c r="G600" s="29">
        <f t="shared" ref="G600:G651" si="21">D600/F600*100</f>
        <v>100.05093855966065</v>
      </c>
    </row>
    <row r="601" spans="1:7" ht="45" x14ac:dyDescent="0.2">
      <c r="A601" s="13" t="s">
        <v>460</v>
      </c>
      <c r="B601" s="11" t="s">
        <v>1080</v>
      </c>
      <c r="C601" s="19">
        <v>8831.5</v>
      </c>
      <c r="D601" s="19">
        <v>2943.4319999999998</v>
      </c>
      <c r="E601" s="29">
        <f t="shared" si="20"/>
        <v>33.32878899394214</v>
      </c>
      <c r="F601" s="29">
        <v>7139.6769999999997</v>
      </c>
      <c r="G601" s="29">
        <f t="shared" si="21"/>
        <v>41.226402819063104</v>
      </c>
    </row>
    <row r="602" spans="1:7" ht="45" x14ac:dyDescent="0.2">
      <c r="A602" s="13" t="s">
        <v>461</v>
      </c>
      <c r="B602" s="11" t="s">
        <v>1081</v>
      </c>
      <c r="C602" s="19">
        <v>8831.5</v>
      </c>
      <c r="D602" s="19">
        <v>2943.4319999999998</v>
      </c>
      <c r="E602" s="29">
        <f t="shared" si="20"/>
        <v>33.32878899394214</v>
      </c>
      <c r="F602" s="29">
        <v>7139.6769999999997</v>
      </c>
      <c r="G602" s="29">
        <f t="shared" si="21"/>
        <v>41.226402819063104</v>
      </c>
    </row>
    <row r="603" spans="1:7" ht="33.75" x14ac:dyDescent="0.2">
      <c r="A603" s="13" t="s">
        <v>462</v>
      </c>
      <c r="B603" s="11" t="s">
        <v>1082</v>
      </c>
      <c r="C603" s="19">
        <v>75203.899999999994</v>
      </c>
      <c r="D603" s="19">
        <v>73966.335760000002</v>
      </c>
      <c r="E603" s="29">
        <f t="shared" si="20"/>
        <v>98.354388216568566</v>
      </c>
      <c r="F603" s="29">
        <v>72588.047510000004</v>
      </c>
      <c r="G603" s="29">
        <f t="shared" si="21"/>
        <v>101.89878126947845</v>
      </c>
    </row>
    <row r="604" spans="1:7" ht="45" x14ac:dyDescent="0.2">
      <c r="A604" s="13" t="s">
        <v>463</v>
      </c>
      <c r="B604" s="11" t="s">
        <v>1083</v>
      </c>
      <c r="C604" s="19">
        <v>75203.899999999994</v>
      </c>
      <c r="D604" s="19">
        <v>73966.335760000002</v>
      </c>
      <c r="E604" s="29">
        <f t="shared" si="20"/>
        <v>98.354388216568566</v>
      </c>
      <c r="F604" s="29">
        <v>72588.047510000004</v>
      </c>
      <c r="G604" s="29">
        <f t="shared" si="21"/>
        <v>101.89878126947845</v>
      </c>
    </row>
    <row r="605" spans="1:7" ht="33.75" x14ac:dyDescent="0.2">
      <c r="A605" s="13" t="s">
        <v>464</v>
      </c>
      <c r="B605" s="11" t="s">
        <v>1084</v>
      </c>
      <c r="C605" s="19">
        <v>16.7</v>
      </c>
      <c r="D605" s="19">
        <v>12.489270000000001</v>
      </c>
      <c r="E605" s="29">
        <f t="shared" si="20"/>
        <v>74.786047904191634</v>
      </c>
      <c r="F605" s="29">
        <v>12.205719999999999</v>
      </c>
      <c r="G605" s="29">
        <f t="shared" si="21"/>
        <v>102.32309114087495</v>
      </c>
    </row>
    <row r="606" spans="1:7" ht="33.75" x14ac:dyDescent="0.2">
      <c r="A606" s="13" t="s">
        <v>465</v>
      </c>
      <c r="B606" s="11" t="s">
        <v>1085</v>
      </c>
      <c r="C606" s="19">
        <v>16.7</v>
      </c>
      <c r="D606" s="19">
        <v>12.489270000000001</v>
      </c>
      <c r="E606" s="29">
        <f t="shared" si="20"/>
        <v>74.786047904191634</v>
      </c>
      <c r="F606" s="29">
        <v>12.205719999999999</v>
      </c>
      <c r="G606" s="29">
        <f t="shared" si="21"/>
        <v>102.32309114087495</v>
      </c>
    </row>
    <row r="607" spans="1:7" ht="22.5" x14ac:dyDescent="0.2">
      <c r="A607" s="13" t="s">
        <v>466</v>
      </c>
      <c r="B607" s="11" t="s">
        <v>1086</v>
      </c>
      <c r="C607" s="19">
        <v>956418.4</v>
      </c>
      <c r="D607" s="19">
        <v>764503.94572000008</v>
      </c>
      <c r="E607" s="29">
        <f t="shared" si="20"/>
        <v>79.934048290999002</v>
      </c>
      <c r="F607" s="29">
        <v>725478.13683000009</v>
      </c>
      <c r="G607" s="29">
        <f t="shared" si="21"/>
        <v>105.37932253348454</v>
      </c>
    </row>
    <row r="608" spans="1:7" ht="11.25" customHeight="1" x14ac:dyDescent="0.2">
      <c r="A608" s="13" t="s">
        <v>467</v>
      </c>
      <c r="B608" s="11" t="s">
        <v>1087</v>
      </c>
      <c r="C608" s="19">
        <v>956418.4</v>
      </c>
      <c r="D608" s="19">
        <v>764503.94572000008</v>
      </c>
      <c r="E608" s="29">
        <f t="shared" si="20"/>
        <v>79.934048290999002</v>
      </c>
      <c r="F608" s="29">
        <v>725478.13683000009</v>
      </c>
      <c r="G608" s="29">
        <f t="shared" si="21"/>
        <v>105.37932253348454</v>
      </c>
    </row>
    <row r="609" spans="1:7" ht="22.5" x14ac:dyDescent="0.2">
      <c r="A609" s="13" t="s">
        <v>468</v>
      </c>
      <c r="B609" s="11" t="s">
        <v>1088</v>
      </c>
      <c r="C609" s="19">
        <v>9244.9</v>
      </c>
      <c r="D609" s="19">
        <v>4843.2865499999998</v>
      </c>
      <c r="E609" s="29">
        <f t="shared" si="20"/>
        <v>52.388739196746315</v>
      </c>
      <c r="F609" s="29">
        <v>5753.2401200000004</v>
      </c>
      <c r="G609" s="29">
        <f t="shared" si="21"/>
        <v>84.183633030772924</v>
      </c>
    </row>
    <row r="610" spans="1:7" ht="33.75" x14ac:dyDescent="0.2">
      <c r="A610" s="13" t="s">
        <v>469</v>
      </c>
      <c r="B610" s="11" t="s">
        <v>1089</v>
      </c>
      <c r="C610" s="19">
        <v>9244.9</v>
      </c>
      <c r="D610" s="19">
        <v>4843.2865499999998</v>
      </c>
      <c r="E610" s="29">
        <f t="shared" si="20"/>
        <v>52.388739196746315</v>
      </c>
      <c r="F610" s="29">
        <v>5753.2401200000004</v>
      </c>
      <c r="G610" s="29">
        <f t="shared" si="21"/>
        <v>84.183633030772924</v>
      </c>
    </row>
    <row r="611" spans="1:7" ht="45" x14ac:dyDescent="0.2">
      <c r="A611" s="13" t="s">
        <v>470</v>
      </c>
      <c r="B611" s="11" t="s">
        <v>1090</v>
      </c>
      <c r="C611" s="19">
        <v>4893.8999999999996</v>
      </c>
      <c r="D611" s="19">
        <v>3086.03208</v>
      </c>
      <c r="E611" s="29">
        <f t="shared" si="20"/>
        <v>63.058748237601911</v>
      </c>
      <c r="F611" s="29">
        <v>3417.5645800000002</v>
      </c>
      <c r="G611" s="29">
        <f t="shared" si="21"/>
        <v>90.299159174923332</v>
      </c>
    </row>
    <row r="612" spans="1:7" ht="45" x14ac:dyDescent="0.2">
      <c r="A612" s="13" t="s">
        <v>471</v>
      </c>
      <c r="B612" s="11" t="s">
        <v>1091</v>
      </c>
      <c r="C612" s="19">
        <v>4893.8999999999996</v>
      </c>
      <c r="D612" s="19">
        <v>3086.03208</v>
      </c>
      <c r="E612" s="29">
        <f t="shared" si="20"/>
        <v>63.058748237601911</v>
      </c>
      <c r="F612" s="29">
        <v>3417.5645800000002</v>
      </c>
      <c r="G612" s="29">
        <f t="shared" si="21"/>
        <v>90.299159174923332</v>
      </c>
    </row>
    <row r="613" spans="1:7" ht="33.75" x14ac:dyDescent="0.2">
      <c r="A613" s="13" t="s">
        <v>472</v>
      </c>
      <c r="B613" s="11" t="s">
        <v>1092</v>
      </c>
      <c r="C613" s="19">
        <v>156.1</v>
      </c>
      <c r="D613" s="19">
        <v>106.30644000000001</v>
      </c>
      <c r="E613" s="29">
        <f t="shared" si="20"/>
        <v>68.101499039077524</v>
      </c>
      <c r="F613" s="29">
        <v>120.55322</v>
      </c>
      <c r="G613" s="29">
        <f t="shared" si="21"/>
        <v>88.182165519925576</v>
      </c>
    </row>
    <row r="614" spans="1:7" ht="33.75" x14ac:dyDescent="0.2">
      <c r="A614" s="13" t="s">
        <v>473</v>
      </c>
      <c r="B614" s="11" t="s">
        <v>1093</v>
      </c>
      <c r="C614" s="19">
        <v>156.1</v>
      </c>
      <c r="D614" s="19">
        <v>106.30644000000001</v>
      </c>
      <c r="E614" s="29">
        <f t="shared" si="20"/>
        <v>68.101499039077524</v>
      </c>
      <c r="F614" s="29">
        <v>120.55322</v>
      </c>
      <c r="G614" s="29">
        <f t="shared" si="21"/>
        <v>88.182165519925576</v>
      </c>
    </row>
    <row r="615" spans="1:7" ht="33.75" x14ac:dyDescent="0.2">
      <c r="A615" s="13" t="s">
        <v>474</v>
      </c>
      <c r="B615" s="11" t="s">
        <v>1094</v>
      </c>
      <c r="C615" s="19">
        <v>939309.7</v>
      </c>
      <c r="D615" s="19">
        <v>890896.96912999998</v>
      </c>
      <c r="E615" s="29">
        <f t="shared" si="20"/>
        <v>94.845924526277116</v>
      </c>
      <c r="F615" s="29">
        <v>273923.88468999998</v>
      </c>
      <c r="G615" s="29" t="s">
        <v>1858</v>
      </c>
    </row>
    <row r="616" spans="1:7" ht="56.25" x14ac:dyDescent="0.2">
      <c r="A616" s="13" t="s">
        <v>475</v>
      </c>
      <c r="B616" s="11" t="s">
        <v>1095</v>
      </c>
      <c r="C616" s="19">
        <v>487023.8</v>
      </c>
      <c r="D616" s="19">
        <v>292585.48950000003</v>
      </c>
      <c r="E616" s="29">
        <f t="shared" si="20"/>
        <v>60.076219991712939</v>
      </c>
      <c r="F616" s="29">
        <v>298850.93806000001</v>
      </c>
      <c r="G616" s="29">
        <f t="shared" si="21"/>
        <v>97.903487069281979</v>
      </c>
    </row>
    <row r="617" spans="1:7" ht="67.5" x14ac:dyDescent="0.2">
      <c r="A617" s="13" t="s">
        <v>476</v>
      </c>
      <c r="B617" s="11" t="s">
        <v>1096</v>
      </c>
      <c r="C617" s="19">
        <v>487023.8</v>
      </c>
      <c r="D617" s="19">
        <v>292585.48950000003</v>
      </c>
      <c r="E617" s="29">
        <f t="shared" si="20"/>
        <v>60.076219991712939</v>
      </c>
      <c r="F617" s="29">
        <v>298850.93806000001</v>
      </c>
      <c r="G617" s="29">
        <f t="shared" si="21"/>
        <v>97.903487069281979</v>
      </c>
    </row>
    <row r="618" spans="1:7" x14ac:dyDescent="0.2">
      <c r="A618" s="13" t="s">
        <v>477</v>
      </c>
      <c r="B618" s="11" t="s">
        <v>1097</v>
      </c>
      <c r="C618" s="19">
        <v>40473.699999999997</v>
      </c>
      <c r="D618" s="19">
        <v>39300</v>
      </c>
      <c r="E618" s="29">
        <f t="shared" si="20"/>
        <v>97.100092158611645</v>
      </c>
      <c r="F618" s="29">
        <v>55500</v>
      </c>
      <c r="G618" s="29">
        <f t="shared" si="21"/>
        <v>70.810810810810807</v>
      </c>
    </row>
    <row r="619" spans="1:7" ht="22.5" x14ac:dyDescent="0.2">
      <c r="A619" s="13" t="s">
        <v>478</v>
      </c>
      <c r="B619" s="11" t="s">
        <v>1098</v>
      </c>
      <c r="C619" s="19">
        <v>40473.699999999997</v>
      </c>
      <c r="D619" s="19">
        <v>39300</v>
      </c>
      <c r="E619" s="29">
        <f t="shared" si="20"/>
        <v>97.100092158611645</v>
      </c>
      <c r="F619" s="29">
        <v>55500</v>
      </c>
      <c r="G619" s="29">
        <f t="shared" si="21"/>
        <v>70.810810810810807</v>
      </c>
    </row>
    <row r="620" spans="1:7" ht="45" x14ac:dyDescent="0.2">
      <c r="A620" s="13" t="s">
        <v>479</v>
      </c>
      <c r="B620" s="11" t="s">
        <v>1099</v>
      </c>
      <c r="C620" s="19">
        <v>22770</v>
      </c>
      <c r="D620" s="19">
        <v>7384.5</v>
      </c>
      <c r="E620" s="29">
        <f t="shared" si="20"/>
        <v>32.430830039525695</v>
      </c>
      <c r="F620" s="29">
        <v>21618</v>
      </c>
      <c r="G620" s="29">
        <f t="shared" si="21"/>
        <v>34.159034138218153</v>
      </c>
    </row>
    <row r="621" spans="1:7" ht="56.25" x14ac:dyDescent="0.2">
      <c r="A621" s="13" t="s">
        <v>480</v>
      </c>
      <c r="B621" s="11" t="s">
        <v>1100</v>
      </c>
      <c r="C621" s="19">
        <v>22770</v>
      </c>
      <c r="D621" s="19">
        <v>7384.5</v>
      </c>
      <c r="E621" s="29">
        <f t="shared" si="20"/>
        <v>32.430830039525695</v>
      </c>
      <c r="F621" s="29">
        <v>21618</v>
      </c>
      <c r="G621" s="29">
        <f t="shared" si="21"/>
        <v>34.159034138218153</v>
      </c>
    </row>
    <row r="622" spans="1:7" ht="45" x14ac:dyDescent="0.2">
      <c r="A622" s="13" t="s">
        <v>481</v>
      </c>
      <c r="B622" s="11" t="s">
        <v>1101</v>
      </c>
      <c r="C622" s="19">
        <v>17019.099999999999</v>
      </c>
      <c r="D622" s="19">
        <v>16157.3</v>
      </c>
      <c r="E622" s="29">
        <f t="shared" si="20"/>
        <v>94.936277476482317</v>
      </c>
      <c r="F622" s="29">
        <v>18454</v>
      </c>
      <c r="G622" s="29">
        <f t="shared" si="21"/>
        <v>87.554459737726233</v>
      </c>
    </row>
    <row r="623" spans="1:7" ht="45" x14ac:dyDescent="0.2">
      <c r="A623" s="13" t="s">
        <v>482</v>
      </c>
      <c r="B623" s="11" t="s">
        <v>1102</v>
      </c>
      <c r="C623" s="19">
        <v>17019.099999999999</v>
      </c>
      <c r="D623" s="19">
        <v>16157.3</v>
      </c>
      <c r="E623" s="29">
        <f t="shared" si="20"/>
        <v>94.936277476482317</v>
      </c>
      <c r="F623" s="29">
        <v>18454</v>
      </c>
      <c r="G623" s="29">
        <f t="shared" si="21"/>
        <v>87.554459737726233</v>
      </c>
    </row>
    <row r="624" spans="1:7" ht="56.25" x14ac:dyDescent="0.2">
      <c r="A624" s="13" t="s">
        <v>483</v>
      </c>
      <c r="B624" s="11" t="s">
        <v>1103</v>
      </c>
      <c r="C624" s="19">
        <v>297578.7</v>
      </c>
      <c r="D624" s="19">
        <v>246034.81487</v>
      </c>
      <c r="E624" s="29">
        <f t="shared" si="20"/>
        <v>82.678906410304236</v>
      </c>
      <c r="F624" s="29">
        <v>216912.43231999999</v>
      </c>
      <c r="G624" s="29">
        <f t="shared" si="21"/>
        <v>113.42587063291847</v>
      </c>
    </row>
    <row r="625" spans="1:10" ht="67.5" x14ac:dyDescent="0.2">
      <c r="A625" s="13" t="s">
        <v>484</v>
      </c>
      <c r="B625" s="11" t="s">
        <v>1104</v>
      </c>
      <c r="C625" s="19">
        <v>297578.7</v>
      </c>
      <c r="D625" s="19">
        <v>246034.81487</v>
      </c>
      <c r="E625" s="29">
        <f t="shared" si="20"/>
        <v>82.678906410304236</v>
      </c>
      <c r="F625" s="29">
        <v>216912.43231999999</v>
      </c>
      <c r="G625" s="29">
        <f t="shared" si="21"/>
        <v>113.42587063291847</v>
      </c>
    </row>
    <row r="626" spans="1:10" ht="22.5" x14ac:dyDescent="0.2">
      <c r="A626" s="13" t="s">
        <v>485</v>
      </c>
      <c r="B626" s="11" t="s">
        <v>1105</v>
      </c>
      <c r="C626" s="19">
        <f>C627+C628+C629</f>
        <v>13317.599999999999</v>
      </c>
      <c r="D626" s="19">
        <v>0</v>
      </c>
      <c r="E626" s="29">
        <f t="shared" si="20"/>
        <v>0</v>
      </c>
      <c r="F626" s="29">
        <v>0</v>
      </c>
      <c r="G626" s="29">
        <v>0</v>
      </c>
    </row>
    <row r="627" spans="1:10" ht="22.5" x14ac:dyDescent="0.2">
      <c r="A627" s="13" t="s">
        <v>486</v>
      </c>
      <c r="B627" s="11" t="s">
        <v>1106</v>
      </c>
      <c r="C627" s="19">
        <v>0</v>
      </c>
      <c r="D627" s="19">
        <v>0</v>
      </c>
      <c r="E627" s="29">
        <v>0</v>
      </c>
      <c r="F627" s="29">
        <v>0</v>
      </c>
      <c r="G627" s="29">
        <v>0</v>
      </c>
    </row>
    <row r="628" spans="1:10" ht="22.5" x14ac:dyDescent="0.2">
      <c r="A628" s="13" t="s">
        <v>1693</v>
      </c>
      <c r="B628" s="11" t="s">
        <v>1741</v>
      </c>
      <c r="C628" s="19">
        <v>8647.4</v>
      </c>
      <c r="D628" s="19">
        <v>0</v>
      </c>
      <c r="E628" s="29">
        <f t="shared" si="20"/>
        <v>0</v>
      </c>
      <c r="F628" s="29">
        <v>0</v>
      </c>
      <c r="G628" s="29">
        <v>0</v>
      </c>
    </row>
    <row r="629" spans="1:10" ht="22.5" x14ac:dyDescent="0.2">
      <c r="A629" s="13" t="s">
        <v>1694</v>
      </c>
      <c r="B629" s="11" t="s">
        <v>1742</v>
      </c>
      <c r="C629" s="19">
        <v>4670.2</v>
      </c>
      <c r="D629" s="19">
        <v>0</v>
      </c>
      <c r="E629" s="29">
        <f t="shared" si="20"/>
        <v>0</v>
      </c>
      <c r="F629" s="29">
        <v>0</v>
      </c>
      <c r="G629" s="29">
        <v>0</v>
      </c>
    </row>
    <row r="630" spans="1:10" ht="22.5" x14ac:dyDescent="0.2">
      <c r="A630" s="13" t="s">
        <v>487</v>
      </c>
      <c r="B630" s="11" t="s">
        <v>1107</v>
      </c>
      <c r="C630" s="19">
        <v>1218422</v>
      </c>
      <c r="D630" s="19">
        <v>652348.72704999999</v>
      </c>
      <c r="E630" s="29">
        <f t="shared" si="20"/>
        <v>53.540458646511638</v>
      </c>
      <c r="F630" s="29">
        <v>308574.04423</v>
      </c>
      <c r="G630" s="29" t="s">
        <v>1858</v>
      </c>
    </row>
    <row r="631" spans="1:10" ht="22.5" x14ac:dyDescent="0.2">
      <c r="A631" s="13" t="s">
        <v>488</v>
      </c>
      <c r="B631" s="11" t="s">
        <v>1108</v>
      </c>
      <c r="C631" s="19">
        <v>1218422</v>
      </c>
      <c r="D631" s="19">
        <v>652348.72704999999</v>
      </c>
      <c r="E631" s="29">
        <f t="shared" si="20"/>
        <v>53.540458646511638</v>
      </c>
      <c r="F631" s="29">
        <v>308574.04423</v>
      </c>
      <c r="G631" s="29" t="s">
        <v>1858</v>
      </c>
    </row>
    <row r="632" spans="1:10" ht="22.5" x14ac:dyDescent="0.2">
      <c r="A632" s="13" t="s">
        <v>489</v>
      </c>
      <c r="B632" s="11" t="s">
        <v>1109</v>
      </c>
      <c r="C632" s="19">
        <v>165607.4</v>
      </c>
      <c r="D632" s="19">
        <v>92026.308799999999</v>
      </c>
      <c r="E632" s="29">
        <f t="shared" si="20"/>
        <v>55.568959358096315</v>
      </c>
      <c r="F632" s="29">
        <v>86694.030510000011</v>
      </c>
      <c r="G632" s="29">
        <f t="shared" si="21"/>
        <v>106.15068679888509</v>
      </c>
    </row>
    <row r="633" spans="1:10" x14ac:dyDescent="0.2">
      <c r="A633" s="13" t="s">
        <v>490</v>
      </c>
      <c r="B633" s="11" t="s">
        <v>1110</v>
      </c>
      <c r="C633" s="19">
        <v>6</v>
      </c>
      <c r="D633" s="19">
        <v>0</v>
      </c>
      <c r="E633" s="29">
        <f t="shared" si="20"/>
        <v>0</v>
      </c>
      <c r="F633" s="29">
        <v>0</v>
      </c>
      <c r="G633" s="29">
        <v>0</v>
      </c>
    </row>
    <row r="634" spans="1:10" x14ac:dyDescent="0.2">
      <c r="A634" s="13" t="s">
        <v>491</v>
      </c>
      <c r="B634" s="11" t="s">
        <v>1111</v>
      </c>
      <c r="C634" s="19">
        <v>6</v>
      </c>
      <c r="D634" s="19">
        <v>0</v>
      </c>
      <c r="E634" s="29">
        <f t="shared" si="20"/>
        <v>0</v>
      </c>
      <c r="F634" s="29">
        <v>0</v>
      </c>
      <c r="G634" s="29">
        <v>0</v>
      </c>
    </row>
    <row r="635" spans="1:10" x14ac:dyDescent="0.2">
      <c r="A635" s="13" t="s">
        <v>492</v>
      </c>
      <c r="B635" s="11" t="s">
        <v>1112</v>
      </c>
      <c r="C635" s="19">
        <f>C636+C638+C639+C640+C642+C644+C645+C647+C649+C651+C653+C658+C661+C662+C667+C668+C670+C672+C674+C676+C678+C664</f>
        <v>5211143.7884400003</v>
      </c>
      <c r="D635" s="19">
        <v>2013857.8147100001</v>
      </c>
      <c r="E635" s="29">
        <f t="shared" si="20"/>
        <v>38.64521679822743</v>
      </c>
      <c r="F635" s="29">
        <v>1723123.71395</v>
      </c>
      <c r="G635" s="29">
        <f t="shared" si="21"/>
        <v>116.87250302495902</v>
      </c>
      <c r="H635" s="19">
        <v>5211143.7884400003</v>
      </c>
      <c r="I635" s="19">
        <v>2839537.2295399997</v>
      </c>
      <c r="J635" s="19">
        <f>H635-I635</f>
        <v>2371606.5589000005</v>
      </c>
    </row>
    <row r="636" spans="1:10" ht="33.75" x14ac:dyDescent="0.2">
      <c r="A636" s="13" t="s">
        <v>493</v>
      </c>
      <c r="B636" s="11" t="s">
        <v>1113</v>
      </c>
      <c r="C636" s="19">
        <v>123.12953999999999</v>
      </c>
      <c r="D636" s="19">
        <v>0</v>
      </c>
      <c r="E636" s="29">
        <f t="shared" si="20"/>
        <v>0</v>
      </c>
      <c r="F636" s="29">
        <v>0</v>
      </c>
      <c r="G636" s="29">
        <v>0</v>
      </c>
    </row>
    <row r="637" spans="1:10" ht="45" x14ac:dyDescent="0.2">
      <c r="A637" s="13" t="s">
        <v>494</v>
      </c>
      <c r="B637" s="11" t="s">
        <v>1114</v>
      </c>
      <c r="C637" s="19">
        <v>123.12953999999999</v>
      </c>
      <c r="D637" s="19">
        <v>0</v>
      </c>
      <c r="E637" s="29">
        <f t="shared" si="20"/>
        <v>0</v>
      </c>
      <c r="F637" s="29">
        <v>0</v>
      </c>
      <c r="G637" s="29">
        <v>0</v>
      </c>
    </row>
    <row r="638" spans="1:10" ht="33.75" x14ac:dyDescent="0.2">
      <c r="A638" s="13" t="s">
        <v>495</v>
      </c>
      <c r="B638" s="11" t="s">
        <v>1115</v>
      </c>
      <c r="C638" s="19">
        <v>12127.8</v>
      </c>
      <c r="D638" s="19">
        <v>8114.8833299999997</v>
      </c>
      <c r="E638" s="29">
        <f t="shared" si="20"/>
        <v>66.911421115123943</v>
      </c>
      <c r="F638" s="29">
        <v>6278.5248099999999</v>
      </c>
      <c r="G638" s="29">
        <f t="shared" si="21"/>
        <v>129.24824820434213</v>
      </c>
    </row>
    <row r="639" spans="1:10" ht="33.75" x14ac:dyDescent="0.2">
      <c r="A639" s="13" t="s">
        <v>496</v>
      </c>
      <c r="B639" s="11" t="s">
        <v>1116</v>
      </c>
      <c r="C639" s="19">
        <v>2602.4</v>
      </c>
      <c r="D639" s="19">
        <v>1526.75794</v>
      </c>
      <c r="E639" s="29">
        <f t="shared" si="20"/>
        <v>58.667304795573315</v>
      </c>
      <c r="F639" s="29">
        <v>1400.3452299999999</v>
      </c>
      <c r="G639" s="29">
        <f t="shared" si="21"/>
        <v>109.02725322954826</v>
      </c>
    </row>
    <row r="640" spans="1:10" ht="45" x14ac:dyDescent="0.2">
      <c r="A640" s="13" t="s">
        <v>1541</v>
      </c>
      <c r="B640" s="11" t="s">
        <v>1554</v>
      </c>
      <c r="C640" s="19">
        <v>131194.29999999999</v>
      </c>
      <c r="D640" s="19">
        <v>9069.8474800000004</v>
      </c>
      <c r="E640" s="29">
        <f t="shared" si="20"/>
        <v>6.913293854992177</v>
      </c>
      <c r="F640" s="29">
        <v>117860.12781999999</v>
      </c>
      <c r="G640" s="29">
        <f t="shared" si="21"/>
        <v>7.6954332629367084</v>
      </c>
    </row>
    <row r="641" spans="1:7" ht="56.25" x14ac:dyDescent="0.2">
      <c r="A641" s="13" t="s">
        <v>1542</v>
      </c>
      <c r="B641" s="11" t="s">
        <v>1555</v>
      </c>
      <c r="C641" s="19">
        <v>131194.29999999999</v>
      </c>
      <c r="D641" s="19">
        <v>9069.8474800000004</v>
      </c>
      <c r="E641" s="29">
        <f t="shared" si="20"/>
        <v>6.913293854992177</v>
      </c>
      <c r="F641" s="29">
        <v>117860.12781999999</v>
      </c>
      <c r="G641" s="29">
        <f t="shared" si="21"/>
        <v>7.6954332629367084</v>
      </c>
    </row>
    <row r="642" spans="1:7" ht="22.5" x14ac:dyDescent="0.2">
      <c r="A642" s="13" t="s">
        <v>497</v>
      </c>
      <c r="B642" s="11" t="s">
        <v>1117</v>
      </c>
      <c r="C642" s="19">
        <v>107646.8</v>
      </c>
      <c r="D642" s="19">
        <v>89330.868199999997</v>
      </c>
      <c r="E642" s="29">
        <f t="shared" si="20"/>
        <v>82.985159057213025</v>
      </c>
      <c r="F642" s="29">
        <v>75526.16519</v>
      </c>
      <c r="G642" s="29">
        <f t="shared" si="21"/>
        <v>118.27804043177848</v>
      </c>
    </row>
    <row r="643" spans="1:7" ht="33.75" x14ac:dyDescent="0.2">
      <c r="A643" s="13" t="s">
        <v>498</v>
      </c>
      <c r="B643" s="11" t="s">
        <v>1118</v>
      </c>
      <c r="C643" s="19">
        <v>107646.8</v>
      </c>
      <c r="D643" s="19">
        <v>89330.868199999997</v>
      </c>
      <c r="E643" s="29">
        <f t="shared" si="20"/>
        <v>82.985159057213025</v>
      </c>
      <c r="F643" s="29">
        <v>75526.16519</v>
      </c>
      <c r="G643" s="29">
        <f t="shared" si="21"/>
        <v>118.27804043177848</v>
      </c>
    </row>
    <row r="644" spans="1:7" ht="33.75" x14ac:dyDescent="0.2">
      <c r="A644" s="13" t="s">
        <v>499</v>
      </c>
      <c r="B644" s="11" t="s">
        <v>1119</v>
      </c>
      <c r="C644" s="19">
        <v>546226.69999999995</v>
      </c>
      <c r="D644" s="19">
        <v>94241.602969999993</v>
      </c>
      <c r="E644" s="29">
        <f t="shared" si="20"/>
        <v>17.253203289037316</v>
      </c>
      <c r="F644" s="29">
        <v>7415</v>
      </c>
      <c r="G644" s="29" t="s">
        <v>1858</v>
      </c>
    </row>
    <row r="645" spans="1:7" ht="33.75" x14ac:dyDescent="0.2">
      <c r="A645" s="13" t="s">
        <v>500</v>
      </c>
      <c r="B645" s="11" t="s">
        <v>1120</v>
      </c>
      <c r="C645" s="19">
        <v>164553.4</v>
      </c>
      <c r="D645" s="19">
        <v>0</v>
      </c>
      <c r="E645" s="29">
        <f t="shared" si="20"/>
        <v>0</v>
      </c>
      <c r="F645" s="29">
        <v>10260</v>
      </c>
      <c r="G645" s="29">
        <f t="shared" si="21"/>
        <v>0</v>
      </c>
    </row>
    <row r="646" spans="1:7" ht="33.75" x14ac:dyDescent="0.2">
      <c r="A646" s="13" t="s">
        <v>501</v>
      </c>
      <c r="B646" s="11" t="s">
        <v>1121</v>
      </c>
      <c r="C646" s="19">
        <v>164553.4</v>
      </c>
      <c r="D646" s="19">
        <v>0</v>
      </c>
      <c r="E646" s="29">
        <f t="shared" si="20"/>
        <v>0</v>
      </c>
      <c r="F646" s="29">
        <v>10260</v>
      </c>
      <c r="G646" s="29">
        <f t="shared" si="21"/>
        <v>0</v>
      </c>
    </row>
    <row r="647" spans="1:7" ht="33.75" x14ac:dyDescent="0.2">
      <c r="A647" s="13" t="s">
        <v>502</v>
      </c>
      <c r="B647" s="11" t="s">
        <v>1122</v>
      </c>
      <c r="C647" s="19">
        <v>76025.8</v>
      </c>
      <c r="D647" s="19">
        <v>0</v>
      </c>
      <c r="E647" s="29">
        <f t="shared" si="20"/>
        <v>0</v>
      </c>
      <c r="F647" s="29">
        <v>0</v>
      </c>
      <c r="G647" s="29">
        <v>0</v>
      </c>
    </row>
    <row r="648" spans="1:7" ht="45" x14ac:dyDescent="0.2">
      <c r="A648" s="13" t="s">
        <v>503</v>
      </c>
      <c r="B648" s="11" t="s">
        <v>1123</v>
      </c>
      <c r="C648" s="19">
        <v>76025.8</v>
      </c>
      <c r="D648" s="19">
        <v>0</v>
      </c>
      <c r="E648" s="29">
        <f t="shared" si="20"/>
        <v>0</v>
      </c>
      <c r="F648" s="29">
        <v>0</v>
      </c>
      <c r="G648" s="29">
        <v>0</v>
      </c>
    </row>
    <row r="649" spans="1:7" ht="67.5" x14ac:dyDescent="0.2">
      <c r="A649" s="13" t="s">
        <v>504</v>
      </c>
      <c r="B649" s="11" t="s">
        <v>1124</v>
      </c>
      <c r="C649" s="19">
        <v>107.5</v>
      </c>
      <c r="D649" s="19">
        <v>106.78233999999999</v>
      </c>
      <c r="E649" s="29">
        <f t="shared" si="20"/>
        <v>99.332409302325573</v>
      </c>
      <c r="F649" s="29">
        <v>130.89797000000002</v>
      </c>
      <c r="G649" s="29">
        <f t="shared" si="21"/>
        <v>81.576773115732792</v>
      </c>
    </row>
    <row r="650" spans="1:7" ht="45" x14ac:dyDescent="0.2">
      <c r="A650" s="13" t="s">
        <v>1695</v>
      </c>
      <c r="B650" s="11" t="s">
        <v>1743</v>
      </c>
      <c r="C650" s="19">
        <v>0</v>
      </c>
      <c r="D650" s="19">
        <v>38.718000000000004</v>
      </c>
      <c r="E650" s="29">
        <v>0</v>
      </c>
      <c r="F650" s="29"/>
      <c r="G650" s="29">
        <v>0</v>
      </c>
    </row>
    <row r="651" spans="1:7" ht="123.75" x14ac:dyDescent="0.2">
      <c r="A651" s="13" t="s">
        <v>1468</v>
      </c>
      <c r="B651" s="11" t="s">
        <v>1125</v>
      </c>
      <c r="C651" s="19">
        <v>3813</v>
      </c>
      <c r="D651" s="19">
        <v>1629.67806</v>
      </c>
      <c r="E651" s="29">
        <f t="shared" si="20"/>
        <v>42.740048780487804</v>
      </c>
      <c r="F651" s="29">
        <v>2629.2667200000001</v>
      </c>
      <c r="G651" s="29">
        <f t="shared" si="21"/>
        <v>61.982226740389422</v>
      </c>
    </row>
    <row r="652" spans="1:7" ht="123.75" x14ac:dyDescent="0.2">
      <c r="A652" s="13" t="s">
        <v>1469</v>
      </c>
      <c r="B652" s="11" t="s">
        <v>1126</v>
      </c>
      <c r="C652" s="19">
        <v>3813</v>
      </c>
      <c r="D652" s="19">
        <v>1629.67806</v>
      </c>
      <c r="E652" s="29">
        <f t="shared" ref="E652:E709" si="22">D652/C652*100</f>
        <v>42.740048780487804</v>
      </c>
      <c r="F652" s="29">
        <v>2629.2667200000001</v>
      </c>
      <c r="G652" s="29">
        <f t="shared" ref="G652:G709" si="23">D652/F652*100</f>
        <v>61.982226740389422</v>
      </c>
    </row>
    <row r="653" spans="1:7" ht="22.5" x14ac:dyDescent="0.2">
      <c r="A653" s="13" t="s">
        <v>1772</v>
      </c>
      <c r="B653" s="11" t="s">
        <v>1775</v>
      </c>
      <c r="C653" s="19">
        <v>96536.5</v>
      </c>
      <c r="D653" s="19">
        <v>0</v>
      </c>
      <c r="E653" s="29">
        <v>0</v>
      </c>
      <c r="F653" s="29">
        <v>0</v>
      </c>
      <c r="G653" s="29">
        <v>0</v>
      </c>
    </row>
    <row r="654" spans="1:7" ht="22.5" x14ac:dyDescent="0.2">
      <c r="A654" s="13" t="s">
        <v>1828</v>
      </c>
      <c r="B654" s="41" t="s">
        <v>1829</v>
      </c>
      <c r="C654" s="19">
        <v>0</v>
      </c>
      <c r="D654" s="19">
        <v>0</v>
      </c>
      <c r="E654" s="29">
        <v>0</v>
      </c>
      <c r="F654" s="29">
        <v>28272</v>
      </c>
      <c r="G654" s="29">
        <v>0</v>
      </c>
    </row>
    <row r="655" spans="1:7" ht="22.5" x14ac:dyDescent="0.2">
      <c r="A655" s="13" t="s">
        <v>1830</v>
      </c>
      <c r="B655" s="41" t="s">
        <v>1831</v>
      </c>
      <c r="C655" s="19">
        <v>0</v>
      </c>
      <c r="D655" s="19">
        <v>0</v>
      </c>
      <c r="E655" s="29">
        <v>0</v>
      </c>
      <c r="F655" s="29">
        <v>28272</v>
      </c>
      <c r="G655" s="29">
        <v>0</v>
      </c>
    </row>
    <row r="656" spans="1:7" ht="33.75" x14ac:dyDescent="0.2">
      <c r="A656" s="13" t="s">
        <v>1832</v>
      </c>
      <c r="B656" s="41" t="s">
        <v>1833</v>
      </c>
      <c r="C656" s="19">
        <v>0</v>
      </c>
      <c r="D656" s="19">
        <v>0</v>
      </c>
      <c r="E656" s="29">
        <v>0</v>
      </c>
      <c r="F656" s="29">
        <v>10172.76737</v>
      </c>
      <c r="G656" s="29">
        <v>0</v>
      </c>
    </row>
    <row r="657" spans="1:7" ht="45" x14ac:dyDescent="0.2">
      <c r="A657" s="13" t="s">
        <v>1834</v>
      </c>
      <c r="B657" s="41" t="s">
        <v>1835</v>
      </c>
      <c r="C657" s="19">
        <v>0</v>
      </c>
      <c r="D657" s="19">
        <v>0</v>
      </c>
      <c r="E657" s="29">
        <v>0</v>
      </c>
      <c r="F657" s="29">
        <v>10172.76737</v>
      </c>
      <c r="G657" s="29">
        <v>0</v>
      </c>
    </row>
    <row r="658" spans="1:7" ht="33.75" x14ac:dyDescent="0.2">
      <c r="A658" s="13" t="s">
        <v>1773</v>
      </c>
      <c r="B658" s="11" t="s">
        <v>1774</v>
      </c>
      <c r="C658" s="19">
        <v>194232.4</v>
      </c>
      <c r="D658" s="19">
        <v>0</v>
      </c>
      <c r="E658" s="29">
        <v>0</v>
      </c>
      <c r="F658" s="29">
        <v>0</v>
      </c>
      <c r="G658" s="29">
        <v>0</v>
      </c>
    </row>
    <row r="659" spans="1:7" ht="33.75" x14ac:dyDescent="0.2">
      <c r="A659" s="13" t="s">
        <v>1696</v>
      </c>
      <c r="B659" s="11" t="s">
        <v>1744</v>
      </c>
      <c r="C659" s="19">
        <v>0</v>
      </c>
      <c r="D659" s="19">
        <v>46106.461579999996</v>
      </c>
      <c r="E659" s="29">
        <v>0</v>
      </c>
      <c r="F659" s="29">
        <v>0</v>
      </c>
      <c r="G659" s="29">
        <v>0</v>
      </c>
    </row>
    <row r="660" spans="1:7" ht="45" x14ac:dyDescent="0.2">
      <c r="A660" s="13" t="s">
        <v>1697</v>
      </c>
      <c r="B660" s="11" t="s">
        <v>1745</v>
      </c>
      <c r="C660" s="19">
        <v>0</v>
      </c>
      <c r="D660" s="19">
        <v>46106.461579999996</v>
      </c>
      <c r="E660" s="29">
        <v>0</v>
      </c>
      <c r="F660" s="29">
        <v>0</v>
      </c>
      <c r="G660" s="29">
        <v>0</v>
      </c>
    </row>
    <row r="661" spans="1:7" ht="22.5" x14ac:dyDescent="0.2">
      <c r="A661" s="13" t="s">
        <v>1776</v>
      </c>
      <c r="B661" s="11" t="s">
        <v>1777</v>
      </c>
      <c r="C661" s="19">
        <v>261830</v>
      </c>
      <c r="D661" s="19">
        <v>0</v>
      </c>
      <c r="E661" s="29">
        <v>0</v>
      </c>
      <c r="F661" s="29">
        <v>0</v>
      </c>
      <c r="G661" s="29">
        <v>0</v>
      </c>
    </row>
    <row r="662" spans="1:7" ht="33.75" x14ac:dyDescent="0.2">
      <c r="A662" s="13" t="s">
        <v>505</v>
      </c>
      <c r="B662" s="11" t="s">
        <v>1127</v>
      </c>
      <c r="C662" s="19">
        <v>686902.65890000004</v>
      </c>
      <c r="D662" s="19">
        <v>304657.24902999995</v>
      </c>
      <c r="E662" s="29">
        <f t="shared" si="22"/>
        <v>44.352317622103172</v>
      </c>
      <c r="F662" s="29">
        <v>957092.84584000008</v>
      </c>
      <c r="G662" s="29">
        <f t="shared" si="23"/>
        <v>31.831525055713389</v>
      </c>
    </row>
    <row r="663" spans="1:7" ht="45" x14ac:dyDescent="0.2">
      <c r="A663" s="13" t="s">
        <v>506</v>
      </c>
      <c r="B663" s="11" t="s">
        <v>1128</v>
      </c>
      <c r="C663" s="19">
        <v>686902.65890000004</v>
      </c>
      <c r="D663" s="19">
        <v>304657.24902999995</v>
      </c>
      <c r="E663" s="29">
        <f t="shared" si="22"/>
        <v>44.352317622103172</v>
      </c>
      <c r="F663" s="29">
        <v>957092.84584000008</v>
      </c>
      <c r="G663" s="29">
        <f t="shared" si="23"/>
        <v>31.831525055713389</v>
      </c>
    </row>
    <row r="664" spans="1:7" ht="45" x14ac:dyDescent="0.2">
      <c r="A664" s="13" t="s">
        <v>1470</v>
      </c>
      <c r="B664" s="11" t="s">
        <v>1500</v>
      </c>
      <c r="C664" s="19">
        <f>C665+C666</f>
        <v>100000</v>
      </c>
      <c r="D664" s="19">
        <v>0</v>
      </c>
      <c r="E664" s="29">
        <v>0</v>
      </c>
      <c r="F664" s="29">
        <v>0</v>
      </c>
      <c r="G664" s="29">
        <v>0</v>
      </c>
    </row>
    <row r="665" spans="1:7" ht="56.25" x14ac:dyDescent="0.2">
      <c r="A665" s="13" t="s">
        <v>1471</v>
      </c>
      <c r="B665" s="11" t="s">
        <v>1501</v>
      </c>
      <c r="C665" s="19">
        <v>0</v>
      </c>
      <c r="D665" s="19">
        <v>0</v>
      </c>
      <c r="E665" s="29">
        <v>0</v>
      </c>
      <c r="F665" s="29">
        <v>0</v>
      </c>
      <c r="G665" s="29">
        <v>0</v>
      </c>
    </row>
    <row r="666" spans="1:7" ht="45" x14ac:dyDescent="0.2">
      <c r="A666" s="13" t="s">
        <v>1698</v>
      </c>
      <c r="B666" s="11" t="s">
        <v>1746</v>
      </c>
      <c r="C666" s="19">
        <v>100000</v>
      </c>
      <c r="D666" s="19">
        <v>0</v>
      </c>
      <c r="E666" s="29">
        <v>0</v>
      </c>
      <c r="F666" s="29">
        <v>0</v>
      </c>
      <c r="G666" s="29">
        <v>0</v>
      </c>
    </row>
    <row r="667" spans="1:7" ht="90" x14ac:dyDescent="0.2">
      <c r="A667" s="13" t="s">
        <v>507</v>
      </c>
      <c r="B667" s="11" t="s">
        <v>1129</v>
      </c>
      <c r="C667" s="19">
        <v>1846</v>
      </c>
      <c r="D667" s="19">
        <v>0</v>
      </c>
      <c r="E667" s="29">
        <f t="shared" si="22"/>
        <v>0</v>
      </c>
      <c r="F667" s="29">
        <v>0</v>
      </c>
      <c r="G667" s="29">
        <v>0</v>
      </c>
    </row>
    <row r="668" spans="1:7" ht="45" x14ac:dyDescent="0.2">
      <c r="A668" s="13" t="s">
        <v>1543</v>
      </c>
      <c r="B668" s="11" t="s">
        <v>1556</v>
      </c>
      <c r="C668" s="19">
        <v>181360</v>
      </c>
      <c r="D668" s="19">
        <v>79797.572709999993</v>
      </c>
      <c r="E668" s="29">
        <f t="shared" si="22"/>
        <v>43.999543840979264</v>
      </c>
      <c r="F668" s="29">
        <v>0</v>
      </c>
      <c r="G668" s="29">
        <v>0</v>
      </c>
    </row>
    <row r="669" spans="1:7" ht="45" x14ac:dyDescent="0.2">
      <c r="A669" s="13" t="s">
        <v>1544</v>
      </c>
      <c r="B669" s="11" t="s">
        <v>1557</v>
      </c>
      <c r="C669" s="19">
        <v>181360</v>
      </c>
      <c r="D669" s="19">
        <v>79797.572709999993</v>
      </c>
      <c r="E669" s="29">
        <f t="shared" si="22"/>
        <v>43.999543840979264</v>
      </c>
      <c r="F669" s="29">
        <v>0</v>
      </c>
      <c r="G669" s="29">
        <v>0</v>
      </c>
    </row>
    <row r="670" spans="1:7" ht="33.75" x14ac:dyDescent="0.2">
      <c r="A670" s="13" t="s">
        <v>508</v>
      </c>
      <c r="B670" s="11" t="s">
        <v>1130</v>
      </c>
      <c r="C670" s="19">
        <v>534842</v>
      </c>
      <c r="D670" s="19">
        <v>293760.53918000002</v>
      </c>
      <c r="E670" s="29">
        <f t="shared" si="22"/>
        <v>54.924732758459513</v>
      </c>
      <c r="F670" s="29">
        <v>477850.46799999999</v>
      </c>
      <c r="G670" s="29">
        <f t="shared" si="23"/>
        <v>61.475411002422632</v>
      </c>
    </row>
    <row r="671" spans="1:7" ht="33.75" x14ac:dyDescent="0.2">
      <c r="A671" s="13" t="s">
        <v>509</v>
      </c>
      <c r="B671" s="11" t="s">
        <v>1131</v>
      </c>
      <c r="C671" s="19">
        <v>534842</v>
      </c>
      <c r="D671" s="19">
        <v>293760.53918000002</v>
      </c>
      <c r="E671" s="29">
        <f t="shared" si="22"/>
        <v>54.924732758459513</v>
      </c>
      <c r="F671" s="29">
        <v>477850.46799999999</v>
      </c>
      <c r="G671" s="29">
        <f t="shared" si="23"/>
        <v>61.475411002422632</v>
      </c>
    </row>
    <row r="672" spans="1:7" ht="22.5" x14ac:dyDescent="0.2">
      <c r="A672" s="13" t="s">
        <v>510</v>
      </c>
      <c r="B672" s="11" t="s">
        <v>1132</v>
      </c>
      <c r="C672" s="19">
        <v>300</v>
      </c>
      <c r="D672" s="19">
        <v>300</v>
      </c>
      <c r="E672" s="29">
        <f t="shared" si="22"/>
        <v>100</v>
      </c>
      <c r="F672" s="29">
        <v>0</v>
      </c>
      <c r="G672" s="29">
        <v>0</v>
      </c>
    </row>
    <row r="673" spans="1:7" ht="22.5" x14ac:dyDescent="0.2">
      <c r="A673" s="13" t="s">
        <v>511</v>
      </c>
      <c r="B673" s="11" t="s">
        <v>1133</v>
      </c>
      <c r="C673" s="19">
        <v>300</v>
      </c>
      <c r="D673" s="19">
        <v>300</v>
      </c>
      <c r="E673" s="29">
        <f t="shared" si="22"/>
        <v>100</v>
      </c>
      <c r="F673" s="29">
        <v>0</v>
      </c>
      <c r="G673" s="29">
        <v>0</v>
      </c>
    </row>
    <row r="674" spans="1:7" ht="45" x14ac:dyDescent="0.2">
      <c r="A674" s="13" t="s">
        <v>512</v>
      </c>
      <c r="B674" s="11" t="s">
        <v>1134</v>
      </c>
      <c r="C674" s="19">
        <v>410.5</v>
      </c>
      <c r="D674" s="19">
        <v>406.58398</v>
      </c>
      <c r="E674" s="29">
        <f t="shared" si="22"/>
        <v>99.046036540803897</v>
      </c>
      <c r="F674" s="29">
        <v>2977.2049999999999</v>
      </c>
      <c r="G674" s="29">
        <f t="shared" si="23"/>
        <v>13.656566477619108</v>
      </c>
    </row>
    <row r="675" spans="1:7" ht="45" x14ac:dyDescent="0.2">
      <c r="A675" s="13" t="s">
        <v>513</v>
      </c>
      <c r="B675" s="11" t="s">
        <v>1135</v>
      </c>
      <c r="C675" s="19">
        <v>410.5</v>
      </c>
      <c r="D675" s="19">
        <v>406.58398</v>
      </c>
      <c r="E675" s="29">
        <f t="shared" si="22"/>
        <v>99.046036540803897</v>
      </c>
      <c r="F675" s="29">
        <v>2977.2049999999999</v>
      </c>
      <c r="G675" s="29">
        <f t="shared" si="23"/>
        <v>13.656566477619108</v>
      </c>
    </row>
    <row r="676" spans="1:7" ht="22.5" x14ac:dyDescent="0.2">
      <c r="A676" s="13" t="s">
        <v>1472</v>
      </c>
      <c r="B676" s="11" t="s">
        <v>1502</v>
      </c>
      <c r="C676" s="19">
        <v>1915486.4</v>
      </c>
      <c r="D676" s="19">
        <v>1084770.26991</v>
      </c>
      <c r="E676" s="29">
        <f t="shared" si="22"/>
        <v>56.631582970779647</v>
      </c>
      <c r="F676" s="29">
        <v>25258.1</v>
      </c>
      <c r="G676" s="29" t="s">
        <v>1858</v>
      </c>
    </row>
    <row r="677" spans="1:7" ht="33.75" x14ac:dyDescent="0.2">
      <c r="A677" s="13" t="s">
        <v>1473</v>
      </c>
      <c r="B677" s="11" t="s">
        <v>1503</v>
      </c>
      <c r="C677" s="19">
        <v>1915486.4</v>
      </c>
      <c r="D677" s="19">
        <v>1084770.26991</v>
      </c>
      <c r="E677" s="29">
        <f t="shared" si="22"/>
        <v>56.631582970779647</v>
      </c>
      <c r="F677" s="29">
        <v>25258.1</v>
      </c>
      <c r="G677" s="29" t="s">
        <v>1858</v>
      </c>
    </row>
    <row r="678" spans="1:7" x14ac:dyDescent="0.2">
      <c r="A678" s="13" t="s">
        <v>514</v>
      </c>
      <c r="B678" s="11" t="s">
        <v>1136</v>
      </c>
      <c r="C678" s="19">
        <v>192976.5</v>
      </c>
      <c r="D678" s="19">
        <v>0</v>
      </c>
      <c r="E678" s="29">
        <f t="shared" si="22"/>
        <v>0</v>
      </c>
      <c r="F678" s="29">
        <v>0</v>
      </c>
      <c r="G678" s="29">
        <v>0</v>
      </c>
    </row>
    <row r="679" spans="1:7" ht="22.5" x14ac:dyDescent="0.2">
      <c r="A679" s="13" t="s">
        <v>515</v>
      </c>
      <c r="B679" s="11" t="s">
        <v>1137</v>
      </c>
      <c r="C679" s="19">
        <v>192941.5</v>
      </c>
      <c r="D679" s="19">
        <v>0</v>
      </c>
      <c r="E679" s="29">
        <f t="shared" si="22"/>
        <v>0</v>
      </c>
      <c r="F679" s="29">
        <v>0</v>
      </c>
      <c r="G679" s="29">
        <v>0</v>
      </c>
    </row>
    <row r="680" spans="1:7" ht="22.5" x14ac:dyDescent="0.2">
      <c r="A680" s="13" t="s">
        <v>1545</v>
      </c>
      <c r="B680" s="11" t="s">
        <v>1558</v>
      </c>
      <c r="C680" s="19">
        <v>35</v>
      </c>
      <c r="D680" s="19">
        <v>0</v>
      </c>
      <c r="E680" s="29">
        <f t="shared" si="22"/>
        <v>0</v>
      </c>
      <c r="F680" s="29">
        <v>0</v>
      </c>
      <c r="G680" s="29">
        <v>0</v>
      </c>
    </row>
    <row r="681" spans="1:7" ht="21.75" x14ac:dyDescent="0.2">
      <c r="A681" s="28" t="s">
        <v>516</v>
      </c>
      <c r="B681" s="15" t="s">
        <v>1138</v>
      </c>
      <c r="C681" s="21">
        <v>317639.7</v>
      </c>
      <c r="D681" s="21">
        <v>256760.98141000001</v>
      </c>
      <c r="E681" s="20">
        <f t="shared" si="22"/>
        <v>80.834033469367967</v>
      </c>
      <c r="F681" s="20">
        <v>71763.541270000002</v>
      </c>
      <c r="G681" s="20" t="s">
        <v>1858</v>
      </c>
    </row>
    <row r="682" spans="1:7" ht="22.5" x14ac:dyDescent="0.2">
      <c r="A682" s="13" t="s">
        <v>517</v>
      </c>
      <c r="B682" s="11" t="s">
        <v>1139</v>
      </c>
      <c r="C682" s="19">
        <v>317639.7</v>
      </c>
      <c r="D682" s="19">
        <v>256710.98141000001</v>
      </c>
      <c r="E682" s="29">
        <f t="shared" si="22"/>
        <v>80.818292363958292</v>
      </c>
      <c r="F682" s="29">
        <v>71763.541270000002</v>
      </c>
      <c r="G682" s="29" t="s">
        <v>1858</v>
      </c>
    </row>
    <row r="683" spans="1:7" ht="67.5" x14ac:dyDescent="0.2">
      <c r="A683" s="13" t="s">
        <v>518</v>
      </c>
      <c r="B683" s="11" t="s">
        <v>1140</v>
      </c>
      <c r="C683" s="19">
        <v>317639.7</v>
      </c>
      <c r="D683" s="19">
        <v>256710.98141000001</v>
      </c>
      <c r="E683" s="29">
        <f t="shared" si="22"/>
        <v>80.818292363958292</v>
      </c>
      <c r="F683" s="29">
        <v>71763.541270000002</v>
      </c>
      <c r="G683" s="29" t="s">
        <v>1858</v>
      </c>
    </row>
    <row r="684" spans="1:7" ht="22.5" x14ac:dyDescent="0.2">
      <c r="A684" s="13" t="s">
        <v>1699</v>
      </c>
      <c r="B684" s="11" t="s">
        <v>1747</v>
      </c>
      <c r="C684" s="19">
        <v>0</v>
      </c>
      <c r="D684" s="19">
        <v>50</v>
      </c>
      <c r="E684" s="29">
        <v>0</v>
      </c>
      <c r="F684" s="29">
        <v>0</v>
      </c>
      <c r="G684" s="29">
        <v>0</v>
      </c>
    </row>
    <row r="685" spans="1:7" ht="22.5" x14ac:dyDescent="0.2">
      <c r="A685" s="13" t="s">
        <v>1700</v>
      </c>
      <c r="B685" s="11" t="s">
        <v>1748</v>
      </c>
      <c r="C685" s="19">
        <v>0</v>
      </c>
      <c r="D685" s="19">
        <v>50</v>
      </c>
      <c r="E685" s="29">
        <v>0</v>
      </c>
      <c r="F685" s="29">
        <v>0</v>
      </c>
      <c r="G685" s="29">
        <v>0</v>
      </c>
    </row>
    <row r="686" spans="1:7" ht="21.75" x14ac:dyDescent="0.2">
      <c r="A686" s="28" t="s">
        <v>519</v>
      </c>
      <c r="B686" s="15" t="s">
        <v>1141</v>
      </c>
      <c r="C686" s="21">
        <v>126923.12547</v>
      </c>
      <c r="D686" s="21">
        <v>42133.289450000004</v>
      </c>
      <c r="E686" s="20">
        <f t="shared" si="22"/>
        <v>33.19591232407744</v>
      </c>
      <c r="F686" s="20">
        <v>19274.937959999999</v>
      </c>
      <c r="G686" s="20" t="s">
        <v>1858</v>
      </c>
    </row>
    <row r="687" spans="1:7" ht="22.5" x14ac:dyDescent="0.2">
      <c r="A687" s="13" t="s">
        <v>1836</v>
      </c>
      <c r="B687" s="41" t="s">
        <v>1837</v>
      </c>
      <c r="C687" s="19">
        <v>0</v>
      </c>
      <c r="D687" s="19">
        <v>0</v>
      </c>
      <c r="E687" s="29">
        <v>0</v>
      </c>
      <c r="F687" s="29">
        <v>-109.486</v>
      </c>
      <c r="G687" s="29">
        <v>0</v>
      </c>
    </row>
    <row r="688" spans="1:7" ht="22.5" x14ac:dyDescent="0.2">
      <c r="A688" s="13" t="s">
        <v>1838</v>
      </c>
      <c r="B688" s="41" t="s">
        <v>1839</v>
      </c>
      <c r="C688" s="19">
        <v>0</v>
      </c>
      <c r="D688" s="19">
        <v>0</v>
      </c>
      <c r="E688" s="29">
        <v>0</v>
      </c>
      <c r="F688" s="29">
        <v>-109.486</v>
      </c>
      <c r="G688" s="29">
        <v>0</v>
      </c>
    </row>
    <row r="689" spans="1:7" ht="22.5" x14ac:dyDescent="0.2">
      <c r="A689" s="13" t="s">
        <v>520</v>
      </c>
      <c r="B689" s="11" t="s">
        <v>1142</v>
      </c>
      <c r="C689" s="19">
        <v>84949.148000000001</v>
      </c>
      <c r="D689" s="19">
        <v>13620.314550000001</v>
      </c>
      <c r="E689" s="29">
        <f t="shared" si="22"/>
        <v>16.033491648438901</v>
      </c>
      <c r="F689" s="29">
        <v>8258.0688800000007</v>
      </c>
      <c r="G689" s="29">
        <f t="shared" si="23"/>
        <v>164.93340934690775</v>
      </c>
    </row>
    <row r="690" spans="1:7" ht="22.5" x14ac:dyDescent="0.2">
      <c r="A690" s="13" t="s">
        <v>521</v>
      </c>
      <c r="B690" s="11" t="s">
        <v>1143</v>
      </c>
      <c r="C690" s="19">
        <v>431.4</v>
      </c>
      <c r="D690" s="19">
        <v>431.37</v>
      </c>
      <c r="E690" s="29">
        <f t="shared" si="22"/>
        <v>99.993045897079284</v>
      </c>
      <c r="F690" s="29">
        <v>1006.53</v>
      </c>
      <c r="G690" s="29">
        <f t="shared" si="23"/>
        <v>42.857142857142861</v>
      </c>
    </row>
    <row r="691" spans="1:7" ht="33.75" x14ac:dyDescent="0.2">
      <c r="A691" s="13" t="s">
        <v>522</v>
      </c>
      <c r="B691" s="11" t="s">
        <v>1144</v>
      </c>
      <c r="C691" s="19">
        <v>1000</v>
      </c>
      <c r="D691" s="19">
        <v>228.66247000000001</v>
      </c>
      <c r="E691" s="29">
        <f t="shared" si="22"/>
        <v>22.866247000000001</v>
      </c>
      <c r="F691" s="29">
        <v>254.93679999999998</v>
      </c>
      <c r="G691" s="29">
        <f t="shared" si="23"/>
        <v>89.693786852270847</v>
      </c>
    </row>
    <row r="692" spans="1:7" ht="22.5" x14ac:dyDescent="0.2">
      <c r="A692" s="13" t="s">
        <v>1474</v>
      </c>
      <c r="B692" s="11" t="s">
        <v>1504</v>
      </c>
      <c r="C692" s="19">
        <v>83517.748000000007</v>
      </c>
      <c r="D692" s="19">
        <v>12960.282080000001</v>
      </c>
      <c r="E692" s="29">
        <f t="shared" si="22"/>
        <v>15.517997539876195</v>
      </c>
      <c r="F692" s="29">
        <v>6996.6020799999997</v>
      </c>
      <c r="G692" s="29">
        <f t="shared" si="23"/>
        <v>185.23680397728154</v>
      </c>
    </row>
    <row r="693" spans="1:7" ht="22.5" x14ac:dyDescent="0.2">
      <c r="A693" s="13" t="s">
        <v>1475</v>
      </c>
      <c r="B693" s="11" t="s">
        <v>1505</v>
      </c>
      <c r="C693" s="19">
        <v>50</v>
      </c>
      <c r="D693" s="19">
        <v>57</v>
      </c>
      <c r="E693" s="29">
        <f t="shared" si="22"/>
        <v>113.99999999999999</v>
      </c>
      <c r="F693" s="29">
        <v>1479.3230000000001</v>
      </c>
      <c r="G693" s="29">
        <f t="shared" si="23"/>
        <v>3.8531138906107723</v>
      </c>
    </row>
    <row r="694" spans="1:7" ht="22.5" x14ac:dyDescent="0.2">
      <c r="A694" s="13" t="s">
        <v>523</v>
      </c>
      <c r="B694" s="11" t="s">
        <v>1145</v>
      </c>
      <c r="C694" s="19">
        <v>10598.12131</v>
      </c>
      <c r="D694" s="19">
        <v>7537.5302599999995</v>
      </c>
      <c r="E694" s="29">
        <f t="shared" si="22"/>
        <v>71.121381229028401</v>
      </c>
      <c r="F694" s="29">
        <v>7620.6391800000001</v>
      </c>
      <c r="G694" s="29">
        <f t="shared" si="23"/>
        <v>98.909423238169893</v>
      </c>
    </row>
    <row r="695" spans="1:7" ht="22.5" x14ac:dyDescent="0.2">
      <c r="A695" s="13" t="s">
        <v>524</v>
      </c>
      <c r="B695" s="11" t="s">
        <v>1146</v>
      </c>
      <c r="C695" s="19">
        <v>31325.856159999999</v>
      </c>
      <c r="D695" s="19">
        <v>20918.444640000002</v>
      </c>
      <c r="E695" s="29">
        <f t="shared" si="22"/>
        <v>66.776928723534056</v>
      </c>
      <c r="F695" s="29">
        <v>2026.3928999999998</v>
      </c>
      <c r="G695" s="29" t="s">
        <v>1858</v>
      </c>
    </row>
    <row r="696" spans="1:7" ht="22.5" x14ac:dyDescent="0.2">
      <c r="A696" s="13" t="s">
        <v>1840</v>
      </c>
      <c r="B696" s="41" t="s">
        <v>1841</v>
      </c>
      <c r="C696" s="19">
        <v>0</v>
      </c>
      <c r="D696" s="19">
        <v>0</v>
      </c>
      <c r="E696" s="29">
        <v>0</v>
      </c>
      <c r="F696" s="29">
        <v>972.82299999999998</v>
      </c>
      <c r="G696" s="29">
        <v>0</v>
      </c>
    </row>
    <row r="697" spans="1:7" ht="33.75" x14ac:dyDescent="0.2">
      <c r="A697" s="13" t="s">
        <v>1842</v>
      </c>
      <c r="B697" s="41" t="s">
        <v>1843</v>
      </c>
      <c r="C697" s="19">
        <v>0</v>
      </c>
      <c r="D697" s="19">
        <v>0</v>
      </c>
      <c r="E697" s="29">
        <v>0</v>
      </c>
      <c r="F697" s="29">
        <v>100</v>
      </c>
      <c r="G697" s="29">
        <v>0</v>
      </c>
    </row>
    <row r="698" spans="1:7" ht="22.5" x14ac:dyDescent="0.2">
      <c r="A698" s="13" t="s">
        <v>1476</v>
      </c>
      <c r="B698" s="11" t="s">
        <v>1506</v>
      </c>
      <c r="C698" s="19">
        <v>50</v>
      </c>
      <c r="D698" s="19">
        <v>57</v>
      </c>
      <c r="E698" s="29">
        <f t="shared" si="22"/>
        <v>113.99999999999999</v>
      </c>
      <c r="F698" s="29">
        <v>406.5</v>
      </c>
      <c r="G698" s="29">
        <f t="shared" si="23"/>
        <v>14.022140221402212</v>
      </c>
    </row>
    <row r="699" spans="1:7" ht="22.5" x14ac:dyDescent="0.2">
      <c r="A699" s="13" t="s">
        <v>525</v>
      </c>
      <c r="B699" s="11" t="s">
        <v>1147</v>
      </c>
      <c r="C699" s="19">
        <v>10598.12131</v>
      </c>
      <c r="D699" s="19">
        <v>7537.5302599999995</v>
      </c>
      <c r="E699" s="29">
        <f t="shared" si="22"/>
        <v>71.121381229028401</v>
      </c>
      <c r="F699" s="29">
        <v>7620.6391800000001</v>
      </c>
      <c r="G699" s="29">
        <f t="shared" si="23"/>
        <v>98.909423238169893</v>
      </c>
    </row>
    <row r="700" spans="1:7" ht="22.5" x14ac:dyDescent="0.2">
      <c r="A700" s="13" t="s">
        <v>526</v>
      </c>
      <c r="B700" s="11" t="s">
        <v>1148</v>
      </c>
      <c r="C700" s="19">
        <v>31325.856159999999</v>
      </c>
      <c r="D700" s="19">
        <v>20918.444640000002</v>
      </c>
      <c r="E700" s="29">
        <f t="shared" si="22"/>
        <v>66.776928723534056</v>
      </c>
      <c r="F700" s="29">
        <v>2026.3928999999998</v>
      </c>
      <c r="G700" s="29" t="s">
        <v>1858</v>
      </c>
    </row>
    <row r="701" spans="1:7" x14ac:dyDescent="0.2">
      <c r="A701" s="28" t="s">
        <v>527</v>
      </c>
      <c r="B701" s="15" t="s">
        <v>1149</v>
      </c>
      <c r="C701" s="21">
        <v>72646.480810000008</v>
      </c>
      <c r="D701" s="21">
        <v>37377.565979999999</v>
      </c>
      <c r="E701" s="20">
        <f t="shared" si="22"/>
        <v>51.451309909639654</v>
      </c>
      <c r="F701" s="20">
        <v>53831.883710000002</v>
      </c>
      <c r="G701" s="20">
        <f t="shared" si="23"/>
        <v>69.433880823042074</v>
      </c>
    </row>
    <row r="702" spans="1:7" ht="22.5" x14ac:dyDescent="0.2">
      <c r="A702" s="13" t="s">
        <v>1613</v>
      </c>
      <c r="B702" s="11" t="s">
        <v>1638</v>
      </c>
      <c r="C702" s="19">
        <v>0</v>
      </c>
      <c r="D702" s="19">
        <v>352.1</v>
      </c>
      <c r="E702" s="29">
        <v>0</v>
      </c>
      <c r="F702" s="29">
        <v>247</v>
      </c>
      <c r="G702" s="29">
        <f t="shared" si="23"/>
        <v>142.5506072874494</v>
      </c>
    </row>
    <row r="703" spans="1:7" ht="22.5" x14ac:dyDescent="0.2">
      <c r="A703" s="13" t="s">
        <v>1701</v>
      </c>
      <c r="B703" s="11" t="s">
        <v>1749</v>
      </c>
      <c r="C703" s="19">
        <v>0</v>
      </c>
      <c r="D703" s="19">
        <v>52.1</v>
      </c>
      <c r="E703" s="29">
        <v>0</v>
      </c>
      <c r="F703" s="29">
        <v>0</v>
      </c>
      <c r="G703" s="29">
        <v>0</v>
      </c>
    </row>
    <row r="704" spans="1:7" ht="22.5" x14ac:dyDescent="0.2">
      <c r="A704" s="13" t="s">
        <v>1613</v>
      </c>
      <c r="B704" s="11" t="s">
        <v>1639</v>
      </c>
      <c r="C704" s="19">
        <v>0</v>
      </c>
      <c r="D704" s="19">
        <v>300</v>
      </c>
      <c r="E704" s="29">
        <v>0</v>
      </c>
      <c r="F704" s="29">
        <v>247</v>
      </c>
      <c r="G704" s="29">
        <f t="shared" si="23"/>
        <v>121.4574898785425</v>
      </c>
    </row>
    <row r="705" spans="1:7" x14ac:dyDescent="0.2">
      <c r="A705" s="13" t="s">
        <v>528</v>
      </c>
      <c r="B705" s="11" t="s">
        <v>1150</v>
      </c>
      <c r="C705" s="19">
        <v>9447.4301400000004</v>
      </c>
      <c r="D705" s="19">
        <v>4772.5860999999995</v>
      </c>
      <c r="E705" s="29">
        <f t="shared" si="22"/>
        <v>50.517294431139334</v>
      </c>
      <c r="F705" s="29">
        <v>5169.2672199999997</v>
      </c>
      <c r="G705" s="29">
        <f t="shared" si="23"/>
        <v>92.326163397681725</v>
      </c>
    </row>
    <row r="706" spans="1:7" ht="22.5" x14ac:dyDescent="0.2">
      <c r="A706" s="13" t="s">
        <v>529</v>
      </c>
      <c r="B706" s="11" t="s">
        <v>1151</v>
      </c>
      <c r="C706" s="19">
        <v>600</v>
      </c>
      <c r="D706" s="19">
        <v>200</v>
      </c>
      <c r="E706" s="29">
        <f t="shared" si="22"/>
        <v>33.333333333333329</v>
      </c>
      <c r="F706" s="29">
        <v>637.27</v>
      </c>
      <c r="G706" s="29">
        <f t="shared" si="23"/>
        <v>31.383871828267456</v>
      </c>
    </row>
    <row r="707" spans="1:7" x14ac:dyDescent="0.2">
      <c r="A707" s="13" t="s">
        <v>528</v>
      </c>
      <c r="B707" s="11" t="s">
        <v>1152</v>
      </c>
      <c r="C707" s="19">
        <v>8847.4301400000004</v>
      </c>
      <c r="D707" s="19">
        <v>4572.5860999999995</v>
      </c>
      <c r="E707" s="29">
        <f t="shared" si="22"/>
        <v>51.682647137578861</v>
      </c>
      <c r="F707" s="29">
        <v>4531.9972199999993</v>
      </c>
      <c r="G707" s="29">
        <f t="shared" si="23"/>
        <v>100.89560690418959</v>
      </c>
    </row>
    <row r="708" spans="1:7" x14ac:dyDescent="0.2">
      <c r="A708" s="13" t="s">
        <v>530</v>
      </c>
      <c r="B708" s="11" t="s">
        <v>1153</v>
      </c>
      <c r="C708" s="19">
        <v>39587.952310000001</v>
      </c>
      <c r="D708" s="19">
        <v>20099.030739999998</v>
      </c>
      <c r="E708" s="29">
        <f t="shared" si="22"/>
        <v>50.770574296470848</v>
      </c>
      <c r="F708" s="29">
        <v>29640.891879999999</v>
      </c>
      <c r="G708" s="29">
        <f t="shared" si="23"/>
        <v>67.808454689454507</v>
      </c>
    </row>
    <row r="709" spans="1:7" x14ac:dyDescent="0.2">
      <c r="A709" s="13" t="s">
        <v>531</v>
      </c>
      <c r="B709" s="11" t="s">
        <v>1154</v>
      </c>
      <c r="C709" s="19">
        <v>19627.677</v>
      </c>
      <c r="D709" s="19">
        <v>10408.525210000002</v>
      </c>
      <c r="E709" s="29">
        <f t="shared" si="22"/>
        <v>53.029837458605023</v>
      </c>
      <c r="F709" s="29">
        <v>14989.784679999999</v>
      </c>
      <c r="G709" s="29">
        <f t="shared" si="23"/>
        <v>69.437456455845521</v>
      </c>
    </row>
    <row r="710" spans="1:7" x14ac:dyDescent="0.2">
      <c r="A710" s="13" t="s">
        <v>532</v>
      </c>
      <c r="B710" s="11" t="s">
        <v>1155</v>
      </c>
      <c r="C710" s="19">
        <v>3983.4213599999998</v>
      </c>
      <c r="D710" s="19">
        <v>1745.32393</v>
      </c>
      <c r="E710" s="29">
        <f t="shared" ref="E710:E753" si="24">D710/C710*100</f>
        <v>43.814695264876526</v>
      </c>
      <c r="F710" s="29">
        <v>3784.93993</v>
      </c>
      <c r="G710" s="29">
        <f t="shared" ref="G710:G748" si="25">D710/F710*100</f>
        <v>46.11232839301627</v>
      </c>
    </row>
    <row r="711" spans="1:7" ht="45" x14ac:dyDescent="0.2">
      <c r="A711" s="13" t="s">
        <v>1702</v>
      </c>
      <c r="B711" s="11" t="s">
        <v>1750</v>
      </c>
      <c r="C711" s="19">
        <v>200</v>
      </c>
      <c r="D711" s="19">
        <v>100</v>
      </c>
      <c r="E711" s="29">
        <f t="shared" si="24"/>
        <v>50</v>
      </c>
      <c r="F711" s="29">
        <v>0</v>
      </c>
      <c r="G711" s="29">
        <v>0</v>
      </c>
    </row>
    <row r="712" spans="1:7" ht="45" x14ac:dyDescent="0.2">
      <c r="A712" s="13" t="s">
        <v>1844</v>
      </c>
      <c r="B712" s="41" t="s">
        <v>1845</v>
      </c>
      <c r="C712" s="19">
        <v>0</v>
      </c>
      <c r="D712" s="19">
        <v>0</v>
      </c>
      <c r="E712" s="29">
        <v>0</v>
      </c>
      <c r="F712" s="29">
        <v>20</v>
      </c>
      <c r="G712" s="29">
        <v>0</v>
      </c>
    </row>
    <row r="713" spans="1:7" ht="22.5" x14ac:dyDescent="0.2">
      <c r="A713" s="13" t="s">
        <v>533</v>
      </c>
      <c r="B713" s="11" t="s">
        <v>1156</v>
      </c>
      <c r="C713" s="19">
        <v>38989.811310000005</v>
      </c>
      <c r="D713" s="19">
        <v>19346.939739999998</v>
      </c>
      <c r="E713" s="29">
        <f t="shared" si="24"/>
        <v>49.620501074438252</v>
      </c>
      <c r="F713" s="29">
        <v>21716.540430000001</v>
      </c>
      <c r="G713" s="29">
        <f t="shared" si="25"/>
        <v>89.088498245666457</v>
      </c>
    </row>
    <row r="714" spans="1:7" ht="22.5" x14ac:dyDescent="0.2">
      <c r="A714" s="13" t="s">
        <v>534</v>
      </c>
      <c r="B714" s="11" t="s">
        <v>1157</v>
      </c>
      <c r="C714" s="19">
        <v>9.1999999999999993</v>
      </c>
      <c r="D714" s="19">
        <v>36.799999999999997</v>
      </c>
      <c r="E714" s="29" t="s">
        <v>1858</v>
      </c>
      <c r="F714" s="29">
        <v>33</v>
      </c>
      <c r="G714" s="29">
        <f t="shared" si="25"/>
        <v>111.5151515151515</v>
      </c>
    </row>
    <row r="715" spans="1:7" x14ac:dyDescent="0.2">
      <c r="A715" s="13" t="s">
        <v>530</v>
      </c>
      <c r="B715" s="11" t="s">
        <v>1158</v>
      </c>
      <c r="C715" s="19">
        <v>598.14099999999996</v>
      </c>
      <c r="D715" s="19">
        <v>752.09100000000001</v>
      </c>
      <c r="E715" s="29">
        <f t="shared" si="24"/>
        <v>125.73807847982333</v>
      </c>
      <c r="F715" s="29">
        <v>7924.3514500000001</v>
      </c>
      <c r="G715" s="29">
        <f t="shared" si="25"/>
        <v>9.4908839511402547</v>
      </c>
    </row>
    <row r="716" spans="1:7" x14ac:dyDescent="0.2">
      <c r="A716" s="13" t="s">
        <v>531</v>
      </c>
      <c r="B716" s="11" t="s">
        <v>1159</v>
      </c>
      <c r="C716" s="19">
        <v>19418.476999999999</v>
      </c>
      <c r="D716" s="19">
        <v>10271.725210000001</v>
      </c>
      <c r="E716" s="29">
        <f t="shared" si="24"/>
        <v>52.896657188923733</v>
      </c>
      <c r="F716" s="29">
        <v>14956.784679999999</v>
      </c>
      <c r="G716" s="29">
        <f t="shared" si="25"/>
        <v>68.676025160241878</v>
      </c>
    </row>
    <row r="717" spans="1:7" x14ac:dyDescent="0.2">
      <c r="A717" s="13" t="s">
        <v>532</v>
      </c>
      <c r="B717" s="11" t="s">
        <v>1160</v>
      </c>
      <c r="C717" s="19">
        <v>3983.4213599999998</v>
      </c>
      <c r="D717" s="19">
        <v>1745.32393</v>
      </c>
      <c r="E717" s="29">
        <f t="shared" si="24"/>
        <v>43.814695264876526</v>
      </c>
      <c r="F717" s="29">
        <v>3764.93993</v>
      </c>
      <c r="G717" s="29">
        <f t="shared" si="25"/>
        <v>46.357284908925493</v>
      </c>
    </row>
    <row r="718" spans="1:7" ht="42.75" x14ac:dyDescent="0.2">
      <c r="A718" s="28" t="s">
        <v>535</v>
      </c>
      <c r="B718" s="15" t="s">
        <v>1161</v>
      </c>
      <c r="C718" s="21">
        <v>26305.318510000001</v>
      </c>
      <c r="D718" s="21">
        <v>18417.104780000001</v>
      </c>
      <c r="E718" s="20">
        <f t="shared" si="24"/>
        <v>70.012856042775979</v>
      </c>
      <c r="F718" s="20">
        <v>72885.440489999994</v>
      </c>
      <c r="G718" s="20">
        <f t="shared" si="25"/>
        <v>25.268564827466278</v>
      </c>
    </row>
    <row r="719" spans="1:7" ht="56.25" x14ac:dyDescent="0.2">
      <c r="A719" s="13" t="s">
        <v>536</v>
      </c>
      <c r="B719" s="11" t="s">
        <v>1162</v>
      </c>
      <c r="C719" s="19">
        <v>26305.318510000001</v>
      </c>
      <c r="D719" s="19">
        <v>18417.104780000001</v>
      </c>
      <c r="E719" s="29">
        <f t="shared" si="24"/>
        <v>70.012856042775979</v>
      </c>
      <c r="F719" s="29">
        <v>72885.440489999994</v>
      </c>
      <c r="G719" s="29">
        <f t="shared" si="25"/>
        <v>25.268564827466278</v>
      </c>
    </row>
    <row r="720" spans="1:7" ht="45" x14ac:dyDescent="0.2">
      <c r="A720" s="13" t="s">
        <v>537</v>
      </c>
      <c r="B720" s="11" t="s">
        <v>1163</v>
      </c>
      <c r="C720" s="19">
        <v>0</v>
      </c>
      <c r="D720" s="19">
        <v>17008.40897</v>
      </c>
      <c r="E720" s="29">
        <v>0</v>
      </c>
      <c r="F720" s="29">
        <v>71356.356339999998</v>
      </c>
      <c r="G720" s="29">
        <f t="shared" si="25"/>
        <v>23.835870891386381</v>
      </c>
    </row>
    <row r="721" spans="1:7" ht="45" x14ac:dyDescent="0.2">
      <c r="A721" s="13" t="s">
        <v>538</v>
      </c>
      <c r="B721" s="11" t="s">
        <v>1164</v>
      </c>
      <c r="C721" s="19">
        <v>124.37106</v>
      </c>
      <c r="D721" s="19">
        <v>347.42757</v>
      </c>
      <c r="E721" s="29" t="s">
        <v>1858</v>
      </c>
      <c r="F721" s="29">
        <v>677.07212000000004</v>
      </c>
      <c r="G721" s="29">
        <f t="shared" si="25"/>
        <v>51.313229379464033</v>
      </c>
    </row>
    <row r="722" spans="1:7" ht="45" x14ac:dyDescent="0.2">
      <c r="A722" s="13" t="s">
        <v>539</v>
      </c>
      <c r="B722" s="11" t="s">
        <v>1165</v>
      </c>
      <c r="C722" s="19">
        <v>23369.614000000001</v>
      </c>
      <c r="D722" s="19">
        <v>1061.2682399999999</v>
      </c>
      <c r="E722" s="29">
        <f t="shared" si="24"/>
        <v>4.5412313613737894</v>
      </c>
      <c r="F722" s="29">
        <v>852.01202999999998</v>
      </c>
      <c r="G722" s="29">
        <f t="shared" si="25"/>
        <v>124.56024124448102</v>
      </c>
    </row>
    <row r="723" spans="1:7" ht="33.75" x14ac:dyDescent="0.2">
      <c r="A723" s="13" t="s">
        <v>1703</v>
      </c>
      <c r="B723" s="11" t="s">
        <v>1751</v>
      </c>
      <c r="C723" s="19">
        <v>0</v>
      </c>
      <c r="D723" s="19">
        <v>0</v>
      </c>
      <c r="E723" s="29">
        <v>0</v>
      </c>
      <c r="F723" s="29">
        <v>0</v>
      </c>
      <c r="G723" s="29">
        <v>0</v>
      </c>
    </row>
    <row r="724" spans="1:7" ht="45" x14ac:dyDescent="0.2">
      <c r="A724" s="13" t="s">
        <v>1477</v>
      </c>
      <c r="B724" s="11" t="s">
        <v>1507</v>
      </c>
      <c r="C724" s="19">
        <v>10.65</v>
      </c>
      <c r="D724" s="19">
        <v>0</v>
      </c>
      <c r="E724" s="29">
        <f t="shared" si="24"/>
        <v>0</v>
      </c>
      <c r="F724" s="29">
        <v>0</v>
      </c>
      <c r="G724" s="29">
        <v>0</v>
      </c>
    </row>
    <row r="725" spans="1:7" ht="45" x14ac:dyDescent="0.2">
      <c r="A725" s="13" t="s">
        <v>540</v>
      </c>
      <c r="B725" s="11" t="s">
        <v>1166</v>
      </c>
      <c r="C725" s="19">
        <v>2800.68345</v>
      </c>
      <c r="D725" s="19">
        <v>0</v>
      </c>
      <c r="E725" s="29">
        <f t="shared" si="24"/>
        <v>0</v>
      </c>
      <c r="F725" s="29">
        <v>0</v>
      </c>
      <c r="G725" s="29">
        <v>0</v>
      </c>
    </row>
    <row r="726" spans="1:7" ht="22.5" x14ac:dyDescent="0.2">
      <c r="A726" s="13" t="s">
        <v>541</v>
      </c>
      <c r="B726" s="11" t="s">
        <v>1167</v>
      </c>
      <c r="C726" s="19">
        <v>0</v>
      </c>
      <c r="D726" s="19">
        <v>17008.40897</v>
      </c>
      <c r="E726" s="29">
        <v>0</v>
      </c>
      <c r="F726" s="29">
        <v>71356.356339999998</v>
      </c>
      <c r="G726" s="29">
        <f t="shared" si="25"/>
        <v>23.835870891386381</v>
      </c>
    </row>
    <row r="727" spans="1:7" ht="22.5" x14ac:dyDescent="0.2">
      <c r="A727" s="13" t="s">
        <v>542</v>
      </c>
      <c r="B727" s="11" t="s">
        <v>1168</v>
      </c>
      <c r="C727" s="19">
        <v>0</v>
      </c>
      <c r="D727" s="19">
        <v>16637.68145</v>
      </c>
      <c r="E727" s="29">
        <v>0</v>
      </c>
      <c r="F727" s="29">
        <v>25653.122449999999</v>
      </c>
      <c r="G727" s="29">
        <f t="shared" si="25"/>
        <v>64.85636001008524</v>
      </c>
    </row>
    <row r="728" spans="1:7" ht="22.5" x14ac:dyDescent="0.2">
      <c r="A728" s="13" t="s">
        <v>1478</v>
      </c>
      <c r="B728" s="11" t="s">
        <v>1508</v>
      </c>
      <c r="C728" s="19">
        <v>0</v>
      </c>
      <c r="D728" s="19">
        <v>32</v>
      </c>
      <c r="E728" s="29">
        <v>0</v>
      </c>
      <c r="F728" s="29">
        <v>20</v>
      </c>
      <c r="G728" s="29">
        <f t="shared" si="25"/>
        <v>160</v>
      </c>
    </row>
    <row r="729" spans="1:7" ht="22.5" x14ac:dyDescent="0.2">
      <c r="A729" s="13" t="s">
        <v>543</v>
      </c>
      <c r="B729" s="11" t="s">
        <v>1169</v>
      </c>
      <c r="C729" s="19">
        <v>0</v>
      </c>
      <c r="D729" s="19">
        <v>338.72752000000003</v>
      </c>
      <c r="E729" s="29">
        <v>0</v>
      </c>
      <c r="F729" s="29">
        <v>45683.233890000003</v>
      </c>
      <c r="G729" s="29">
        <f t="shared" si="25"/>
        <v>0.74147009998376456</v>
      </c>
    </row>
    <row r="730" spans="1:7" ht="22.5" x14ac:dyDescent="0.2">
      <c r="A730" s="13" t="s">
        <v>544</v>
      </c>
      <c r="B730" s="11" t="s">
        <v>1170</v>
      </c>
      <c r="C730" s="19">
        <v>124.37106</v>
      </c>
      <c r="D730" s="19">
        <v>347.42757</v>
      </c>
      <c r="E730" s="29" t="s">
        <v>1858</v>
      </c>
      <c r="F730" s="29">
        <v>677.07212000000004</v>
      </c>
      <c r="G730" s="29">
        <f t="shared" si="25"/>
        <v>51.313229379464033</v>
      </c>
    </row>
    <row r="731" spans="1:7" ht="22.5" x14ac:dyDescent="0.2">
      <c r="A731" s="13" t="s">
        <v>545</v>
      </c>
      <c r="B731" s="11" t="s">
        <v>1171</v>
      </c>
      <c r="C731" s="19">
        <v>124.37106</v>
      </c>
      <c r="D731" s="19">
        <v>347.33484999999996</v>
      </c>
      <c r="E731" s="29" t="s">
        <v>1858</v>
      </c>
      <c r="F731" s="29">
        <v>671.70762000000002</v>
      </c>
      <c r="G731" s="29">
        <f t="shared" si="25"/>
        <v>51.709231763665265</v>
      </c>
    </row>
    <row r="732" spans="1:7" ht="22.5" x14ac:dyDescent="0.2">
      <c r="A732" s="13" t="s">
        <v>1479</v>
      </c>
      <c r="B732" s="11" t="s">
        <v>1509</v>
      </c>
      <c r="C732" s="19">
        <v>0</v>
      </c>
      <c r="D732" s="19">
        <v>9.2719999999999997E-2</v>
      </c>
      <c r="E732" s="29">
        <v>0</v>
      </c>
      <c r="F732" s="29">
        <v>0</v>
      </c>
      <c r="G732" s="29">
        <v>0</v>
      </c>
    </row>
    <row r="733" spans="1:7" ht="22.5" x14ac:dyDescent="0.2">
      <c r="A733" s="13" t="s">
        <v>1846</v>
      </c>
      <c r="B733" s="41" t="s">
        <v>1847</v>
      </c>
      <c r="C733" s="19">
        <v>0</v>
      </c>
      <c r="D733" s="19">
        <v>0</v>
      </c>
      <c r="E733" s="29">
        <v>0</v>
      </c>
      <c r="F733" s="29">
        <v>5.3644999999999996</v>
      </c>
      <c r="G733" s="29">
        <v>0</v>
      </c>
    </row>
    <row r="734" spans="1:7" ht="22.5" x14ac:dyDescent="0.2">
      <c r="A734" s="13" t="s">
        <v>546</v>
      </c>
      <c r="B734" s="11" t="s">
        <v>1172</v>
      </c>
      <c r="C734" s="19">
        <v>1025.1600699999999</v>
      </c>
      <c r="D734" s="19">
        <v>1061.2682399999999</v>
      </c>
      <c r="E734" s="29">
        <f t="shared" si="24"/>
        <v>103.52219824558715</v>
      </c>
      <c r="F734" s="29">
        <v>852.01202999999998</v>
      </c>
      <c r="G734" s="29">
        <f t="shared" si="25"/>
        <v>124.56024124448102</v>
      </c>
    </row>
    <row r="735" spans="1:7" ht="22.5" x14ac:dyDescent="0.2">
      <c r="A735" s="13" t="s">
        <v>547</v>
      </c>
      <c r="B735" s="11" t="s">
        <v>1173</v>
      </c>
      <c r="C735" s="19">
        <v>1025.1600699999999</v>
      </c>
      <c r="D735" s="19">
        <v>1060.9583500000001</v>
      </c>
      <c r="E735" s="29">
        <f t="shared" si="24"/>
        <v>103.49196979550716</v>
      </c>
      <c r="F735" s="29">
        <v>852.01202999999998</v>
      </c>
      <c r="G735" s="29">
        <f t="shared" si="25"/>
        <v>124.5238696923094</v>
      </c>
    </row>
    <row r="736" spans="1:7" ht="22.5" x14ac:dyDescent="0.2">
      <c r="A736" s="13" t="s">
        <v>548</v>
      </c>
      <c r="B736" s="11" t="s">
        <v>1174</v>
      </c>
      <c r="C736" s="19">
        <v>0</v>
      </c>
      <c r="D736" s="19">
        <v>0.30989</v>
      </c>
      <c r="E736" s="29">
        <v>0</v>
      </c>
      <c r="F736" s="29">
        <v>0</v>
      </c>
      <c r="G736" s="29">
        <v>0</v>
      </c>
    </row>
    <row r="737" spans="1:7" ht="45" x14ac:dyDescent="0.2">
      <c r="A737" s="13" t="s">
        <v>1704</v>
      </c>
      <c r="B737" s="11" t="s">
        <v>1752</v>
      </c>
      <c r="C737" s="19">
        <v>0</v>
      </c>
      <c r="D737" s="19">
        <v>0</v>
      </c>
      <c r="E737" s="29">
        <v>0</v>
      </c>
      <c r="F737" s="29">
        <v>0</v>
      </c>
      <c r="G737" s="29">
        <v>0</v>
      </c>
    </row>
    <row r="738" spans="1:7" ht="33.75" x14ac:dyDescent="0.2">
      <c r="A738" s="13" t="s">
        <v>1705</v>
      </c>
      <c r="B738" s="11" t="s">
        <v>1753</v>
      </c>
      <c r="C738" s="19">
        <v>0</v>
      </c>
      <c r="D738" s="19">
        <v>0</v>
      </c>
      <c r="E738" s="29">
        <v>0</v>
      </c>
      <c r="F738" s="29">
        <v>0</v>
      </c>
      <c r="G738" s="29">
        <v>0</v>
      </c>
    </row>
    <row r="739" spans="1:7" ht="45" x14ac:dyDescent="0.2">
      <c r="A739" s="13" t="s">
        <v>1706</v>
      </c>
      <c r="B739" s="11" t="s">
        <v>1754</v>
      </c>
      <c r="C739" s="19">
        <v>0</v>
      </c>
      <c r="D739" s="19">
        <v>0</v>
      </c>
      <c r="E739" s="29">
        <v>0</v>
      </c>
      <c r="F739" s="29">
        <v>0</v>
      </c>
      <c r="G739" s="29">
        <v>0</v>
      </c>
    </row>
    <row r="740" spans="1:7" ht="56.25" x14ac:dyDescent="0.2">
      <c r="A740" s="13" t="s">
        <v>1707</v>
      </c>
      <c r="B740" s="11" t="s">
        <v>1755</v>
      </c>
      <c r="C740" s="19">
        <v>0</v>
      </c>
      <c r="D740" s="19">
        <v>0</v>
      </c>
      <c r="E740" s="29">
        <v>0</v>
      </c>
      <c r="F740" s="29">
        <v>0</v>
      </c>
      <c r="G740" s="29">
        <v>0</v>
      </c>
    </row>
    <row r="741" spans="1:7" ht="33.75" x14ac:dyDescent="0.2">
      <c r="A741" s="13" t="s">
        <v>1708</v>
      </c>
      <c r="B741" s="11" t="s">
        <v>1756</v>
      </c>
      <c r="C741" s="19">
        <v>0</v>
      </c>
      <c r="D741" s="19">
        <v>0</v>
      </c>
      <c r="E741" s="29">
        <v>0</v>
      </c>
      <c r="F741" s="29">
        <v>0</v>
      </c>
      <c r="G741" s="29">
        <v>0</v>
      </c>
    </row>
    <row r="742" spans="1:7" ht="45" x14ac:dyDescent="0.2">
      <c r="A742" s="13" t="s">
        <v>1709</v>
      </c>
      <c r="B742" s="11" t="s">
        <v>1757</v>
      </c>
      <c r="C742" s="19">
        <v>0</v>
      </c>
      <c r="D742" s="19">
        <v>0</v>
      </c>
      <c r="E742" s="29">
        <v>0</v>
      </c>
      <c r="F742" s="29">
        <v>0</v>
      </c>
      <c r="G742" s="29">
        <v>0</v>
      </c>
    </row>
    <row r="743" spans="1:7" ht="33.75" x14ac:dyDescent="0.2">
      <c r="A743" s="13" t="s">
        <v>1480</v>
      </c>
      <c r="B743" s="11" t="s">
        <v>1510</v>
      </c>
      <c r="C743" s="19">
        <v>22344.45393</v>
      </c>
      <c r="D743" s="19">
        <v>0</v>
      </c>
      <c r="E743" s="29">
        <f t="shared" si="24"/>
        <v>0</v>
      </c>
      <c r="F743" s="29">
        <v>0</v>
      </c>
      <c r="G743" s="29">
        <v>0</v>
      </c>
    </row>
    <row r="744" spans="1:7" ht="33.75" x14ac:dyDescent="0.2">
      <c r="A744" s="13" t="s">
        <v>1481</v>
      </c>
      <c r="B744" s="11" t="s">
        <v>1511</v>
      </c>
      <c r="C744" s="19">
        <v>10.65</v>
      </c>
      <c r="D744" s="19">
        <v>0</v>
      </c>
      <c r="E744" s="29">
        <f t="shared" si="24"/>
        <v>0</v>
      </c>
      <c r="F744" s="29">
        <v>0</v>
      </c>
      <c r="G744" s="29">
        <v>0</v>
      </c>
    </row>
    <row r="745" spans="1:7" ht="33.75" x14ac:dyDescent="0.2">
      <c r="A745" s="13" t="s">
        <v>549</v>
      </c>
      <c r="B745" s="11" t="s">
        <v>1175</v>
      </c>
      <c r="C745" s="19">
        <v>2800.68345</v>
      </c>
      <c r="D745" s="19">
        <v>0</v>
      </c>
      <c r="E745" s="29">
        <f t="shared" si="24"/>
        <v>0</v>
      </c>
      <c r="F745" s="29">
        <v>0</v>
      </c>
      <c r="G745" s="29">
        <v>0</v>
      </c>
    </row>
    <row r="746" spans="1:7" ht="33.75" x14ac:dyDescent="0.2">
      <c r="A746" s="13" t="s">
        <v>1703</v>
      </c>
      <c r="B746" s="11" t="s">
        <v>1758</v>
      </c>
      <c r="C746" s="19">
        <v>0</v>
      </c>
      <c r="D746" s="19">
        <v>0</v>
      </c>
      <c r="E746" s="29">
        <v>0</v>
      </c>
      <c r="F746" s="29">
        <v>0</v>
      </c>
      <c r="G746" s="29">
        <v>0</v>
      </c>
    </row>
    <row r="747" spans="1:7" ht="32.25" x14ac:dyDescent="0.2">
      <c r="A747" s="28" t="s">
        <v>550</v>
      </c>
      <c r="B747" s="15" t="s">
        <v>1176</v>
      </c>
      <c r="C747" s="21">
        <v>-1268.5391999999999</v>
      </c>
      <c r="D747" s="21">
        <v>-22865.074929999999</v>
      </c>
      <c r="E747" s="20" t="s">
        <v>1858</v>
      </c>
      <c r="F747" s="20">
        <v>-250449.06065999999</v>
      </c>
      <c r="G747" s="20">
        <f t="shared" si="25"/>
        <v>9.129630939618794</v>
      </c>
    </row>
    <row r="748" spans="1:7" ht="33.75" x14ac:dyDescent="0.2">
      <c r="A748" s="13" t="s">
        <v>551</v>
      </c>
      <c r="B748" s="11" t="s">
        <v>1177</v>
      </c>
      <c r="C748" s="19">
        <v>0</v>
      </c>
      <c r="D748" s="19">
        <v>-22865.074929999999</v>
      </c>
      <c r="E748" s="29">
        <v>0</v>
      </c>
      <c r="F748" s="29">
        <v>-250449.06065999999</v>
      </c>
      <c r="G748" s="29">
        <f t="shared" si="25"/>
        <v>9.129630939618794</v>
      </c>
    </row>
    <row r="749" spans="1:7" ht="22.5" hidden="1" x14ac:dyDescent="0.2">
      <c r="A749" s="13" t="s">
        <v>1614</v>
      </c>
      <c r="B749" s="11" t="s">
        <v>1640</v>
      </c>
      <c r="C749" s="19">
        <v>0</v>
      </c>
      <c r="D749" s="19">
        <v>0</v>
      </c>
      <c r="E749" s="29">
        <v>0</v>
      </c>
      <c r="F749" s="29">
        <v>0</v>
      </c>
      <c r="G749" s="29">
        <v>0</v>
      </c>
    </row>
    <row r="750" spans="1:7" ht="33.75" hidden="1" x14ac:dyDescent="0.2">
      <c r="A750" s="13" t="s">
        <v>1482</v>
      </c>
      <c r="B750" s="11" t="s">
        <v>1512</v>
      </c>
      <c r="C750" s="19">
        <v>-144.87626999999998</v>
      </c>
      <c r="D750" s="19">
        <v>0</v>
      </c>
      <c r="E750" s="29">
        <f t="shared" si="24"/>
        <v>0</v>
      </c>
      <c r="F750" s="29">
        <v>0</v>
      </c>
      <c r="G750" s="29">
        <v>0</v>
      </c>
    </row>
    <row r="751" spans="1:7" ht="33.75" hidden="1" x14ac:dyDescent="0.2">
      <c r="A751" s="13" t="s">
        <v>1615</v>
      </c>
      <c r="B751" s="11" t="s">
        <v>1641</v>
      </c>
      <c r="C751" s="19">
        <v>0</v>
      </c>
      <c r="D751" s="19">
        <v>0</v>
      </c>
      <c r="E751" s="29">
        <v>0</v>
      </c>
      <c r="F751" s="29">
        <v>0</v>
      </c>
      <c r="G751" s="29">
        <v>0</v>
      </c>
    </row>
    <row r="752" spans="1:7" ht="22.5" hidden="1" x14ac:dyDescent="0.2">
      <c r="A752" s="13" t="s">
        <v>1616</v>
      </c>
      <c r="B752" s="11" t="s">
        <v>1642</v>
      </c>
      <c r="C752" s="19">
        <v>-1038.1539299999999</v>
      </c>
      <c r="D752" s="19">
        <v>0</v>
      </c>
      <c r="E752" s="29">
        <f t="shared" si="24"/>
        <v>0</v>
      </c>
      <c r="F752" s="29">
        <v>0</v>
      </c>
      <c r="G752" s="29">
        <v>0</v>
      </c>
    </row>
    <row r="753" spans="1:7" ht="33.75" hidden="1" x14ac:dyDescent="0.2">
      <c r="A753" s="13" t="s">
        <v>1617</v>
      </c>
      <c r="B753" s="11" t="s">
        <v>1643</v>
      </c>
      <c r="C753" s="19">
        <v>-85.509</v>
      </c>
      <c r="D753" s="19">
        <v>0</v>
      </c>
      <c r="E753" s="29">
        <f t="shared" si="24"/>
        <v>0</v>
      </c>
      <c r="F753" s="29">
        <v>0</v>
      </c>
      <c r="G753" s="29">
        <v>0</v>
      </c>
    </row>
    <row r="754" spans="1:7" ht="45" hidden="1" x14ac:dyDescent="0.2">
      <c r="A754" s="13" t="s">
        <v>552</v>
      </c>
      <c r="B754" s="11" t="s">
        <v>1178</v>
      </c>
      <c r="C754" s="19">
        <v>0</v>
      </c>
      <c r="D754" s="19">
        <v>-1.5</v>
      </c>
      <c r="E754" s="29">
        <v>0</v>
      </c>
      <c r="F754" s="29">
        <v>0</v>
      </c>
      <c r="G754" s="29">
        <v>0</v>
      </c>
    </row>
    <row r="755" spans="1:7" ht="33.75" hidden="1" x14ac:dyDescent="0.2">
      <c r="A755" s="13" t="s">
        <v>553</v>
      </c>
      <c r="B755" s="11" t="s">
        <v>1179</v>
      </c>
      <c r="C755" s="19">
        <v>0</v>
      </c>
      <c r="D755" s="19">
        <v>-363.17995999999999</v>
      </c>
      <c r="E755" s="29">
        <v>0</v>
      </c>
      <c r="F755" s="29">
        <v>0</v>
      </c>
      <c r="G755" s="29">
        <v>0</v>
      </c>
    </row>
    <row r="756" spans="1:7" ht="33.75" hidden="1" x14ac:dyDescent="0.2">
      <c r="A756" s="13" t="s">
        <v>554</v>
      </c>
      <c r="B756" s="11" t="s">
        <v>1180</v>
      </c>
      <c r="C756" s="19">
        <v>0</v>
      </c>
      <c r="D756" s="19">
        <v>-11.42285</v>
      </c>
      <c r="E756" s="29">
        <v>0</v>
      </c>
      <c r="F756" s="29">
        <v>0</v>
      </c>
      <c r="G756" s="29">
        <v>0</v>
      </c>
    </row>
    <row r="757" spans="1:7" ht="22.5" hidden="1" x14ac:dyDescent="0.2">
      <c r="A757" s="13" t="s">
        <v>555</v>
      </c>
      <c r="B757" s="11" t="s">
        <v>1181</v>
      </c>
      <c r="C757" s="19">
        <v>0</v>
      </c>
      <c r="D757" s="19">
        <v>-137.49135999999999</v>
      </c>
      <c r="E757" s="29">
        <v>0</v>
      </c>
      <c r="F757" s="29">
        <v>0</v>
      </c>
      <c r="G757" s="29">
        <v>0</v>
      </c>
    </row>
    <row r="758" spans="1:7" ht="22.5" hidden="1" x14ac:dyDescent="0.2">
      <c r="A758" s="13" t="s">
        <v>556</v>
      </c>
      <c r="B758" s="11" t="s">
        <v>1182</v>
      </c>
      <c r="C758" s="19">
        <v>0</v>
      </c>
      <c r="D758" s="19">
        <v>-33.69</v>
      </c>
      <c r="E758" s="29">
        <v>0</v>
      </c>
      <c r="F758" s="29">
        <v>0</v>
      </c>
      <c r="G758" s="29">
        <v>0</v>
      </c>
    </row>
    <row r="759" spans="1:7" ht="33.75" hidden="1" x14ac:dyDescent="0.2">
      <c r="A759" s="13" t="s">
        <v>557</v>
      </c>
      <c r="B759" s="11" t="s">
        <v>1183</v>
      </c>
      <c r="C759" s="19">
        <v>0</v>
      </c>
      <c r="D759" s="19">
        <v>-202.01670999999999</v>
      </c>
      <c r="E759" s="29">
        <v>0</v>
      </c>
      <c r="F759" s="29">
        <v>0</v>
      </c>
      <c r="G759" s="29">
        <v>0</v>
      </c>
    </row>
    <row r="760" spans="1:7" ht="45" hidden="1" x14ac:dyDescent="0.2">
      <c r="A760" s="13" t="s">
        <v>558</v>
      </c>
      <c r="B760" s="11" t="s">
        <v>1184</v>
      </c>
      <c r="C760" s="19">
        <v>0</v>
      </c>
      <c r="D760" s="19">
        <v>-23.7423</v>
      </c>
      <c r="E760" s="29">
        <v>0</v>
      </c>
      <c r="F760" s="29">
        <v>0</v>
      </c>
      <c r="G760" s="29">
        <v>0</v>
      </c>
    </row>
    <row r="761" spans="1:7" ht="45" hidden="1" x14ac:dyDescent="0.2">
      <c r="A761" s="13" t="s">
        <v>559</v>
      </c>
      <c r="B761" s="11" t="s">
        <v>1185</v>
      </c>
      <c r="C761" s="19">
        <v>0</v>
      </c>
      <c r="D761" s="19">
        <v>-288.88855000000001</v>
      </c>
      <c r="E761" s="29">
        <v>0</v>
      </c>
      <c r="F761" s="29">
        <v>0</v>
      </c>
      <c r="G761" s="29">
        <v>0</v>
      </c>
    </row>
    <row r="762" spans="1:7" ht="56.25" hidden="1" x14ac:dyDescent="0.2">
      <c r="A762" s="13" t="s">
        <v>1618</v>
      </c>
      <c r="B762" s="11" t="s">
        <v>1644</v>
      </c>
      <c r="C762" s="19">
        <v>0</v>
      </c>
      <c r="D762" s="19">
        <v>-2.0000000000000002E-5</v>
      </c>
      <c r="E762" s="29">
        <v>0</v>
      </c>
      <c r="F762" s="29">
        <v>0</v>
      </c>
      <c r="G762" s="29">
        <v>0</v>
      </c>
    </row>
    <row r="763" spans="1:7" ht="33.75" hidden="1" x14ac:dyDescent="0.2">
      <c r="A763" s="13" t="s">
        <v>560</v>
      </c>
      <c r="B763" s="11" t="s">
        <v>1186</v>
      </c>
      <c r="C763" s="19">
        <v>0</v>
      </c>
      <c r="D763" s="19">
        <v>-14.51008</v>
      </c>
      <c r="E763" s="29">
        <v>0</v>
      </c>
      <c r="F763" s="29">
        <v>0</v>
      </c>
      <c r="G763" s="29">
        <v>0</v>
      </c>
    </row>
    <row r="764" spans="1:7" ht="45" hidden="1" x14ac:dyDescent="0.2">
      <c r="A764" s="13" t="s">
        <v>561</v>
      </c>
      <c r="B764" s="11" t="s">
        <v>1187</v>
      </c>
      <c r="C764" s="19">
        <v>0</v>
      </c>
      <c r="D764" s="19">
        <v>-233.57488000000001</v>
      </c>
      <c r="E764" s="29">
        <v>0</v>
      </c>
      <c r="F764" s="29">
        <v>0</v>
      </c>
      <c r="G764" s="29">
        <v>0</v>
      </c>
    </row>
    <row r="765" spans="1:7" ht="33.75" hidden="1" x14ac:dyDescent="0.2">
      <c r="A765" s="13" t="s">
        <v>554</v>
      </c>
      <c r="B765" s="11" t="s">
        <v>1188</v>
      </c>
      <c r="C765" s="19">
        <v>0</v>
      </c>
      <c r="D765" s="19">
        <v>-839.01826000000005</v>
      </c>
      <c r="E765" s="29">
        <v>0</v>
      </c>
      <c r="F765" s="29">
        <v>0</v>
      </c>
      <c r="G765" s="29">
        <v>0</v>
      </c>
    </row>
    <row r="766" spans="1:7" ht="33.75" hidden="1" x14ac:dyDescent="0.2">
      <c r="A766" s="13" t="s">
        <v>562</v>
      </c>
      <c r="B766" s="11" t="s">
        <v>1189</v>
      </c>
      <c r="C766" s="19">
        <v>0</v>
      </c>
      <c r="D766" s="19">
        <v>-226.85941</v>
      </c>
      <c r="E766" s="29">
        <v>0</v>
      </c>
      <c r="F766" s="29">
        <v>0</v>
      </c>
      <c r="G766" s="29">
        <v>0</v>
      </c>
    </row>
    <row r="767" spans="1:7" ht="45" hidden="1" x14ac:dyDescent="0.2">
      <c r="A767" s="13" t="s">
        <v>1710</v>
      </c>
      <c r="B767" s="11" t="s">
        <v>1759</v>
      </c>
      <c r="C767" s="19">
        <v>0</v>
      </c>
      <c r="D767" s="19">
        <v>-230.81635999999997</v>
      </c>
      <c r="E767" s="29">
        <v>0</v>
      </c>
      <c r="F767" s="29">
        <v>0</v>
      </c>
      <c r="G767" s="29">
        <v>0</v>
      </c>
    </row>
    <row r="768" spans="1:7" ht="67.5" hidden="1" x14ac:dyDescent="0.2">
      <c r="A768" s="13" t="s">
        <v>563</v>
      </c>
      <c r="B768" s="11" t="s">
        <v>1190</v>
      </c>
      <c r="C768" s="19">
        <v>0</v>
      </c>
      <c r="D768" s="19">
        <v>-26.983919999999998</v>
      </c>
      <c r="E768" s="29">
        <v>0</v>
      </c>
      <c r="F768" s="29">
        <v>0</v>
      </c>
      <c r="G768" s="29">
        <v>0</v>
      </c>
    </row>
    <row r="769" spans="1:7" ht="45" hidden="1" x14ac:dyDescent="0.2">
      <c r="A769" s="13" t="s">
        <v>1619</v>
      </c>
      <c r="B769" s="11" t="s">
        <v>1645</v>
      </c>
      <c r="C769" s="19">
        <v>0</v>
      </c>
      <c r="D769" s="19">
        <v>0</v>
      </c>
      <c r="E769" s="29">
        <v>0</v>
      </c>
      <c r="F769" s="29">
        <v>0</v>
      </c>
      <c r="G769" s="29">
        <v>0</v>
      </c>
    </row>
    <row r="770" spans="1:7" ht="45" hidden="1" x14ac:dyDescent="0.2">
      <c r="A770" s="13" t="s">
        <v>1620</v>
      </c>
      <c r="B770" s="11" t="s">
        <v>1646</v>
      </c>
      <c r="C770" s="19">
        <v>0</v>
      </c>
      <c r="D770" s="19">
        <v>0</v>
      </c>
      <c r="E770" s="29">
        <v>0</v>
      </c>
      <c r="F770" s="29">
        <v>0</v>
      </c>
      <c r="G770" s="29">
        <v>0</v>
      </c>
    </row>
    <row r="771" spans="1:7" ht="67.5" hidden="1" x14ac:dyDescent="0.2">
      <c r="A771" s="13" t="s">
        <v>564</v>
      </c>
      <c r="B771" s="11" t="s">
        <v>1191</v>
      </c>
      <c r="C771" s="19">
        <v>0</v>
      </c>
      <c r="D771" s="19">
        <v>-106.74672</v>
      </c>
      <c r="E771" s="29">
        <v>0</v>
      </c>
      <c r="F771" s="29">
        <v>0</v>
      </c>
      <c r="G771" s="29">
        <v>0</v>
      </c>
    </row>
    <row r="772" spans="1:7" ht="45" hidden="1" x14ac:dyDescent="0.2">
      <c r="A772" s="13" t="s">
        <v>565</v>
      </c>
      <c r="B772" s="11" t="s">
        <v>1192</v>
      </c>
      <c r="C772" s="19">
        <v>0</v>
      </c>
      <c r="D772" s="19">
        <v>-9.48949</v>
      </c>
      <c r="E772" s="29">
        <v>0</v>
      </c>
      <c r="F772" s="29">
        <v>0</v>
      </c>
      <c r="G772" s="29">
        <v>0</v>
      </c>
    </row>
    <row r="773" spans="1:7" ht="45" hidden="1" x14ac:dyDescent="0.2">
      <c r="A773" s="13" t="s">
        <v>566</v>
      </c>
      <c r="B773" s="11" t="s">
        <v>1193</v>
      </c>
      <c r="C773" s="19">
        <v>0</v>
      </c>
      <c r="D773" s="19">
        <v>-60.048639999999999</v>
      </c>
      <c r="E773" s="29">
        <v>0</v>
      </c>
      <c r="F773" s="29">
        <v>0</v>
      </c>
      <c r="G773" s="29">
        <v>0</v>
      </c>
    </row>
    <row r="774" spans="1:7" ht="33.75" hidden="1" x14ac:dyDescent="0.2">
      <c r="A774" s="13" t="s">
        <v>567</v>
      </c>
      <c r="B774" s="11" t="s">
        <v>1194</v>
      </c>
      <c r="C774" s="19">
        <v>0</v>
      </c>
      <c r="D774" s="19">
        <v>-5963.81005</v>
      </c>
      <c r="E774" s="29">
        <v>0</v>
      </c>
      <c r="F774" s="29">
        <v>0</v>
      </c>
      <c r="G774" s="29">
        <v>0</v>
      </c>
    </row>
    <row r="775" spans="1:7" ht="45" hidden="1" x14ac:dyDescent="0.2">
      <c r="A775" s="13" t="s">
        <v>568</v>
      </c>
      <c r="B775" s="11" t="s">
        <v>1195</v>
      </c>
      <c r="C775" s="19">
        <v>0</v>
      </c>
      <c r="D775" s="19">
        <v>-244.86204000000001</v>
      </c>
      <c r="E775" s="29">
        <v>0</v>
      </c>
      <c r="F775" s="29">
        <v>0</v>
      </c>
      <c r="G775" s="29">
        <v>0</v>
      </c>
    </row>
    <row r="776" spans="1:7" ht="78.75" hidden="1" x14ac:dyDescent="0.2">
      <c r="A776" s="13" t="s">
        <v>569</v>
      </c>
      <c r="B776" s="11" t="s">
        <v>1196</v>
      </c>
      <c r="C776" s="19">
        <v>0</v>
      </c>
      <c r="D776" s="19">
        <v>-297.81970000000001</v>
      </c>
      <c r="E776" s="29">
        <v>0</v>
      </c>
      <c r="F776" s="29"/>
      <c r="G776" s="29">
        <v>0</v>
      </c>
    </row>
    <row r="777" spans="1:7" ht="45" hidden="1" x14ac:dyDescent="0.2">
      <c r="A777" s="13" t="s">
        <v>570</v>
      </c>
      <c r="B777" s="11" t="s">
        <v>1197</v>
      </c>
      <c r="C777" s="19">
        <v>0</v>
      </c>
      <c r="D777" s="19">
        <v>-52.482140000000001</v>
      </c>
      <c r="E777" s="29">
        <v>0</v>
      </c>
      <c r="F777" s="29"/>
      <c r="G777" s="29">
        <v>0</v>
      </c>
    </row>
    <row r="778" spans="1:7" ht="22.5" hidden="1" x14ac:dyDescent="0.2">
      <c r="A778" s="13" t="s">
        <v>571</v>
      </c>
      <c r="B778" s="11" t="s">
        <v>1198</v>
      </c>
      <c r="C778" s="19">
        <v>0</v>
      </c>
      <c r="D778" s="19">
        <v>-1483.8670900000002</v>
      </c>
      <c r="E778" s="29">
        <v>0</v>
      </c>
      <c r="F778" s="29"/>
      <c r="G778" s="29">
        <v>0</v>
      </c>
    </row>
    <row r="779" spans="1:7" ht="22.5" hidden="1" x14ac:dyDescent="0.2">
      <c r="A779" s="13" t="s">
        <v>1621</v>
      </c>
      <c r="B779" s="11" t="s">
        <v>1647</v>
      </c>
      <c r="C779" s="19">
        <v>0</v>
      </c>
      <c r="D779" s="19">
        <v>0</v>
      </c>
      <c r="E779" s="29">
        <v>0</v>
      </c>
      <c r="F779" s="29"/>
      <c r="G779" s="29">
        <v>0</v>
      </c>
    </row>
    <row r="780" spans="1:7" ht="22.5" hidden="1" x14ac:dyDescent="0.2">
      <c r="A780" s="13" t="s">
        <v>1622</v>
      </c>
      <c r="B780" s="11" t="s">
        <v>1648</v>
      </c>
      <c r="C780" s="19">
        <v>0</v>
      </c>
      <c r="D780" s="19">
        <v>0</v>
      </c>
      <c r="E780" s="29">
        <v>0</v>
      </c>
      <c r="F780" s="29"/>
      <c r="G780" s="29">
        <v>0</v>
      </c>
    </row>
    <row r="781" spans="1:7" ht="22.5" hidden="1" x14ac:dyDescent="0.2">
      <c r="A781" s="13" t="s">
        <v>1546</v>
      </c>
      <c r="B781" s="41" t="s">
        <v>1559</v>
      </c>
      <c r="C781" s="19">
        <v>0</v>
      </c>
      <c r="D781" s="19">
        <v>-35.781750000000002</v>
      </c>
      <c r="E781" s="29">
        <v>0</v>
      </c>
      <c r="F781" s="29"/>
      <c r="G781" s="29">
        <v>0</v>
      </c>
    </row>
    <row r="782" spans="1:7" ht="33.75" hidden="1" x14ac:dyDescent="0.2">
      <c r="A782" s="13" t="s">
        <v>572</v>
      </c>
      <c r="B782" s="41" t="s">
        <v>1199</v>
      </c>
      <c r="C782" s="19">
        <v>0</v>
      </c>
      <c r="D782" s="19">
        <v>-4180.3838100000003</v>
      </c>
      <c r="E782" s="29">
        <v>0</v>
      </c>
      <c r="F782" s="29"/>
      <c r="G782" s="29">
        <v>0</v>
      </c>
    </row>
    <row r="783" spans="1:7" ht="45" hidden="1" x14ac:dyDescent="0.2">
      <c r="A783" s="13" t="s">
        <v>1623</v>
      </c>
      <c r="B783" s="41" t="s">
        <v>1649</v>
      </c>
      <c r="C783" s="19">
        <v>0</v>
      </c>
      <c r="D783" s="19">
        <v>-372.69703999999996</v>
      </c>
      <c r="E783" s="29">
        <v>0</v>
      </c>
      <c r="F783" s="29"/>
      <c r="G783" s="29">
        <v>0</v>
      </c>
    </row>
    <row r="784" spans="1:7" ht="45" hidden="1" x14ac:dyDescent="0.2">
      <c r="A784" s="13" t="s">
        <v>1624</v>
      </c>
      <c r="B784" s="41" t="s">
        <v>1650</v>
      </c>
      <c r="C784" s="19">
        <v>0</v>
      </c>
      <c r="D784" s="19">
        <v>0</v>
      </c>
      <c r="E784" s="29">
        <v>0</v>
      </c>
      <c r="F784" s="29"/>
      <c r="G784" s="29">
        <v>0</v>
      </c>
    </row>
    <row r="785" spans="1:7" ht="90" hidden="1" x14ac:dyDescent="0.2">
      <c r="A785" s="13" t="s">
        <v>1483</v>
      </c>
      <c r="B785" s="11" t="s">
        <v>1513</v>
      </c>
      <c r="C785" s="19">
        <v>0</v>
      </c>
      <c r="D785" s="19">
        <v>-0.53946000000000005</v>
      </c>
      <c r="E785" s="29">
        <v>0</v>
      </c>
      <c r="F785" s="29"/>
      <c r="G785" s="29">
        <v>0</v>
      </c>
    </row>
    <row r="786" spans="1:7" ht="45" hidden="1" x14ac:dyDescent="0.2">
      <c r="A786" s="13" t="s">
        <v>573</v>
      </c>
      <c r="B786" s="11" t="s">
        <v>1200</v>
      </c>
      <c r="C786" s="19">
        <v>0</v>
      </c>
      <c r="D786" s="19">
        <v>-6237.77</v>
      </c>
      <c r="E786" s="29">
        <v>0</v>
      </c>
      <c r="F786" s="29"/>
      <c r="G786" s="29">
        <v>0</v>
      </c>
    </row>
    <row r="787" spans="1:7" ht="56.25" hidden="1" x14ac:dyDescent="0.2">
      <c r="A787" s="13" t="s">
        <v>1625</v>
      </c>
      <c r="B787" s="11" t="s">
        <v>1651</v>
      </c>
      <c r="C787" s="19">
        <v>0</v>
      </c>
      <c r="D787" s="19">
        <v>0</v>
      </c>
      <c r="E787" s="29">
        <v>0</v>
      </c>
      <c r="F787" s="29"/>
      <c r="G787" s="29">
        <v>0</v>
      </c>
    </row>
    <row r="788" spans="1:7" ht="33.75" hidden="1" x14ac:dyDescent="0.2">
      <c r="A788" s="13" t="s">
        <v>574</v>
      </c>
      <c r="B788" s="11" t="s">
        <v>1201</v>
      </c>
      <c r="C788" s="19">
        <v>0</v>
      </c>
      <c r="D788" s="19">
        <v>-708.64496999999994</v>
      </c>
      <c r="E788" s="29">
        <v>0</v>
      </c>
      <c r="F788" s="29"/>
      <c r="G788" s="29">
        <v>0</v>
      </c>
    </row>
    <row r="789" spans="1:7" ht="45" hidden="1" x14ac:dyDescent="0.2">
      <c r="A789" s="13" t="s">
        <v>1626</v>
      </c>
      <c r="B789" s="11" t="s">
        <v>1652</v>
      </c>
      <c r="C789" s="19">
        <v>0</v>
      </c>
      <c r="D789" s="19">
        <v>0</v>
      </c>
      <c r="E789" s="29">
        <v>0</v>
      </c>
      <c r="F789" s="29"/>
      <c r="G789" s="29">
        <v>0</v>
      </c>
    </row>
    <row r="790" spans="1:7" ht="33.75" hidden="1" x14ac:dyDescent="0.2">
      <c r="A790" s="13" t="s">
        <v>1627</v>
      </c>
      <c r="B790" s="11" t="s">
        <v>1653</v>
      </c>
      <c r="C790" s="19">
        <v>0</v>
      </c>
      <c r="D790" s="19">
        <v>0</v>
      </c>
      <c r="E790" s="29">
        <v>0</v>
      </c>
      <c r="F790" s="29"/>
      <c r="G790" s="29">
        <v>0</v>
      </c>
    </row>
    <row r="791" spans="1:7" ht="33.75" hidden="1" x14ac:dyDescent="0.2">
      <c r="A791" s="13" t="s">
        <v>1484</v>
      </c>
      <c r="B791" s="11" t="s">
        <v>1514</v>
      </c>
      <c r="C791" s="19">
        <v>-144.87626999999998</v>
      </c>
      <c r="D791" s="19">
        <v>0</v>
      </c>
      <c r="E791" s="29">
        <f t="shared" ref="E791:E832" si="26">D791/C791*100</f>
        <v>0</v>
      </c>
      <c r="F791" s="29"/>
      <c r="G791" s="29">
        <v>0</v>
      </c>
    </row>
    <row r="792" spans="1:7" ht="33.75" hidden="1" x14ac:dyDescent="0.2">
      <c r="A792" s="13" t="s">
        <v>1628</v>
      </c>
      <c r="B792" s="11" t="s">
        <v>1654</v>
      </c>
      <c r="C792" s="19">
        <v>-1038.1539299999999</v>
      </c>
      <c r="D792" s="19">
        <v>0</v>
      </c>
      <c r="E792" s="29">
        <f t="shared" si="26"/>
        <v>0</v>
      </c>
      <c r="F792" s="29"/>
      <c r="G792" s="29">
        <v>0</v>
      </c>
    </row>
    <row r="793" spans="1:7" ht="33.75" hidden="1" x14ac:dyDescent="0.2">
      <c r="A793" s="13" t="s">
        <v>1629</v>
      </c>
      <c r="B793" s="11" t="s">
        <v>1655</v>
      </c>
      <c r="C793" s="19">
        <v>-85.509</v>
      </c>
      <c r="D793" s="19">
        <v>0</v>
      </c>
      <c r="E793" s="29">
        <f t="shared" si="26"/>
        <v>0</v>
      </c>
      <c r="F793" s="29"/>
      <c r="G793" s="29">
        <v>0</v>
      </c>
    </row>
    <row r="794" spans="1:7" ht="45" hidden="1" x14ac:dyDescent="0.2">
      <c r="A794" s="13" t="s">
        <v>1630</v>
      </c>
      <c r="B794" s="11" t="s">
        <v>1656</v>
      </c>
      <c r="C794" s="19">
        <v>0</v>
      </c>
      <c r="D794" s="19">
        <v>0</v>
      </c>
      <c r="E794" s="29">
        <v>0</v>
      </c>
      <c r="F794" s="29"/>
      <c r="G794" s="29">
        <v>0</v>
      </c>
    </row>
    <row r="795" spans="1:7" ht="36" hidden="1" customHeight="1" x14ac:dyDescent="0.2">
      <c r="A795" s="13" t="s">
        <v>575</v>
      </c>
      <c r="B795" s="11" t="s">
        <v>1202</v>
      </c>
      <c r="C795" s="19">
        <v>0</v>
      </c>
      <c r="D795" s="19">
        <v>-476.43736999999999</v>
      </c>
      <c r="E795" s="29">
        <v>0</v>
      </c>
      <c r="F795" s="29"/>
      <c r="G795" s="29">
        <v>0</v>
      </c>
    </row>
    <row r="796" spans="1:7" x14ac:dyDescent="0.2">
      <c r="A796" s="28" t="s">
        <v>1204</v>
      </c>
      <c r="B796" s="15" t="s">
        <v>1203</v>
      </c>
      <c r="C796" s="21">
        <v>102446022.03183</v>
      </c>
      <c r="D796" s="21">
        <v>59848217.230629995</v>
      </c>
      <c r="E796" s="20">
        <f t="shared" si="26"/>
        <v>58.419269039099575</v>
      </c>
      <c r="F796" s="20">
        <v>48839571.380370006</v>
      </c>
      <c r="G796" s="20">
        <f t="shared" ref="G796:G832" si="27">D796/F796*100</f>
        <v>122.54042273328523</v>
      </c>
    </row>
    <row r="797" spans="1:7" x14ac:dyDescent="0.2">
      <c r="A797" s="28" t="s">
        <v>1205</v>
      </c>
      <c r="B797" s="15" t="s">
        <v>1280</v>
      </c>
      <c r="C797" s="21">
        <v>7761645.0927799996</v>
      </c>
      <c r="D797" s="21">
        <v>4423063.8726700004</v>
      </c>
      <c r="E797" s="20">
        <f t="shared" si="26"/>
        <v>56.986164914760174</v>
      </c>
      <c r="F797" s="20">
        <v>4328810.7171899993</v>
      </c>
      <c r="G797" s="20">
        <f t="shared" si="27"/>
        <v>102.17734527189455</v>
      </c>
    </row>
    <row r="798" spans="1:7" ht="22.5" x14ac:dyDescent="0.2">
      <c r="A798" s="13" t="s">
        <v>1206</v>
      </c>
      <c r="B798" s="11" t="s">
        <v>1281</v>
      </c>
      <c r="C798" s="19">
        <v>209031.02931000001</v>
      </c>
      <c r="D798" s="19">
        <v>143008.24256000001</v>
      </c>
      <c r="E798" s="29">
        <f t="shared" si="26"/>
        <v>68.414839190173055</v>
      </c>
      <c r="F798" s="29">
        <v>153075.2531</v>
      </c>
      <c r="G798" s="29">
        <f t="shared" si="27"/>
        <v>93.42348920800184</v>
      </c>
    </row>
    <row r="799" spans="1:7" ht="33.75" x14ac:dyDescent="0.2">
      <c r="A799" s="13" t="s">
        <v>1207</v>
      </c>
      <c r="B799" s="41" t="s">
        <v>1282</v>
      </c>
      <c r="C799" s="19">
        <v>328151.06955000001</v>
      </c>
      <c r="D799" s="19">
        <v>215390.35744999998</v>
      </c>
      <c r="E799" s="29">
        <f t="shared" si="26"/>
        <v>65.637560695861509</v>
      </c>
      <c r="F799" s="29">
        <v>219484.55752999999</v>
      </c>
      <c r="G799" s="29">
        <f t="shared" si="27"/>
        <v>98.134629549306496</v>
      </c>
    </row>
    <row r="800" spans="1:7" ht="33.75" x14ac:dyDescent="0.2">
      <c r="A800" s="13" t="s">
        <v>1208</v>
      </c>
      <c r="B800" s="11" t="s">
        <v>1283</v>
      </c>
      <c r="C800" s="19">
        <v>2170725.7573200003</v>
      </c>
      <c r="D800" s="19">
        <v>1454412.2559800001</v>
      </c>
      <c r="E800" s="29">
        <f t="shared" si="26"/>
        <v>67.001197690473433</v>
      </c>
      <c r="F800" s="29">
        <v>1489143.8513699998</v>
      </c>
      <c r="G800" s="29">
        <f t="shared" si="27"/>
        <v>97.667680301130957</v>
      </c>
    </row>
    <row r="801" spans="1:7" x14ac:dyDescent="0.2">
      <c r="A801" s="13" t="s">
        <v>1209</v>
      </c>
      <c r="B801" s="11" t="s">
        <v>1284</v>
      </c>
      <c r="C801" s="19">
        <v>265331.09999999998</v>
      </c>
      <c r="D801" s="19">
        <v>180741.67356999998</v>
      </c>
      <c r="E801" s="29">
        <f t="shared" si="26"/>
        <v>68.119294560645173</v>
      </c>
      <c r="F801" s="29">
        <v>172452.23765999998</v>
      </c>
      <c r="G801" s="29">
        <f t="shared" si="27"/>
        <v>104.806801014866</v>
      </c>
    </row>
    <row r="802" spans="1:7" ht="22.5" x14ac:dyDescent="0.2">
      <c r="A802" s="13" t="s">
        <v>1210</v>
      </c>
      <c r="B802" s="11" t="s">
        <v>1285</v>
      </c>
      <c r="C802" s="19">
        <v>709965.96961000003</v>
      </c>
      <c r="D802" s="19">
        <v>465716.79535999999</v>
      </c>
      <c r="E802" s="29">
        <f t="shared" si="26"/>
        <v>65.597058914785521</v>
      </c>
      <c r="F802" s="29">
        <v>445067.64987000002</v>
      </c>
      <c r="G802" s="29">
        <f t="shared" si="27"/>
        <v>104.63955209865992</v>
      </c>
    </row>
    <row r="803" spans="1:7" x14ac:dyDescent="0.2">
      <c r="A803" s="13" t="s">
        <v>1211</v>
      </c>
      <c r="B803" s="11" t="s">
        <v>1286</v>
      </c>
      <c r="C803" s="19">
        <v>233936.03366999998</v>
      </c>
      <c r="D803" s="19">
        <v>193859.16032</v>
      </c>
      <c r="E803" s="29">
        <f t="shared" si="26"/>
        <v>82.868447959353659</v>
      </c>
      <c r="F803" s="29">
        <v>114166.58963</v>
      </c>
      <c r="G803" s="29">
        <f t="shared" si="27"/>
        <v>169.80375865502674</v>
      </c>
    </row>
    <row r="804" spans="1:7" x14ac:dyDescent="0.2">
      <c r="A804" s="13" t="s">
        <v>1212</v>
      </c>
      <c r="B804" s="11" t="s">
        <v>1287</v>
      </c>
      <c r="C804" s="19">
        <v>689.39346</v>
      </c>
      <c r="D804" s="19">
        <v>118.37346000000001</v>
      </c>
      <c r="E804" s="29">
        <f t="shared" si="26"/>
        <v>17.170667676481877</v>
      </c>
      <c r="F804" s="29">
        <v>261.35131999999999</v>
      </c>
      <c r="G804" s="29">
        <f t="shared" si="27"/>
        <v>45.292849487042965</v>
      </c>
    </row>
    <row r="805" spans="1:7" x14ac:dyDescent="0.2">
      <c r="A805" s="13" t="s">
        <v>1213</v>
      </c>
      <c r="B805" s="11" t="s">
        <v>1288</v>
      </c>
      <c r="C805" s="19">
        <v>307383.60558999999</v>
      </c>
      <c r="D805" s="19">
        <v>0</v>
      </c>
      <c r="E805" s="29">
        <f t="shared" si="26"/>
        <v>0</v>
      </c>
      <c r="F805" s="29">
        <v>0</v>
      </c>
      <c r="G805" s="29">
        <v>0</v>
      </c>
    </row>
    <row r="806" spans="1:7" x14ac:dyDescent="0.2">
      <c r="A806" s="13" t="s">
        <v>1214</v>
      </c>
      <c r="B806" s="11" t="s">
        <v>1289</v>
      </c>
      <c r="C806" s="19">
        <v>3536431.1342699998</v>
      </c>
      <c r="D806" s="19">
        <v>1769817.01397</v>
      </c>
      <c r="E806" s="29">
        <f t="shared" si="26"/>
        <v>50.04528426467806</v>
      </c>
      <c r="F806" s="29">
        <v>1735159.2267100001</v>
      </c>
      <c r="G806" s="29">
        <f t="shared" si="27"/>
        <v>101.99738368251737</v>
      </c>
    </row>
    <row r="807" spans="1:7" x14ac:dyDescent="0.2">
      <c r="A807" s="28" t="s">
        <v>1215</v>
      </c>
      <c r="B807" s="15" t="s">
        <v>1290</v>
      </c>
      <c r="C807" s="21">
        <v>28520.5</v>
      </c>
      <c r="D807" s="21">
        <v>18346.027460000001</v>
      </c>
      <c r="E807" s="20">
        <f t="shared" si="26"/>
        <v>64.325756771445114</v>
      </c>
      <c r="F807" s="20">
        <v>19323.174360000001</v>
      </c>
      <c r="G807" s="20">
        <f t="shared" si="27"/>
        <v>94.943134695183701</v>
      </c>
    </row>
    <row r="808" spans="1:7" x14ac:dyDescent="0.2">
      <c r="A808" s="13" t="s">
        <v>1216</v>
      </c>
      <c r="B808" s="11" t="s">
        <v>1291</v>
      </c>
      <c r="C808" s="19">
        <v>28520.5</v>
      </c>
      <c r="D808" s="19">
        <v>18346.027460000001</v>
      </c>
      <c r="E808" s="29">
        <f t="shared" si="26"/>
        <v>64.325756771445114</v>
      </c>
      <c r="F808" s="29">
        <v>19323.174360000001</v>
      </c>
      <c r="G808" s="29">
        <f t="shared" si="27"/>
        <v>94.943134695183701</v>
      </c>
    </row>
    <row r="809" spans="1:7" ht="21.75" x14ac:dyDescent="0.2">
      <c r="A809" s="28" t="s">
        <v>1217</v>
      </c>
      <c r="B809" s="15" t="s">
        <v>1292</v>
      </c>
      <c r="C809" s="21">
        <v>1094623.9642699999</v>
      </c>
      <c r="D809" s="21">
        <v>675334.66437999997</v>
      </c>
      <c r="E809" s="20">
        <f t="shared" si="26"/>
        <v>61.695585554841912</v>
      </c>
      <c r="F809" s="20">
        <v>630814.77952999994</v>
      </c>
      <c r="G809" s="20">
        <f t="shared" si="27"/>
        <v>107.05752089118306</v>
      </c>
    </row>
    <row r="810" spans="1:7" x14ac:dyDescent="0.2">
      <c r="A810" s="13" t="s">
        <v>1218</v>
      </c>
      <c r="B810" s="11" t="s">
        <v>1293</v>
      </c>
      <c r="C810" s="19">
        <v>108127.64</v>
      </c>
      <c r="D810" s="19">
        <v>59208.814539999999</v>
      </c>
      <c r="E810" s="29">
        <f t="shared" si="26"/>
        <v>54.758260274616191</v>
      </c>
      <c r="F810" s="29">
        <v>56451.035899999995</v>
      </c>
      <c r="G810" s="29">
        <f t="shared" si="27"/>
        <v>104.88525780976856</v>
      </c>
    </row>
    <row r="811" spans="1:7" ht="22.5" x14ac:dyDescent="0.2">
      <c r="A811" s="13" t="s">
        <v>1219</v>
      </c>
      <c r="B811" s="11" t="s">
        <v>1294</v>
      </c>
      <c r="C811" s="19">
        <v>365351.72097000002</v>
      </c>
      <c r="D811" s="19">
        <v>245186.94798</v>
      </c>
      <c r="E811" s="29">
        <f t="shared" si="26"/>
        <v>67.109837974496074</v>
      </c>
      <c r="F811" s="29">
        <v>201695.11521000002</v>
      </c>
      <c r="G811" s="29">
        <f t="shared" si="27"/>
        <v>121.5631562146249</v>
      </c>
    </row>
    <row r="812" spans="1:7" x14ac:dyDescent="0.2">
      <c r="A812" s="13" t="s">
        <v>1220</v>
      </c>
      <c r="B812" s="11" t="s">
        <v>1295</v>
      </c>
      <c r="C812" s="19">
        <v>485045.49830000004</v>
      </c>
      <c r="D812" s="19">
        <v>301120.35889999999</v>
      </c>
      <c r="E812" s="29">
        <f t="shared" si="26"/>
        <v>62.080848076185511</v>
      </c>
      <c r="F812" s="29">
        <v>291673.40852</v>
      </c>
      <c r="G812" s="29">
        <f t="shared" si="27"/>
        <v>103.2388795495398</v>
      </c>
    </row>
    <row r="813" spans="1:7" x14ac:dyDescent="0.2">
      <c r="A813" s="13" t="s">
        <v>1221</v>
      </c>
      <c r="B813" s="11" t="s">
        <v>1296</v>
      </c>
      <c r="C813" s="19">
        <v>7735</v>
      </c>
      <c r="D813" s="19">
        <v>1902.9184700000001</v>
      </c>
      <c r="E813" s="29">
        <f t="shared" si="26"/>
        <v>24.601402327084681</v>
      </c>
      <c r="F813" s="29">
        <v>3674.4255200000002</v>
      </c>
      <c r="G813" s="29">
        <f t="shared" si="27"/>
        <v>51.788190007998857</v>
      </c>
    </row>
    <row r="814" spans="1:7" ht="22.5" x14ac:dyDescent="0.2">
      <c r="A814" s="13" t="s">
        <v>1222</v>
      </c>
      <c r="B814" s="11" t="s">
        <v>1297</v>
      </c>
      <c r="C814" s="19">
        <v>128364.105</v>
      </c>
      <c r="D814" s="19">
        <v>67915.624489999987</v>
      </c>
      <c r="E814" s="29">
        <f t="shared" ref="E814:E830" si="28">D814/C814*100</f>
        <v>52.908579458408553</v>
      </c>
      <c r="F814" s="29">
        <v>77320.794379999992</v>
      </c>
      <c r="G814" s="29">
        <f t="shared" ref="G814:G830" si="29">D814/F814*100</f>
        <v>87.836170120320475</v>
      </c>
    </row>
    <row r="815" spans="1:7" x14ac:dyDescent="0.2">
      <c r="A815" s="28" t="s">
        <v>1223</v>
      </c>
      <c r="B815" s="15" t="s">
        <v>1298</v>
      </c>
      <c r="C815" s="21">
        <v>23545893.089220002</v>
      </c>
      <c r="D815" s="21">
        <v>12507858.465670001</v>
      </c>
      <c r="E815" s="20">
        <f t="shared" si="28"/>
        <v>53.121189407746286</v>
      </c>
      <c r="F815" s="20">
        <v>8992260.3361900002</v>
      </c>
      <c r="G815" s="20">
        <f t="shared" si="29"/>
        <v>139.0958223855155</v>
      </c>
    </row>
    <row r="816" spans="1:7" x14ac:dyDescent="0.2">
      <c r="A816" s="13" t="s">
        <v>1224</v>
      </c>
      <c r="B816" s="11" t="s">
        <v>1299</v>
      </c>
      <c r="C816" s="19">
        <v>342572.36141000001</v>
      </c>
      <c r="D816" s="19">
        <v>199682.87503999998</v>
      </c>
      <c r="E816" s="29">
        <f t="shared" si="28"/>
        <v>58.289254339760944</v>
      </c>
      <c r="F816" s="29">
        <v>203891.07144999999</v>
      </c>
      <c r="G816" s="29">
        <f t="shared" si="29"/>
        <v>97.936056552122253</v>
      </c>
    </row>
    <row r="817" spans="1:7" x14ac:dyDescent="0.2">
      <c r="A817" s="13" t="s">
        <v>1225</v>
      </c>
      <c r="B817" s="41" t="s">
        <v>1300</v>
      </c>
      <c r="C817" s="19">
        <v>2027506.58</v>
      </c>
      <c r="D817" s="19">
        <v>1129460.3019300001</v>
      </c>
      <c r="E817" s="29">
        <f t="shared" si="28"/>
        <v>55.706862462069054</v>
      </c>
      <c r="F817" s="29">
        <v>1241816.43303</v>
      </c>
      <c r="G817" s="29">
        <f t="shared" si="29"/>
        <v>90.952275383741394</v>
      </c>
    </row>
    <row r="818" spans="1:7" x14ac:dyDescent="0.2">
      <c r="A818" s="13" t="s">
        <v>1226</v>
      </c>
      <c r="B818" s="11" t="s">
        <v>1301</v>
      </c>
      <c r="C818" s="19">
        <v>27153.46</v>
      </c>
      <c r="D818" s="19">
        <v>361.36</v>
      </c>
      <c r="E818" s="29">
        <f t="shared" si="28"/>
        <v>1.3308064607604337</v>
      </c>
      <c r="F818" s="29">
        <v>5544.1207999999997</v>
      </c>
      <c r="G818" s="29">
        <f t="shared" si="29"/>
        <v>6.5178954975151342</v>
      </c>
    </row>
    <row r="819" spans="1:7" x14ac:dyDescent="0.2">
      <c r="A819" s="13" t="s">
        <v>1227</v>
      </c>
      <c r="B819" s="11" t="s">
        <v>1302</v>
      </c>
      <c r="C819" s="19">
        <v>522410.7</v>
      </c>
      <c r="D819" s="19">
        <v>375227.17548000003</v>
      </c>
      <c r="E819" s="29">
        <f t="shared" si="28"/>
        <v>71.826089220607471</v>
      </c>
      <c r="F819" s="29">
        <v>351540.79256000003</v>
      </c>
      <c r="G819" s="29">
        <f t="shared" si="29"/>
        <v>106.73787606482603</v>
      </c>
    </row>
    <row r="820" spans="1:7" x14ac:dyDescent="0.2">
      <c r="A820" s="13" t="s">
        <v>1228</v>
      </c>
      <c r="B820" s="11" t="s">
        <v>1303</v>
      </c>
      <c r="C820" s="19">
        <v>3673628.8297899999</v>
      </c>
      <c r="D820" s="19">
        <v>1718668.105</v>
      </c>
      <c r="E820" s="29">
        <f t="shared" si="28"/>
        <v>46.783934486333131</v>
      </c>
      <c r="F820" s="29">
        <v>471439.46126000001</v>
      </c>
      <c r="G820" s="29" t="s">
        <v>1858</v>
      </c>
    </row>
    <row r="821" spans="1:7" x14ac:dyDescent="0.2">
      <c r="A821" s="13" t="s">
        <v>1229</v>
      </c>
      <c r="B821" s="11" t="s">
        <v>1304</v>
      </c>
      <c r="C821" s="19">
        <v>14043805.664209999</v>
      </c>
      <c r="D821" s="19">
        <v>7436385.7615100006</v>
      </c>
      <c r="E821" s="29">
        <f t="shared" si="28"/>
        <v>52.951357625670461</v>
      </c>
      <c r="F821" s="29">
        <v>5958041.0985399997</v>
      </c>
      <c r="G821" s="29">
        <f t="shared" si="29"/>
        <v>124.81259592741421</v>
      </c>
    </row>
    <row r="822" spans="1:7" x14ac:dyDescent="0.2">
      <c r="A822" s="13" t="s">
        <v>1230</v>
      </c>
      <c r="B822" s="11" t="s">
        <v>1305</v>
      </c>
      <c r="C822" s="19">
        <v>182852.94671000002</v>
      </c>
      <c r="D822" s="19">
        <v>96255.55257</v>
      </c>
      <c r="E822" s="29">
        <f t="shared" si="28"/>
        <v>52.640963299682987</v>
      </c>
      <c r="F822" s="29">
        <v>65705.653550000003</v>
      </c>
      <c r="G822" s="29">
        <f t="shared" si="29"/>
        <v>146.49508431835693</v>
      </c>
    </row>
    <row r="823" spans="1:7" x14ac:dyDescent="0.2">
      <c r="A823" s="13" t="s">
        <v>1231</v>
      </c>
      <c r="B823" s="11" t="s">
        <v>1306</v>
      </c>
      <c r="C823" s="19">
        <v>2725962.5471000001</v>
      </c>
      <c r="D823" s="19">
        <v>1551817.3341400002</v>
      </c>
      <c r="E823" s="29">
        <f t="shared" si="28"/>
        <v>56.927316767095434</v>
      </c>
      <c r="F823" s="29">
        <v>694281.70499999996</v>
      </c>
      <c r="G823" s="29" t="s">
        <v>1858</v>
      </c>
    </row>
    <row r="824" spans="1:7" x14ac:dyDescent="0.2">
      <c r="A824" s="28" t="s">
        <v>1232</v>
      </c>
      <c r="B824" s="15" t="s">
        <v>1307</v>
      </c>
      <c r="C824" s="21">
        <v>6609491.2373799998</v>
      </c>
      <c r="D824" s="21">
        <v>1934808.6723800001</v>
      </c>
      <c r="E824" s="20">
        <f t="shared" si="28"/>
        <v>29.273186133263678</v>
      </c>
      <c r="F824" s="20">
        <v>1888515.7224999999</v>
      </c>
      <c r="G824" s="20">
        <f t="shared" si="29"/>
        <v>102.45128750205575</v>
      </c>
    </row>
    <row r="825" spans="1:7" x14ac:dyDescent="0.2">
      <c r="A825" s="13" t="s">
        <v>1233</v>
      </c>
      <c r="B825" s="11" t="s">
        <v>1308</v>
      </c>
      <c r="C825" s="19">
        <v>549796.27957000001</v>
      </c>
      <c r="D825" s="19">
        <v>169009.62536999999</v>
      </c>
      <c r="E825" s="29">
        <f t="shared" si="28"/>
        <v>30.740409066096948</v>
      </c>
      <c r="F825" s="29">
        <v>54669.913919999999</v>
      </c>
      <c r="G825" s="29" t="s">
        <v>1858</v>
      </c>
    </row>
    <row r="826" spans="1:7" x14ac:dyDescent="0.2">
      <c r="A826" s="13" t="s">
        <v>1234</v>
      </c>
      <c r="B826" s="11" t="s">
        <v>1309</v>
      </c>
      <c r="C826" s="19">
        <v>3789270.48477</v>
      </c>
      <c r="D826" s="19">
        <v>691624.12164000003</v>
      </c>
      <c r="E826" s="29">
        <f t="shared" si="28"/>
        <v>18.25217081809825</v>
      </c>
      <c r="F826" s="29">
        <v>870145.30345000001</v>
      </c>
      <c r="G826" s="29">
        <f t="shared" si="29"/>
        <v>79.483750460734612</v>
      </c>
    </row>
    <row r="827" spans="1:7" x14ac:dyDescent="0.2">
      <c r="A827" s="13" t="s">
        <v>1235</v>
      </c>
      <c r="B827" s="11" t="s">
        <v>1310</v>
      </c>
      <c r="C827" s="19">
        <v>1922436.83684</v>
      </c>
      <c r="D827" s="19">
        <v>834576.26795000001</v>
      </c>
      <c r="E827" s="29">
        <f t="shared" si="28"/>
        <v>43.412415532040697</v>
      </c>
      <c r="F827" s="29">
        <v>734858.54538999998</v>
      </c>
      <c r="G827" s="29">
        <f t="shared" si="29"/>
        <v>113.56964863313638</v>
      </c>
    </row>
    <row r="828" spans="1:7" x14ac:dyDescent="0.2">
      <c r="A828" s="13" t="s">
        <v>1236</v>
      </c>
      <c r="B828" s="11" t="s">
        <v>1311</v>
      </c>
      <c r="C828" s="19">
        <v>347987.63620000001</v>
      </c>
      <c r="D828" s="19">
        <v>239598.65741999997</v>
      </c>
      <c r="E828" s="29">
        <f t="shared" si="28"/>
        <v>68.852635121293417</v>
      </c>
      <c r="F828" s="29">
        <v>228841.95974000002</v>
      </c>
      <c r="G828" s="29">
        <f t="shared" si="29"/>
        <v>104.70049185569867</v>
      </c>
    </row>
    <row r="829" spans="1:7" x14ac:dyDescent="0.2">
      <c r="A829" s="28" t="s">
        <v>1237</v>
      </c>
      <c r="B829" s="15" t="s">
        <v>1312</v>
      </c>
      <c r="C829" s="21">
        <v>462056.5</v>
      </c>
      <c r="D829" s="21">
        <v>70751.266599999988</v>
      </c>
      <c r="E829" s="20">
        <f t="shared" si="28"/>
        <v>15.312254367160724</v>
      </c>
      <c r="F829" s="20">
        <v>66976.83726</v>
      </c>
      <c r="G829" s="20">
        <f t="shared" si="29"/>
        <v>105.63542486389419</v>
      </c>
    </row>
    <row r="830" spans="1:7" x14ac:dyDescent="0.2">
      <c r="A830" s="13" t="s">
        <v>1238</v>
      </c>
      <c r="B830" s="11" t="s">
        <v>1313</v>
      </c>
      <c r="C830" s="19">
        <v>1706.2</v>
      </c>
      <c r="D830" s="19">
        <v>804.92057</v>
      </c>
      <c r="E830" s="29">
        <f t="shared" si="28"/>
        <v>47.176214394561015</v>
      </c>
      <c r="F830" s="29">
        <v>721.90856999999994</v>
      </c>
      <c r="G830" s="29">
        <f t="shared" si="29"/>
        <v>111.49896308891304</v>
      </c>
    </row>
    <row r="831" spans="1:7" x14ac:dyDescent="0.2">
      <c r="A831" s="13" t="s">
        <v>1239</v>
      </c>
      <c r="B831" s="11" t="s">
        <v>1314</v>
      </c>
      <c r="C831" s="19">
        <v>33619.599999999999</v>
      </c>
      <c r="D831" s="19">
        <v>21868.382229999999</v>
      </c>
      <c r="E831" s="29">
        <f t="shared" si="26"/>
        <v>65.04652711513522</v>
      </c>
      <c r="F831" s="29">
        <v>19837.209579999999</v>
      </c>
      <c r="G831" s="29">
        <f t="shared" si="27"/>
        <v>110.2392054780116</v>
      </c>
    </row>
    <row r="832" spans="1:7" x14ac:dyDescent="0.2">
      <c r="A832" s="13" t="s">
        <v>1240</v>
      </c>
      <c r="B832" s="11" t="s">
        <v>1315</v>
      </c>
      <c r="C832" s="19">
        <v>426730.7</v>
      </c>
      <c r="D832" s="19">
        <v>48077.963799999998</v>
      </c>
      <c r="E832" s="29">
        <f t="shared" si="26"/>
        <v>11.266581898138568</v>
      </c>
      <c r="F832" s="29">
        <v>46417.719109999998</v>
      </c>
      <c r="G832" s="29">
        <f t="shared" si="27"/>
        <v>103.57674767703595</v>
      </c>
    </row>
    <row r="833" spans="1:7" x14ac:dyDescent="0.2">
      <c r="A833" s="28" t="s">
        <v>1241</v>
      </c>
      <c r="B833" s="15" t="s">
        <v>1316</v>
      </c>
      <c r="C833" s="21">
        <v>23455380.069650002</v>
      </c>
      <c r="D833" s="21">
        <v>13952213.065299999</v>
      </c>
      <c r="E833" s="20">
        <f t="shared" ref="E833:E896" si="30">D833/C833*100</f>
        <v>59.484063033169143</v>
      </c>
      <c r="F833" s="20">
        <v>13947202.41773</v>
      </c>
      <c r="G833" s="20">
        <f t="shared" ref="G833:G894" si="31">D833/F833*100</f>
        <v>100.03592582526535</v>
      </c>
    </row>
    <row r="834" spans="1:7" x14ac:dyDescent="0.2">
      <c r="A834" s="13" t="s">
        <v>1242</v>
      </c>
      <c r="B834" s="11" t="s">
        <v>1317</v>
      </c>
      <c r="C834" s="19">
        <v>6084478.1648300001</v>
      </c>
      <c r="D834" s="19">
        <v>3780067.05382</v>
      </c>
      <c r="E834" s="29">
        <f t="shared" si="30"/>
        <v>62.126396897434091</v>
      </c>
      <c r="F834" s="29">
        <v>3669856.60604</v>
      </c>
      <c r="G834" s="29">
        <f t="shared" si="31"/>
        <v>103.00312681423604</v>
      </c>
    </row>
    <row r="835" spans="1:7" x14ac:dyDescent="0.2">
      <c r="A835" s="13" t="s">
        <v>1243</v>
      </c>
      <c r="B835" s="11" t="s">
        <v>1318</v>
      </c>
      <c r="C835" s="19">
        <v>12544915.252</v>
      </c>
      <c r="D835" s="19">
        <v>7104488.4464399992</v>
      </c>
      <c r="E835" s="29">
        <f t="shared" si="30"/>
        <v>56.632414836818853</v>
      </c>
      <c r="F835" s="29">
        <v>7275662.6200200003</v>
      </c>
      <c r="G835" s="29">
        <f t="shared" si="31"/>
        <v>97.64730468522562</v>
      </c>
    </row>
    <row r="836" spans="1:7" x14ac:dyDescent="0.2">
      <c r="A836" s="13" t="s">
        <v>1244</v>
      </c>
      <c r="B836" s="41" t="s">
        <v>1319</v>
      </c>
      <c r="C836" s="19">
        <v>1307069.6054100001</v>
      </c>
      <c r="D836" s="19">
        <v>875817.75399999996</v>
      </c>
      <c r="E836" s="29">
        <f t="shared" si="30"/>
        <v>67.006206125133971</v>
      </c>
      <c r="F836" s="29">
        <v>860775.27663999994</v>
      </c>
      <c r="G836" s="29">
        <f t="shared" si="31"/>
        <v>101.74754988534495</v>
      </c>
    </row>
    <row r="837" spans="1:7" x14ac:dyDescent="0.2">
      <c r="A837" s="13" t="s">
        <v>1245</v>
      </c>
      <c r="B837" s="11" t="s">
        <v>1320</v>
      </c>
      <c r="C837" s="19">
        <v>1810324.9</v>
      </c>
      <c r="D837" s="19">
        <v>1381695.1507699999</v>
      </c>
      <c r="E837" s="29">
        <f t="shared" si="30"/>
        <v>76.323048463289652</v>
      </c>
      <c r="F837" s="29">
        <v>1285280.3744400002</v>
      </c>
      <c r="G837" s="29">
        <f t="shared" si="31"/>
        <v>107.50145868927687</v>
      </c>
    </row>
    <row r="838" spans="1:7" x14ac:dyDescent="0.2">
      <c r="A838" s="13" t="s">
        <v>1246</v>
      </c>
      <c r="B838" s="11" t="s">
        <v>1321</v>
      </c>
      <c r="C838" s="19">
        <v>145153.41149999999</v>
      </c>
      <c r="D838" s="19">
        <v>82756.721999999994</v>
      </c>
      <c r="E838" s="29">
        <f t="shared" si="30"/>
        <v>57.013280738496455</v>
      </c>
      <c r="F838" s="29">
        <v>60265.389499999997</v>
      </c>
      <c r="G838" s="29">
        <f t="shared" si="31"/>
        <v>137.32047977554348</v>
      </c>
    </row>
    <row r="839" spans="1:7" x14ac:dyDescent="0.2">
      <c r="A839" s="13" t="s">
        <v>1247</v>
      </c>
      <c r="B839" s="11" t="s">
        <v>1322</v>
      </c>
      <c r="C839" s="19">
        <v>378062.70941000001</v>
      </c>
      <c r="D839" s="19">
        <v>206446.96134000001</v>
      </c>
      <c r="E839" s="29">
        <f t="shared" si="30"/>
        <v>54.606539127378781</v>
      </c>
      <c r="F839" s="29">
        <v>308548.96581000002</v>
      </c>
      <c r="G839" s="29">
        <f t="shared" si="31"/>
        <v>66.908978546739661</v>
      </c>
    </row>
    <row r="840" spans="1:7" x14ac:dyDescent="0.2">
      <c r="A840" s="13" t="s">
        <v>1248</v>
      </c>
      <c r="B840" s="11" t="s">
        <v>1323</v>
      </c>
      <c r="C840" s="19">
        <v>1185376.0264999999</v>
      </c>
      <c r="D840" s="19">
        <v>520940.97693</v>
      </c>
      <c r="E840" s="29">
        <f t="shared" si="30"/>
        <v>43.947318427567346</v>
      </c>
      <c r="F840" s="29">
        <v>486813.18527999998</v>
      </c>
      <c r="G840" s="29">
        <f t="shared" si="31"/>
        <v>107.0104493226433</v>
      </c>
    </row>
    <row r="841" spans="1:7" x14ac:dyDescent="0.2">
      <c r="A841" s="28" t="s">
        <v>1249</v>
      </c>
      <c r="B841" s="15" t="s">
        <v>1324</v>
      </c>
      <c r="C841" s="21">
        <v>3861332.6437499998</v>
      </c>
      <c r="D841" s="21">
        <v>2361551.0871899999</v>
      </c>
      <c r="E841" s="20">
        <f t="shared" si="30"/>
        <v>61.158965182977319</v>
      </c>
      <c r="F841" s="20">
        <v>2206349.1723600002</v>
      </c>
      <c r="G841" s="20">
        <f t="shared" si="31"/>
        <v>107.03433149994066</v>
      </c>
    </row>
    <row r="842" spans="1:7" x14ac:dyDescent="0.2">
      <c r="A842" s="13" t="s">
        <v>1250</v>
      </c>
      <c r="B842" s="11" t="s">
        <v>1325</v>
      </c>
      <c r="C842" s="19">
        <v>3604307.2762800003</v>
      </c>
      <c r="D842" s="19">
        <v>2190187.6096799998</v>
      </c>
      <c r="E842" s="29">
        <f t="shared" si="30"/>
        <v>60.765840473526133</v>
      </c>
      <c r="F842" s="29">
        <v>2040640.7836</v>
      </c>
      <c r="G842" s="29">
        <f t="shared" si="31"/>
        <v>107.32842483997484</v>
      </c>
    </row>
    <row r="843" spans="1:7" x14ac:dyDescent="0.2">
      <c r="A843" s="13" t="s">
        <v>1251</v>
      </c>
      <c r="B843" s="11" t="s">
        <v>1326</v>
      </c>
      <c r="C843" s="19">
        <v>13246.5</v>
      </c>
      <c r="D843" s="19">
        <v>10200</v>
      </c>
      <c r="E843" s="29">
        <f t="shared" si="30"/>
        <v>77.001472086966373</v>
      </c>
      <c r="F843" s="29">
        <v>9600</v>
      </c>
      <c r="G843" s="29">
        <f t="shared" si="31"/>
        <v>106.25</v>
      </c>
    </row>
    <row r="844" spans="1:7" x14ac:dyDescent="0.2">
      <c r="A844" s="13" t="s">
        <v>1252</v>
      </c>
      <c r="B844" s="11" t="s">
        <v>1327</v>
      </c>
      <c r="C844" s="19">
        <v>243778.86747</v>
      </c>
      <c r="D844" s="19">
        <v>161163.47751</v>
      </c>
      <c r="E844" s="29">
        <f t="shared" si="30"/>
        <v>66.110520236063181</v>
      </c>
      <c r="F844" s="29">
        <v>156108.38876</v>
      </c>
      <c r="G844" s="29">
        <f t="shared" si="31"/>
        <v>103.23819161170876</v>
      </c>
    </row>
    <row r="845" spans="1:7" x14ac:dyDescent="0.2">
      <c r="A845" s="28" t="s">
        <v>1253</v>
      </c>
      <c r="B845" s="15" t="s">
        <v>1328</v>
      </c>
      <c r="C845" s="21">
        <v>12617727.01</v>
      </c>
      <c r="D845" s="21">
        <v>7843499.8973300001</v>
      </c>
      <c r="E845" s="20">
        <f t="shared" si="30"/>
        <v>62.162542358966441</v>
      </c>
      <c r="F845" s="20">
        <v>3738400.9629899999</v>
      </c>
      <c r="G845" s="20" t="s">
        <v>1858</v>
      </c>
    </row>
    <row r="846" spans="1:7" x14ac:dyDescent="0.2">
      <c r="A846" s="13" t="s">
        <v>1254</v>
      </c>
      <c r="B846" s="11" t="s">
        <v>1329</v>
      </c>
      <c r="C846" s="19">
        <v>4913833.2019999996</v>
      </c>
      <c r="D846" s="19">
        <v>3172232.8347300002</v>
      </c>
      <c r="E846" s="29">
        <f t="shared" si="30"/>
        <v>64.557194034157632</v>
      </c>
      <c r="F846" s="29">
        <v>1067203.79263</v>
      </c>
      <c r="G846" s="29" t="s">
        <v>1858</v>
      </c>
    </row>
    <row r="847" spans="1:7" x14ac:dyDescent="0.2">
      <c r="A847" s="13" t="s">
        <v>1255</v>
      </c>
      <c r="B847" s="11" t="s">
        <v>1330</v>
      </c>
      <c r="C847" s="19">
        <v>2749394.9283400001</v>
      </c>
      <c r="D847" s="19">
        <v>1710529.66007</v>
      </c>
      <c r="E847" s="29">
        <f t="shared" si="30"/>
        <v>62.214767418035692</v>
      </c>
      <c r="F847" s="29">
        <v>1457157.5418800001</v>
      </c>
      <c r="G847" s="29">
        <f t="shared" si="31"/>
        <v>117.38810738769558</v>
      </c>
    </row>
    <row r="848" spans="1:7" x14ac:dyDescent="0.2">
      <c r="A848" s="13" t="s">
        <v>1256</v>
      </c>
      <c r="B848" s="11" t="s">
        <v>1331</v>
      </c>
      <c r="C848" s="19">
        <v>53130.8</v>
      </c>
      <c r="D848" s="19">
        <v>39439.759340000004</v>
      </c>
      <c r="E848" s="29">
        <f t="shared" si="30"/>
        <v>74.231442666024222</v>
      </c>
      <c r="F848" s="29">
        <v>34241.291969999998</v>
      </c>
      <c r="G848" s="29">
        <f t="shared" si="31"/>
        <v>115.18186689495995</v>
      </c>
    </row>
    <row r="849" spans="1:7" x14ac:dyDescent="0.2">
      <c r="A849" s="13" t="s">
        <v>1257</v>
      </c>
      <c r="B849" s="11" t="s">
        <v>1332</v>
      </c>
      <c r="C849" s="19">
        <v>374128.9559</v>
      </c>
      <c r="D849" s="19">
        <v>233727.17168</v>
      </c>
      <c r="E849" s="29">
        <f t="shared" si="30"/>
        <v>62.47235558599008</v>
      </c>
      <c r="F849" s="29">
        <v>214899.67005000002</v>
      </c>
      <c r="G849" s="29">
        <f t="shared" si="31"/>
        <v>108.76106586185983</v>
      </c>
    </row>
    <row r="850" spans="1:7" x14ac:dyDescent="0.2">
      <c r="A850" s="13" t="s">
        <v>1258</v>
      </c>
      <c r="B850" s="11" t="s">
        <v>1333</v>
      </c>
      <c r="C850" s="19">
        <v>364019.93199999997</v>
      </c>
      <c r="D850" s="19">
        <v>250714.09556000002</v>
      </c>
      <c r="E850" s="29">
        <f t="shared" si="30"/>
        <v>68.873727376005348</v>
      </c>
      <c r="F850" s="29">
        <v>288527.50599999999</v>
      </c>
      <c r="G850" s="29">
        <f t="shared" si="31"/>
        <v>86.894348145788229</v>
      </c>
    </row>
    <row r="851" spans="1:7" ht="22.5" x14ac:dyDescent="0.2">
      <c r="A851" s="13" t="s">
        <v>1259</v>
      </c>
      <c r="B851" s="11" t="s">
        <v>1334</v>
      </c>
      <c r="C851" s="19">
        <v>126857.2</v>
      </c>
      <c r="D851" s="19">
        <v>92726.609680000009</v>
      </c>
      <c r="E851" s="29">
        <f t="shared" si="30"/>
        <v>73.095267497627262</v>
      </c>
      <c r="F851" s="29">
        <v>82734.254990000001</v>
      </c>
      <c r="G851" s="29">
        <f t="shared" si="31"/>
        <v>112.07765113882728</v>
      </c>
    </row>
    <row r="852" spans="1:7" x14ac:dyDescent="0.2">
      <c r="A852" s="13" t="s">
        <v>1260</v>
      </c>
      <c r="B852" s="11" t="s">
        <v>1335</v>
      </c>
      <c r="C852" s="19">
        <v>4036361.9917600001</v>
      </c>
      <c r="D852" s="19">
        <v>2344129.76627</v>
      </c>
      <c r="E852" s="29">
        <f t="shared" si="30"/>
        <v>58.075310664786898</v>
      </c>
      <c r="F852" s="29">
        <v>593636.90547</v>
      </c>
      <c r="G852" s="29" t="s">
        <v>1858</v>
      </c>
    </row>
    <row r="853" spans="1:7" x14ac:dyDescent="0.2">
      <c r="A853" s="28" t="s">
        <v>1261</v>
      </c>
      <c r="B853" s="15" t="s">
        <v>1336</v>
      </c>
      <c r="C853" s="21">
        <v>19928474.632619999</v>
      </c>
      <c r="D853" s="21">
        <v>14888481.427129999</v>
      </c>
      <c r="E853" s="20">
        <f t="shared" si="30"/>
        <v>74.709588674487577</v>
      </c>
      <c r="F853" s="20">
        <v>11940288.250080001</v>
      </c>
      <c r="G853" s="20">
        <f t="shared" si="31"/>
        <v>124.69113906885995</v>
      </c>
    </row>
    <row r="854" spans="1:7" x14ac:dyDescent="0.2">
      <c r="A854" s="13" t="s">
        <v>1262</v>
      </c>
      <c r="B854" s="41" t="s">
        <v>1337</v>
      </c>
      <c r="C854" s="19">
        <v>202136.68541000001</v>
      </c>
      <c r="D854" s="19">
        <v>141457.75625999999</v>
      </c>
      <c r="E854" s="29">
        <f t="shared" si="30"/>
        <v>69.981238671781369</v>
      </c>
      <c r="F854" s="29">
        <v>156645.97566999999</v>
      </c>
      <c r="G854" s="29">
        <f t="shared" si="31"/>
        <v>90.304111328083891</v>
      </c>
    </row>
    <row r="855" spans="1:7" x14ac:dyDescent="0.2">
      <c r="A855" s="13" t="s">
        <v>1263</v>
      </c>
      <c r="B855" s="11" t="s">
        <v>1338</v>
      </c>
      <c r="C855" s="19">
        <v>2273919.9</v>
      </c>
      <c r="D855" s="19">
        <v>1827879.20466</v>
      </c>
      <c r="E855" s="29">
        <f t="shared" si="30"/>
        <v>80.384502754912347</v>
      </c>
      <c r="F855" s="29">
        <v>1385295.21478</v>
      </c>
      <c r="G855" s="29">
        <f t="shared" si="31"/>
        <v>131.94871282005309</v>
      </c>
    </row>
    <row r="856" spans="1:7" x14ac:dyDescent="0.2">
      <c r="A856" s="13" t="s">
        <v>1264</v>
      </c>
      <c r="B856" s="11" t="s">
        <v>1339</v>
      </c>
      <c r="C856" s="19">
        <v>10893108.876190001</v>
      </c>
      <c r="D856" s="19">
        <v>8373974.1273500007</v>
      </c>
      <c r="E856" s="29">
        <f t="shared" si="30"/>
        <v>76.874051499234625</v>
      </c>
      <c r="F856" s="29">
        <v>7605683.2455000002</v>
      </c>
      <c r="G856" s="29">
        <f t="shared" si="31"/>
        <v>110.10153666739369</v>
      </c>
    </row>
    <row r="857" spans="1:7" x14ac:dyDescent="0.2">
      <c r="A857" s="13" t="s">
        <v>1265</v>
      </c>
      <c r="B857" s="11" t="s">
        <v>1340</v>
      </c>
      <c r="C857" s="19">
        <v>6156388.4710200001</v>
      </c>
      <c r="D857" s="19">
        <v>4269687.2774200002</v>
      </c>
      <c r="E857" s="29">
        <f t="shared" si="30"/>
        <v>69.353766376483904</v>
      </c>
      <c r="F857" s="29">
        <v>2523383.7922899998</v>
      </c>
      <c r="G857" s="29">
        <f t="shared" si="31"/>
        <v>169.20483084918328</v>
      </c>
    </row>
    <row r="858" spans="1:7" x14ac:dyDescent="0.2">
      <c r="A858" s="13" t="s">
        <v>1266</v>
      </c>
      <c r="B858" s="11" t="s">
        <v>1341</v>
      </c>
      <c r="C858" s="19">
        <v>402920.7</v>
      </c>
      <c r="D858" s="19">
        <v>275483.06144000002</v>
      </c>
      <c r="E858" s="29">
        <f t="shared" si="30"/>
        <v>68.371533515155718</v>
      </c>
      <c r="F858" s="29">
        <v>269280.02184</v>
      </c>
      <c r="G858" s="29">
        <f t="shared" si="31"/>
        <v>102.30356472701332</v>
      </c>
    </row>
    <row r="859" spans="1:7" x14ac:dyDescent="0.2">
      <c r="A859" s="28" t="s">
        <v>1267</v>
      </c>
      <c r="B859" s="15" t="s">
        <v>1342</v>
      </c>
      <c r="C859" s="21">
        <v>1709900.49367</v>
      </c>
      <c r="D859" s="21">
        <v>838147.68874999997</v>
      </c>
      <c r="E859" s="20">
        <f t="shared" si="30"/>
        <v>49.017337082058134</v>
      </c>
      <c r="F859" s="20">
        <v>763695.92316000001</v>
      </c>
      <c r="G859" s="20">
        <f t="shared" si="31"/>
        <v>109.7488756103261</v>
      </c>
    </row>
    <row r="860" spans="1:7" x14ac:dyDescent="0.2">
      <c r="A860" s="13" t="s">
        <v>1268</v>
      </c>
      <c r="B860" s="11" t="s">
        <v>1343</v>
      </c>
      <c r="C860" s="19">
        <v>54247.326729999993</v>
      </c>
      <c r="D860" s="19">
        <v>32727.519219999998</v>
      </c>
      <c r="E860" s="29">
        <f t="shared" si="30"/>
        <v>60.330197251731008</v>
      </c>
      <c r="F860" s="29">
        <v>37146.0507</v>
      </c>
      <c r="G860" s="29">
        <f t="shared" si="31"/>
        <v>88.104976446392442</v>
      </c>
    </row>
    <row r="861" spans="1:7" x14ac:dyDescent="0.2">
      <c r="A861" s="13" t="s">
        <v>1269</v>
      </c>
      <c r="B861" s="11" t="s">
        <v>1344</v>
      </c>
      <c r="C861" s="19">
        <v>945661.66098000004</v>
      </c>
      <c r="D861" s="19">
        <v>327254.65158999996</v>
      </c>
      <c r="E861" s="29">
        <f t="shared" si="30"/>
        <v>34.605891842000048</v>
      </c>
      <c r="F861" s="29">
        <v>309475.71892000001</v>
      </c>
      <c r="G861" s="29">
        <f t="shared" si="31"/>
        <v>105.74485543875443</v>
      </c>
    </row>
    <row r="862" spans="1:7" x14ac:dyDescent="0.2">
      <c r="A862" s="13" t="s">
        <v>1270</v>
      </c>
      <c r="B862" s="11" t="s">
        <v>1345</v>
      </c>
      <c r="C862" s="19">
        <v>678477.52546000003</v>
      </c>
      <c r="D862" s="19">
        <v>458623.65054</v>
      </c>
      <c r="E862" s="29">
        <f t="shared" si="30"/>
        <v>67.595997410387085</v>
      </c>
      <c r="F862" s="29">
        <v>398367.10330000002</v>
      </c>
      <c r="G862" s="29">
        <f t="shared" si="31"/>
        <v>115.12588432650332</v>
      </c>
    </row>
    <row r="863" spans="1:7" x14ac:dyDescent="0.2">
      <c r="A863" s="13" t="s">
        <v>1271</v>
      </c>
      <c r="B863" s="11" t="s">
        <v>1346</v>
      </c>
      <c r="C863" s="19">
        <v>31513.980500000001</v>
      </c>
      <c r="D863" s="19">
        <v>19541.867399999999</v>
      </c>
      <c r="E863" s="29">
        <f t="shared" si="30"/>
        <v>62.010152605127111</v>
      </c>
      <c r="F863" s="29">
        <v>18707.050239999997</v>
      </c>
      <c r="G863" s="29">
        <f t="shared" si="31"/>
        <v>104.46258041374674</v>
      </c>
    </row>
    <row r="864" spans="1:7" x14ac:dyDescent="0.2">
      <c r="A864" s="28" t="s">
        <v>1272</v>
      </c>
      <c r="B864" s="15" t="s">
        <v>1347</v>
      </c>
      <c r="C864" s="21">
        <v>252796.53099999999</v>
      </c>
      <c r="D864" s="21">
        <v>173118.02077</v>
      </c>
      <c r="E864" s="20">
        <f t="shared" si="30"/>
        <v>68.481169454813454</v>
      </c>
      <c r="F864" s="20">
        <v>172472.94916999998</v>
      </c>
      <c r="G864" s="20">
        <f t="shared" si="31"/>
        <v>100.37401320213073</v>
      </c>
    </row>
    <row r="865" spans="1:7" x14ac:dyDescent="0.2">
      <c r="A865" s="13" t="s">
        <v>1273</v>
      </c>
      <c r="B865" s="11" t="s">
        <v>1348</v>
      </c>
      <c r="C865" s="19">
        <v>43641.938999999998</v>
      </c>
      <c r="D865" s="19">
        <v>31595.34647</v>
      </c>
      <c r="E865" s="29">
        <f t="shared" si="30"/>
        <v>72.396752284539872</v>
      </c>
      <c r="F865" s="29">
        <v>22726.594280000001</v>
      </c>
      <c r="G865" s="29">
        <f t="shared" si="31"/>
        <v>139.02367455824535</v>
      </c>
    </row>
    <row r="866" spans="1:7" x14ac:dyDescent="0.2">
      <c r="A866" s="13" t="s">
        <v>1274</v>
      </c>
      <c r="B866" s="11" t="s">
        <v>1349</v>
      </c>
      <c r="C866" s="19">
        <v>24339.4</v>
      </c>
      <c r="D866" s="19">
        <v>17147.741999999998</v>
      </c>
      <c r="E866" s="29">
        <f t="shared" si="30"/>
        <v>70.452607706023969</v>
      </c>
      <c r="F866" s="29">
        <v>32689.394670000001</v>
      </c>
      <c r="G866" s="29">
        <f t="shared" si="31"/>
        <v>52.456590809058248</v>
      </c>
    </row>
    <row r="867" spans="1:7" x14ac:dyDescent="0.2">
      <c r="A867" s="13" t="s">
        <v>1275</v>
      </c>
      <c r="B867" s="11" t="s">
        <v>1350</v>
      </c>
      <c r="C867" s="19">
        <v>184815.19200000001</v>
      </c>
      <c r="D867" s="19">
        <v>124374.9323</v>
      </c>
      <c r="E867" s="29">
        <f t="shared" si="30"/>
        <v>67.296920212057017</v>
      </c>
      <c r="F867" s="29">
        <v>117056.96021999999</v>
      </c>
      <c r="G867" s="29">
        <f t="shared" si="31"/>
        <v>106.25163344943044</v>
      </c>
    </row>
    <row r="868" spans="1:7" ht="21.75" x14ac:dyDescent="0.2">
      <c r="A868" s="28" t="s">
        <v>1515</v>
      </c>
      <c r="B868" s="15" t="s">
        <v>1351</v>
      </c>
      <c r="C868" s="21">
        <v>585602.34400000004</v>
      </c>
      <c r="D868" s="21">
        <v>160984.95853999999</v>
      </c>
      <c r="E868" s="20">
        <f t="shared" si="30"/>
        <v>27.490490806505374</v>
      </c>
      <c r="F868" s="20">
        <v>144460.13785</v>
      </c>
      <c r="G868" s="20">
        <f t="shared" si="31"/>
        <v>111.43901766669953</v>
      </c>
    </row>
    <row r="869" spans="1:7" x14ac:dyDescent="0.2">
      <c r="A869" s="13" t="s">
        <v>1516</v>
      </c>
      <c r="B869" s="11" t="s">
        <v>1352</v>
      </c>
      <c r="C869" s="19">
        <v>585602.34400000004</v>
      </c>
      <c r="D869" s="19">
        <v>160984.95853999999</v>
      </c>
      <c r="E869" s="29">
        <f t="shared" si="30"/>
        <v>27.490490806505374</v>
      </c>
      <c r="F869" s="29">
        <v>144460.13785</v>
      </c>
      <c r="G869" s="29">
        <f t="shared" si="31"/>
        <v>111.43901766669953</v>
      </c>
    </row>
    <row r="870" spans="1:7" ht="32.25" x14ac:dyDescent="0.2">
      <c r="A870" s="28" t="s">
        <v>1276</v>
      </c>
      <c r="B870" s="15" t="s">
        <v>1353</v>
      </c>
      <c r="C870" s="21">
        <v>532577.92348999996</v>
      </c>
      <c r="D870" s="21">
        <v>58.116459999999996</v>
      </c>
      <c r="E870" s="20">
        <v>0</v>
      </c>
      <c r="F870" s="20">
        <v>0</v>
      </c>
      <c r="G870" s="20">
        <v>0</v>
      </c>
    </row>
    <row r="871" spans="1:7" ht="22.5" x14ac:dyDescent="0.2">
      <c r="A871" s="13" t="s">
        <v>1760</v>
      </c>
      <c r="B871" s="11" t="s">
        <v>1761</v>
      </c>
      <c r="C871" s="19">
        <v>0</v>
      </c>
      <c r="D871" s="19">
        <v>0</v>
      </c>
      <c r="E871" s="29">
        <v>0</v>
      </c>
      <c r="F871" s="29">
        <v>0</v>
      </c>
      <c r="G871" s="29">
        <v>0</v>
      </c>
    </row>
    <row r="872" spans="1:7" x14ac:dyDescent="0.2">
      <c r="A872" s="13" t="s">
        <v>1277</v>
      </c>
      <c r="B872" s="41" t="s">
        <v>1354</v>
      </c>
      <c r="C872" s="19">
        <v>512832</v>
      </c>
      <c r="D872" s="19">
        <v>0</v>
      </c>
      <c r="E872" s="29">
        <f t="shared" si="30"/>
        <v>0</v>
      </c>
      <c r="F872" s="29">
        <v>0</v>
      </c>
      <c r="G872" s="29">
        <v>0</v>
      </c>
    </row>
    <row r="873" spans="1:7" x14ac:dyDescent="0.2">
      <c r="A873" s="13" t="s">
        <v>1278</v>
      </c>
      <c r="B873" s="11" t="s">
        <v>1355</v>
      </c>
      <c r="C873" s="19">
        <v>19745.923489999997</v>
      </c>
      <c r="D873" s="19">
        <v>58.116459999999996</v>
      </c>
      <c r="E873" s="29">
        <f t="shared" si="30"/>
        <v>0.29432130651894878</v>
      </c>
      <c r="F873" s="29">
        <v>0</v>
      </c>
      <c r="G873" s="29">
        <v>0</v>
      </c>
    </row>
    <row r="874" spans="1:7" x14ac:dyDescent="0.2">
      <c r="A874" s="28" t="s">
        <v>1279</v>
      </c>
      <c r="B874" s="15" t="s">
        <v>1203</v>
      </c>
      <c r="C874" s="21">
        <f>C7-C796</f>
        <v>-4765926.1437699944</v>
      </c>
      <c r="D874" s="21">
        <v>2744097.7239000001</v>
      </c>
      <c r="E874" s="20">
        <v>0</v>
      </c>
      <c r="F874" s="20">
        <v>4953249.2128500007</v>
      </c>
      <c r="G874" s="20">
        <f t="shared" si="31"/>
        <v>55.399952757900927</v>
      </c>
    </row>
    <row r="875" spans="1:7" x14ac:dyDescent="0.2">
      <c r="A875" s="28" t="s">
        <v>1356</v>
      </c>
      <c r="B875" s="15" t="s">
        <v>1203</v>
      </c>
      <c r="C875" s="21">
        <f>C876+C920</f>
        <v>4765926.1437699953</v>
      </c>
      <c r="D875" s="21">
        <v>-2744097.7239000001</v>
      </c>
      <c r="E875" s="20">
        <v>0</v>
      </c>
      <c r="F875" s="20">
        <v>-4953249.2128500007</v>
      </c>
      <c r="G875" s="20">
        <f t="shared" si="31"/>
        <v>55.399952757900927</v>
      </c>
    </row>
    <row r="876" spans="1:7" ht="21.75" x14ac:dyDescent="0.2">
      <c r="A876" s="28" t="s">
        <v>1357</v>
      </c>
      <c r="B876" s="15" t="s">
        <v>1398</v>
      </c>
      <c r="C876" s="21">
        <v>497818.36</v>
      </c>
      <c r="D876" s="21">
        <v>-9363532.9110000003</v>
      </c>
      <c r="E876" s="20">
        <v>0</v>
      </c>
      <c r="F876" s="20">
        <v>-10227145.185209999</v>
      </c>
      <c r="G876" s="20">
        <f t="shared" si="31"/>
        <v>91.555685789433085</v>
      </c>
    </row>
    <row r="877" spans="1:7" x14ac:dyDescent="0.2">
      <c r="A877" s="28" t="s">
        <v>1358</v>
      </c>
      <c r="B877" s="15" t="s">
        <v>1399</v>
      </c>
      <c r="C877" s="21">
        <v>1814016.6</v>
      </c>
      <c r="D877" s="21">
        <v>-9858545.5</v>
      </c>
      <c r="E877" s="20">
        <v>0</v>
      </c>
      <c r="F877" s="20">
        <v>-10692595.737</v>
      </c>
      <c r="G877" s="20">
        <f t="shared" si="31"/>
        <v>92.199740292117255</v>
      </c>
    </row>
    <row r="878" spans="1:7" ht="22.5" x14ac:dyDescent="0.2">
      <c r="A878" s="13" t="s">
        <v>1359</v>
      </c>
      <c r="B878" s="11" t="s">
        <v>1400</v>
      </c>
      <c r="C878" s="19">
        <v>25977827.199999999</v>
      </c>
      <c r="D878" s="19">
        <v>1602909.9</v>
      </c>
      <c r="E878" s="29">
        <f t="shared" si="30"/>
        <v>6.1703001088559093</v>
      </c>
      <c r="F878" s="29">
        <v>641500</v>
      </c>
      <c r="G878" s="29" t="s">
        <v>1858</v>
      </c>
    </row>
    <row r="879" spans="1:7" ht="22.5" x14ac:dyDescent="0.2">
      <c r="A879" s="13" t="s">
        <v>1360</v>
      </c>
      <c r="B879" s="11" t="s">
        <v>1401</v>
      </c>
      <c r="C879" s="19">
        <v>-24163810.600000001</v>
      </c>
      <c r="D879" s="19">
        <v>-11461455.4</v>
      </c>
      <c r="E879" s="29">
        <f t="shared" si="30"/>
        <v>47.432317649435639</v>
      </c>
      <c r="F879" s="29">
        <v>-11334095.737</v>
      </c>
      <c r="G879" s="29">
        <f t="shared" si="31"/>
        <v>101.12368614096169</v>
      </c>
    </row>
    <row r="880" spans="1:7" ht="22.5" x14ac:dyDescent="0.2">
      <c r="A880" s="13" t="s">
        <v>1361</v>
      </c>
      <c r="B880" s="11" t="s">
        <v>1402</v>
      </c>
      <c r="C880" s="19">
        <v>22514310</v>
      </c>
      <c r="D880" s="19">
        <v>0</v>
      </c>
      <c r="E880" s="29">
        <f t="shared" si="30"/>
        <v>0</v>
      </c>
      <c r="F880" s="29">
        <v>0</v>
      </c>
      <c r="G880" s="29">
        <v>0</v>
      </c>
    </row>
    <row r="881" spans="1:7" ht="22.5" x14ac:dyDescent="0.2">
      <c r="A881" s="13" t="s">
        <v>1362</v>
      </c>
      <c r="B881" s="11" t="s">
        <v>1403</v>
      </c>
      <c r="C881" s="19">
        <v>-21120000</v>
      </c>
      <c r="D881" s="19">
        <v>-9679545.5</v>
      </c>
      <c r="E881" s="29">
        <f t="shared" si="30"/>
        <v>45.831181344696972</v>
      </c>
      <c r="F881" s="29">
        <v>-10413582.6</v>
      </c>
      <c r="G881" s="29">
        <f t="shared" si="31"/>
        <v>92.951156886199755</v>
      </c>
    </row>
    <row r="882" spans="1:7" ht="22.5" x14ac:dyDescent="0.2">
      <c r="A882" s="13" t="s">
        <v>1363</v>
      </c>
      <c r="B882" s="11" t="s">
        <v>1404</v>
      </c>
      <c r="C882" s="19">
        <v>3415517.2</v>
      </c>
      <c r="D882" s="19">
        <v>1559909.9</v>
      </c>
      <c r="E882" s="29">
        <f t="shared" si="30"/>
        <v>45.671264662347468</v>
      </c>
      <c r="F882" s="29">
        <v>600000</v>
      </c>
      <c r="G882" s="29" t="s">
        <v>1858</v>
      </c>
    </row>
    <row r="883" spans="1:7" ht="22.5" x14ac:dyDescent="0.2">
      <c r="A883" s="13" t="s">
        <v>1364</v>
      </c>
      <c r="B883" s="11" t="s">
        <v>1405</v>
      </c>
      <c r="C883" s="19">
        <v>-3005810.6</v>
      </c>
      <c r="D883" s="19">
        <v>-1743909.9</v>
      </c>
      <c r="E883" s="29">
        <f t="shared" si="30"/>
        <v>58.017956953109419</v>
      </c>
      <c r="F883" s="29">
        <v>-900000</v>
      </c>
      <c r="G883" s="29">
        <f t="shared" si="31"/>
        <v>193.76776666666666</v>
      </c>
    </row>
    <row r="884" spans="1:7" ht="22.5" x14ac:dyDescent="0.2">
      <c r="A884" s="13" t="s">
        <v>1762</v>
      </c>
      <c r="B884" s="11" t="s">
        <v>1764</v>
      </c>
      <c r="C884" s="19">
        <v>10000</v>
      </c>
      <c r="D884" s="19">
        <v>5000</v>
      </c>
      <c r="E884" s="29">
        <f t="shared" si="30"/>
        <v>50</v>
      </c>
      <c r="F884" s="29">
        <v>0</v>
      </c>
      <c r="G884" s="29">
        <v>0</v>
      </c>
    </row>
    <row r="885" spans="1:7" ht="22.5" x14ac:dyDescent="0.2">
      <c r="A885" s="13" t="s">
        <v>1365</v>
      </c>
      <c r="B885" s="11" t="s">
        <v>1406</v>
      </c>
      <c r="C885" s="19">
        <v>38000</v>
      </c>
      <c r="D885" s="19">
        <v>38000</v>
      </c>
      <c r="E885" s="29">
        <f t="shared" si="30"/>
        <v>100</v>
      </c>
      <c r="F885" s="29">
        <v>41500</v>
      </c>
      <c r="G885" s="29">
        <f t="shared" si="31"/>
        <v>91.566265060240966</v>
      </c>
    </row>
    <row r="886" spans="1:7" ht="22.5" x14ac:dyDescent="0.2">
      <c r="A886" s="13" t="s">
        <v>1366</v>
      </c>
      <c r="B886" s="11" t="s">
        <v>1407</v>
      </c>
      <c r="C886" s="19">
        <v>-38000</v>
      </c>
      <c r="D886" s="19">
        <v>-38000</v>
      </c>
      <c r="E886" s="29">
        <f t="shared" si="30"/>
        <v>100</v>
      </c>
      <c r="F886" s="29">
        <v>-20513.136999999999</v>
      </c>
      <c r="G886" s="29">
        <f t="shared" si="31"/>
        <v>185.24714186815993</v>
      </c>
    </row>
    <row r="887" spans="1:7" ht="21.75" x14ac:dyDescent="0.2">
      <c r="A887" s="28" t="s">
        <v>1367</v>
      </c>
      <c r="B887" s="15" t="s">
        <v>1408</v>
      </c>
      <c r="C887" s="21">
        <v>-1334187.94</v>
      </c>
      <c r="D887" s="21">
        <v>335000</v>
      </c>
      <c r="E887" s="20">
        <v>0</v>
      </c>
      <c r="F887" s="20">
        <v>300000</v>
      </c>
      <c r="G887" s="20">
        <f t="shared" si="31"/>
        <v>111.66666666666667</v>
      </c>
    </row>
    <row r="888" spans="1:7" ht="22.5" x14ac:dyDescent="0.2">
      <c r="A888" s="13" t="s">
        <v>1517</v>
      </c>
      <c r="B888" s="11" t="s">
        <v>1409</v>
      </c>
      <c r="C888" s="19">
        <v>-1334187.94</v>
      </c>
      <c r="D888" s="19">
        <v>335000</v>
      </c>
      <c r="E888" s="29">
        <v>0</v>
      </c>
      <c r="F888" s="29">
        <v>300000</v>
      </c>
      <c r="G888" s="29">
        <f t="shared" si="31"/>
        <v>111.66666666666667</v>
      </c>
    </row>
    <row r="889" spans="1:7" ht="22.5" x14ac:dyDescent="0.2">
      <c r="A889" s="13" t="s">
        <v>1518</v>
      </c>
      <c r="B889" s="11" t="s">
        <v>1410</v>
      </c>
      <c r="C889" s="19">
        <v>5680711.5</v>
      </c>
      <c r="D889" s="19">
        <v>335000</v>
      </c>
      <c r="E889" s="29">
        <f t="shared" si="30"/>
        <v>5.8971486230201968</v>
      </c>
      <c r="F889" s="29">
        <v>900000</v>
      </c>
      <c r="G889" s="29">
        <f t="shared" si="31"/>
        <v>37.222222222222221</v>
      </c>
    </row>
    <row r="890" spans="1:7" ht="22.5" x14ac:dyDescent="0.2">
      <c r="A890" s="13" t="s">
        <v>1519</v>
      </c>
      <c r="B890" s="41" t="s">
        <v>1411</v>
      </c>
      <c r="C890" s="19">
        <v>-7014899.4400000004</v>
      </c>
      <c r="D890" s="19">
        <v>0</v>
      </c>
      <c r="E890" s="29">
        <f t="shared" si="30"/>
        <v>0</v>
      </c>
      <c r="F890" s="29">
        <v>-600000</v>
      </c>
      <c r="G890" s="29">
        <f t="shared" si="31"/>
        <v>0</v>
      </c>
    </row>
    <row r="891" spans="1:7" ht="33.75" x14ac:dyDescent="0.2">
      <c r="A891" s="13" t="s">
        <v>1520</v>
      </c>
      <c r="B891" s="41" t="s">
        <v>1412</v>
      </c>
      <c r="C891" s="19">
        <v>5100000</v>
      </c>
      <c r="D891" s="19">
        <v>0</v>
      </c>
      <c r="E891" s="29">
        <f t="shared" si="30"/>
        <v>0</v>
      </c>
      <c r="F891" s="29">
        <v>0</v>
      </c>
      <c r="G891" s="29">
        <v>0</v>
      </c>
    </row>
    <row r="892" spans="1:7" ht="33.75" x14ac:dyDescent="0.2">
      <c r="A892" s="13" t="s">
        <v>1521</v>
      </c>
      <c r="B892" s="41" t="s">
        <v>1413</v>
      </c>
      <c r="C892" s="19">
        <v>-6494310</v>
      </c>
      <c r="D892" s="19">
        <v>0</v>
      </c>
      <c r="E892" s="29">
        <f t="shared" si="30"/>
        <v>0</v>
      </c>
      <c r="F892" s="29">
        <v>0</v>
      </c>
      <c r="G892" s="29">
        <v>0</v>
      </c>
    </row>
    <row r="893" spans="1:7" ht="22.5" x14ac:dyDescent="0.2">
      <c r="A893" s="13" t="s">
        <v>1522</v>
      </c>
      <c r="B893" s="11" t="s">
        <v>1414</v>
      </c>
      <c r="C893" s="19">
        <v>467334.40000000002</v>
      </c>
      <c r="D893" s="19">
        <v>335000</v>
      </c>
      <c r="E893" s="29">
        <f t="shared" si="30"/>
        <v>71.683145944317388</v>
      </c>
      <c r="F893" s="29">
        <v>900000</v>
      </c>
      <c r="G893" s="29">
        <f t="shared" si="31"/>
        <v>37.222222222222221</v>
      </c>
    </row>
    <row r="894" spans="1:7" ht="22.5" x14ac:dyDescent="0.2">
      <c r="A894" s="13" t="s">
        <v>1523</v>
      </c>
      <c r="B894" s="11" t="s">
        <v>1415</v>
      </c>
      <c r="C894" s="19">
        <v>-416329.9</v>
      </c>
      <c r="D894" s="19">
        <v>0</v>
      </c>
      <c r="E894" s="29">
        <f t="shared" si="30"/>
        <v>0</v>
      </c>
      <c r="F894" s="29">
        <v>-600000</v>
      </c>
      <c r="G894" s="29">
        <f t="shared" si="31"/>
        <v>0</v>
      </c>
    </row>
    <row r="895" spans="1:7" ht="33.75" x14ac:dyDescent="0.2">
      <c r="A895" s="13" t="s">
        <v>1524</v>
      </c>
      <c r="B895" s="11" t="s">
        <v>1416</v>
      </c>
      <c r="C895" s="19">
        <v>110877.1</v>
      </c>
      <c r="D895" s="19">
        <v>0</v>
      </c>
      <c r="E895" s="29">
        <f t="shared" si="30"/>
        <v>0</v>
      </c>
      <c r="F895" s="29">
        <v>0</v>
      </c>
      <c r="G895" s="29">
        <v>0</v>
      </c>
    </row>
    <row r="896" spans="1:7" ht="33.75" x14ac:dyDescent="0.2">
      <c r="A896" s="13" t="s">
        <v>1525</v>
      </c>
      <c r="B896" s="11" t="s">
        <v>1417</v>
      </c>
      <c r="C896" s="19">
        <v>-80092.3</v>
      </c>
      <c r="D896" s="19">
        <v>0</v>
      </c>
      <c r="E896" s="29">
        <f t="shared" si="30"/>
        <v>0</v>
      </c>
      <c r="F896" s="29">
        <v>0</v>
      </c>
      <c r="G896" s="29">
        <v>0</v>
      </c>
    </row>
    <row r="897" spans="1:7" ht="22.5" x14ac:dyDescent="0.2">
      <c r="A897" s="13" t="s">
        <v>1763</v>
      </c>
      <c r="B897" s="11" t="s">
        <v>1765</v>
      </c>
      <c r="C897" s="19">
        <v>2500</v>
      </c>
      <c r="D897" s="19">
        <v>0</v>
      </c>
      <c r="E897" s="29">
        <f t="shared" ref="E897:E937" si="32">D897/C897*100</f>
        <v>0</v>
      </c>
      <c r="F897" s="29">
        <v>0</v>
      </c>
      <c r="G897" s="29">
        <v>0</v>
      </c>
    </row>
    <row r="898" spans="1:7" ht="22.5" x14ac:dyDescent="0.2">
      <c r="A898" s="13" t="s">
        <v>1526</v>
      </c>
      <c r="B898" s="11" t="s">
        <v>1418</v>
      </c>
      <c r="C898" s="19">
        <v>-10364.120000000001</v>
      </c>
      <c r="D898" s="19">
        <v>0</v>
      </c>
      <c r="E898" s="29">
        <f t="shared" si="32"/>
        <v>0</v>
      </c>
      <c r="F898" s="29">
        <v>0</v>
      </c>
      <c r="G898" s="29">
        <v>0</v>
      </c>
    </row>
    <row r="899" spans="1:7" ht="22.5" x14ac:dyDescent="0.2">
      <c r="A899" s="13" t="s">
        <v>1527</v>
      </c>
      <c r="B899" s="11" t="s">
        <v>1419</v>
      </c>
      <c r="C899" s="19">
        <v>-13803.12</v>
      </c>
      <c r="D899" s="19">
        <v>0</v>
      </c>
      <c r="E899" s="29">
        <f t="shared" si="32"/>
        <v>0</v>
      </c>
      <c r="F899" s="29">
        <v>0</v>
      </c>
      <c r="G899" s="29">
        <v>0</v>
      </c>
    </row>
    <row r="900" spans="1:7" x14ac:dyDescent="0.2">
      <c r="A900" s="28" t="s">
        <v>1368</v>
      </c>
      <c r="B900" s="15" t="s">
        <v>1420</v>
      </c>
      <c r="C900" s="21">
        <v>17989.7</v>
      </c>
      <c r="D900" s="21">
        <v>160012.58900000001</v>
      </c>
      <c r="E900" s="20" t="s">
        <v>1858</v>
      </c>
      <c r="F900" s="20">
        <v>165450.55179</v>
      </c>
      <c r="G900" s="20">
        <f t="shared" ref="G900:G937" si="33">D900/F900*100</f>
        <v>96.713239858575889</v>
      </c>
    </row>
    <row r="901" spans="1:7" x14ac:dyDescent="0.2">
      <c r="A901" s="13" t="s">
        <v>1848</v>
      </c>
      <c r="B901" s="41" t="s">
        <v>1849</v>
      </c>
      <c r="C901" s="19">
        <v>0</v>
      </c>
      <c r="D901" s="19">
        <v>0</v>
      </c>
      <c r="E901" s="29">
        <v>0</v>
      </c>
      <c r="F901" s="29">
        <v>-2583.4420399999999</v>
      </c>
      <c r="G901" s="29">
        <v>0</v>
      </c>
    </row>
    <row r="902" spans="1:7" ht="22.5" x14ac:dyDescent="0.2">
      <c r="A902" s="13" t="s">
        <v>1850</v>
      </c>
      <c r="B902" s="41" t="s">
        <v>1851</v>
      </c>
      <c r="C902" s="19">
        <v>0</v>
      </c>
      <c r="D902" s="19">
        <v>0</v>
      </c>
      <c r="E902" s="29">
        <v>0</v>
      </c>
      <c r="F902" s="29">
        <v>-2583.4420399999999</v>
      </c>
      <c r="G902" s="29">
        <v>0</v>
      </c>
    </row>
    <row r="903" spans="1:7" ht="56.25" x14ac:dyDescent="0.2">
      <c r="A903" s="13" t="s">
        <v>1852</v>
      </c>
      <c r="B903" s="41" t="s">
        <v>1853</v>
      </c>
      <c r="C903" s="19">
        <v>0</v>
      </c>
      <c r="D903" s="19">
        <v>0</v>
      </c>
      <c r="E903" s="29">
        <v>0</v>
      </c>
      <c r="F903" s="29">
        <v>-2583.4420399999999</v>
      </c>
      <c r="G903" s="29">
        <v>0</v>
      </c>
    </row>
    <row r="904" spans="1:7" ht="56.25" x14ac:dyDescent="0.2">
      <c r="A904" s="13" t="s">
        <v>1854</v>
      </c>
      <c r="B904" s="41" t="s">
        <v>1855</v>
      </c>
      <c r="C904" s="19">
        <v>0</v>
      </c>
      <c r="D904" s="19">
        <v>0</v>
      </c>
      <c r="E904" s="29">
        <v>0</v>
      </c>
      <c r="F904" s="29">
        <v>-2583.4420399999999</v>
      </c>
      <c r="G904" s="29">
        <v>0</v>
      </c>
    </row>
    <row r="905" spans="1:7" ht="22.5" x14ac:dyDescent="0.2">
      <c r="A905" s="13" t="s">
        <v>1369</v>
      </c>
      <c r="B905" s="11" t="s">
        <v>1421</v>
      </c>
      <c r="C905" s="19">
        <v>17989.7</v>
      </c>
      <c r="D905" s="19">
        <v>12.589</v>
      </c>
      <c r="E905" s="29">
        <f t="shared" si="32"/>
        <v>6.997893238908931E-2</v>
      </c>
      <c r="F905" s="29">
        <v>33.993830000000003</v>
      </c>
      <c r="G905" s="29">
        <f t="shared" si="33"/>
        <v>37.033191023194497</v>
      </c>
    </row>
    <row r="906" spans="1:7" ht="22.5" x14ac:dyDescent="0.2">
      <c r="A906" s="13" t="s">
        <v>1370</v>
      </c>
      <c r="B906" s="11" t="s">
        <v>1422</v>
      </c>
      <c r="C906" s="19">
        <v>-398000</v>
      </c>
      <c r="D906" s="19">
        <v>0</v>
      </c>
      <c r="E906" s="29">
        <f t="shared" si="32"/>
        <v>0</v>
      </c>
      <c r="F906" s="29">
        <v>0</v>
      </c>
      <c r="G906" s="29">
        <v>0</v>
      </c>
    </row>
    <row r="907" spans="1:7" ht="22.5" x14ac:dyDescent="0.2">
      <c r="A907" s="13" t="s">
        <v>1371</v>
      </c>
      <c r="B907" s="11" t="s">
        <v>1423</v>
      </c>
      <c r="C907" s="19">
        <v>415989.7</v>
      </c>
      <c r="D907" s="19">
        <v>12.589</v>
      </c>
      <c r="E907" s="29">
        <v>0</v>
      </c>
      <c r="F907" s="29">
        <v>33.993830000000003</v>
      </c>
      <c r="G907" s="29">
        <f t="shared" si="33"/>
        <v>37.033191023194497</v>
      </c>
    </row>
    <row r="908" spans="1:7" ht="22.5" x14ac:dyDescent="0.2">
      <c r="A908" s="13" t="s">
        <v>1372</v>
      </c>
      <c r="B908" s="11" t="s">
        <v>1424</v>
      </c>
      <c r="C908" s="19">
        <v>15.5</v>
      </c>
      <c r="D908" s="19">
        <v>12.589</v>
      </c>
      <c r="E908" s="29">
        <f t="shared" si="32"/>
        <v>81.219354838709677</v>
      </c>
      <c r="F908" s="29">
        <v>33.993830000000003</v>
      </c>
      <c r="G908" s="29">
        <f t="shared" si="33"/>
        <v>37.033191023194497</v>
      </c>
    </row>
    <row r="909" spans="1:7" ht="22.5" x14ac:dyDescent="0.2">
      <c r="A909" s="13" t="s">
        <v>1373</v>
      </c>
      <c r="B909" s="11" t="s">
        <v>1425</v>
      </c>
      <c r="C909" s="19">
        <v>15.5</v>
      </c>
      <c r="D909" s="19">
        <v>12.589</v>
      </c>
      <c r="E909" s="29">
        <f t="shared" si="32"/>
        <v>81.219354838709677</v>
      </c>
      <c r="F909" s="29">
        <v>17.928999999999998</v>
      </c>
      <c r="G909" s="29">
        <f t="shared" si="33"/>
        <v>70.215851413910428</v>
      </c>
    </row>
    <row r="910" spans="1:7" ht="22.5" x14ac:dyDescent="0.2">
      <c r="A910" s="13" t="s">
        <v>1856</v>
      </c>
      <c r="B910" s="41" t="s">
        <v>1857</v>
      </c>
      <c r="C910" s="19">
        <v>0</v>
      </c>
      <c r="D910" s="19">
        <v>0</v>
      </c>
      <c r="E910" s="29">
        <v>0</v>
      </c>
      <c r="F910" s="29">
        <v>16.064830000000001</v>
      </c>
      <c r="G910" s="29"/>
    </row>
    <row r="911" spans="1:7" ht="22.5" x14ac:dyDescent="0.2">
      <c r="A911" s="13" t="s">
        <v>1374</v>
      </c>
      <c r="B911" s="11" t="s">
        <v>1426</v>
      </c>
      <c r="C911" s="19">
        <v>-398000</v>
      </c>
      <c r="D911" s="19">
        <v>0</v>
      </c>
      <c r="E911" s="29">
        <f t="shared" si="32"/>
        <v>0</v>
      </c>
      <c r="F911" s="29">
        <v>0</v>
      </c>
      <c r="G911" s="29">
        <v>0</v>
      </c>
    </row>
    <row r="912" spans="1:7" ht="22.5" x14ac:dyDescent="0.2">
      <c r="A912" s="13" t="s">
        <v>1375</v>
      </c>
      <c r="B912" s="11" t="s">
        <v>1427</v>
      </c>
      <c r="C912" s="19">
        <v>415974.2</v>
      </c>
      <c r="D912" s="19">
        <v>0</v>
      </c>
      <c r="E912" s="29">
        <f t="shared" si="32"/>
        <v>0</v>
      </c>
      <c r="F912" s="29">
        <v>0</v>
      </c>
      <c r="G912" s="29">
        <v>0</v>
      </c>
    </row>
    <row r="913" spans="1:7" ht="33.75" x14ac:dyDescent="0.2">
      <c r="A913" s="13" t="s">
        <v>1376</v>
      </c>
      <c r="B913" s="11" t="s">
        <v>1428</v>
      </c>
      <c r="C913" s="19">
        <v>-380000</v>
      </c>
      <c r="D913" s="19">
        <v>0</v>
      </c>
      <c r="E913" s="29">
        <f t="shared" si="32"/>
        <v>0</v>
      </c>
      <c r="F913" s="29">
        <v>0</v>
      </c>
      <c r="G913" s="29">
        <v>0</v>
      </c>
    </row>
    <row r="914" spans="1:7" ht="33.75" x14ac:dyDescent="0.2">
      <c r="A914" s="13" t="s">
        <v>1377</v>
      </c>
      <c r="B914" s="41" t="s">
        <v>1429</v>
      </c>
      <c r="C914" s="19">
        <v>382754.7</v>
      </c>
      <c r="D914" s="19">
        <v>0</v>
      </c>
      <c r="E914" s="29">
        <f t="shared" si="32"/>
        <v>0</v>
      </c>
      <c r="F914" s="29">
        <v>0</v>
      </c>
      <c r="G914" s="29">
        <v>0</v>
      </c>
    </row>
    <row r="915" spans="1:7" ht="33.75" x14ac:dyDescent="0.2">
      <c r="A915" s="13" t="s">
        <v>1378</v>
      </c>
      <c r="B915" s="11" t="s">
        <v>1430</v>
      </c>
      <c r="C915" s="19">
        <v>-18000</v>
      </c>
      <c r="D915" s="19">
        <v>0</v>
      </c>
      <c r="E915" s="29">
        <f t="shared" si="32"/>
        <v>0</v>
      </c>
      <c r="F915" s="29">
        <v>0</v>
      </c>
      <c r="G915" s="29">
        <v>0</v>
      </c>
    </row>
    <row r="916" spans="1:7" ht="33.75" x14ac:dyDescent="0.2">
      <c r="A916" s="13" t="s">
        <v>1379</v>
      </c>
      <c r="B916" s="11" t="s">
        <v>1431</v>
      </c>
      <c r="C916" s="19">
        <v>33219.5</v>
      </c>
      <c r="D916" s="19">
        <v>0</v>
      </c>
      <c r="E916" s="29">
        <f t="shared" si="32"/>
        <v>0</v>
      </c>
      <c r="F916" s="29">
        <v>0</v>
      </c>
      <c r="G916" s="29">
        <v>0</v>
      </c>
    </row>
    <row r="917" spans="1:7" x14ac:dyDescent="0.2">
      <c r="A917" s="13" t="s">
        <v>1528</v>
      </c>
      <c r="B917" s="11" t="s">
        <v>1531</v>
      </c>
      <c r="C917" s="19">
        <v>0</v>
      </c>
      <c r="D917" s="19">
        <v>160000</v>
      </c>
      <c r="E917" s="29">
        <v>0</v>
      </c>
      <c r="F917" s="29">
        <v>168000</v>
      </c>
      <c r="G917" s="29">
        <f t="shared" si="33"/>
        <v>95.238095238095227</v>
      </c>
    </row>
    <row r="918" spans="1:7" ht="45" x14ac:dyDescent="0.2">
      <c r="A918" s="13" t="s">
        <v>1529</v>
      </c>
      <c r="B918" s="11" t="s">
        <v>1532</v>
      </c>
      <c r="C918" s="19">
        <v>0</v>
      </c>
      <c r="D918" s="19">
        <v>160000</v>
      </c>
      <c r="E918" s="29">
        <v>0</v>
      </c>
      <c r="F918" s="29">
        <v>168000</v>
      </c>
      <c r="G918" s="29">
        <f t="shared" si="33"/>
        <v>95.238095238095227</v>
      </c>
    </row>
    <row r="919" spans="1:7" ht="56.25" x14ac:dyDescent="0.2">
      <c r="A919" s="13" t="s">
        <v>1530</v>
      </c>
      <c r="B919" s="11" t="s">
        <v>1533</v>
      </c>
      <c r="C919" s="19">
        <v>0</v>
      </c>
      <c r="D919" s="19">
        <v>160000</v>
      </c>
      <c r="E919" s="29">
        <v>0</v>
      </c>
      <c r="F919" s="29">
        <v>168000</v>
      </c>
      <c r="G919" s="29">
        <f t="shared" si="33"/>
        <v>95.238095238095227</v>
      </c>
    </row>
    <row r="920" spans="1:7" x14ac:dyDescent="0.2">
      <c r="A920" s="28" t="s">
        <v>1380</v>
      </c>
      <c r="B920" s="15" t="s">
        <v>1398</v>
      </c>
      <c r="C920" s="21">
        <f>C921</f>
        <v>4268107.783769995</v>
      </c>
      <c r="D920" s="21">
        <v>6619435.1871000007</v>
      </c>
      <c r="E920" s="20">
        <f t="shared" si="32"/>
        <v>155.09062850453819</v>
      </c>
      <c r="F920" s="20">
        <v>5273895.97236</v>
      </c>
      <c r="G920" s="20">
        <f t="shared" si="33"/>
        <v>125.51319217883415</v>
      </c>
    </row>
    <row r="921" spans="1:7" x14ac:dyDescent="0.2">
      <c r="A921" s="28" t="s">
        <v>1381</v>
      </c>
      <c r="B921" s="15" t="s">
        <v>1432</v>
      </c>
      <c r="C921" s="21">
        <f>C922+C930</f>
        <v>4268107.783769995</v>
      </c>
      <c r="D921" s="21">
        <v>6619435.1871000007</v>
      </c>
      <c r="E921" s="20">
        <f t="shared" si="32"/>
        <v>155.09062850453819</v>
      </c>
      <c r="F921" s="20">
        <v>5273895.97236</v>
      </c>
      <c r="G921" s="20">
        <f t="shared" si="33"/>
        <v>125.51319217883415</v>
      </c>
    </row>
    <row r="922" spans="1:7" x14ac:dyDescent="0.2">
      <c r="A922" s="13" t="s">
        <v>1382</v>
      </c>
      <c r="B922" s="11" t="s">
        <v>1433</v>
      </c>
      <c r="C922" s="19">
        <f>-(C7+C880+C882+C884+C885+C891+C893+C895+C897+C909+C914+C916)</f>
        <v>-129754624.28806001</v>
      </c>
      <c r="D922" s="19">
        <v>-65492917.153099999</v>
      </c>
      <c r="E922" s="29">
        <f t="shared" si="32"/>
        <v>50.474437818650166</v>
      </c>
      <c r="F922" s="29">
        <v>-56153576.349849999</v>
      </c>
      <c r="G922" s="29">
        <f t="shared" si="33"/>
        <v>116.63178271151193</v>
      </c>
    </row>
    <row r="923" spans="1:7" x14ac:dyDescent="0.2">
      <c r="A923" s="13" t="s">
        <v>1383</v>
      </c>
      <c r="B923" s="11" t="s">
        <v>1434</v>
      </c>
      <c r="C923" s="19">
        <f>C922</f>
        <v>-129754624.28806001</v>
      </c>
      <c r="D923" s="19">
        <v>-65492917.153099999</v>
      </c>
      <c r="E923" s="29">
        <f t="shared" si="32"/>
        <v>50.474437818650166</v>
      </c>
      <c r="F923" s="29">
        <v>-56153576.349849999</v>
      </c>
      <c r="G923" s="29">
        <f t="shared" si="33"/>
        <v>116.63178271151193</v>
      </c>
    </row>
    <row r="924" spans="1:7" x14ac:dyDescent="0.2">
      <c r="A924" s="13" t="s">
        <v>1384</v>
      </c>
      <c r="B924" s="11" t="s">
        <v>1435</v>
      </c>
      <c r="C924" s="19">
        <f>C922</f>
        <v>-129754624.28806001</v>
      </c>
      <c r="D924" s="19">
        <v>-65492917.153099999</v>
      </c>
      <c r="E924" s="29">
        <f t="shared" si="32"/>
        <v>50.474437818650166</v>
      </c>
      <c r="F924" s="29">
        <v>-56153576.349849999</v>
      </c>
      <c r="G924" s="29">
        <f t="shared" si="33"/>
        <v>116.63178271151193</v>
      </c>
    </row>
    <row r="925" spans="1:7" ht="22.5" x14ac:dyDescent="0.2">
      <c r="A925" s="13" t="s">
        <v>1385</v>
      </c>
      <c r="B925" s="11" t="s">
        <v>1436</v>
      </c>
      <c r="C925" s="19">
        <f>C924-C926-C927-C928-C929</f>
        <v>-110688208.55890001</v>
      </c>
      <c r="D925" s="19">
        <v>-53741088.895339996</v>
      </c>
      <c r="E925" s="29">
        <f t="shared" si="32"/>
        <v>48.551774028163983</v>
      </c>
      <c r="F925" s="29">
        <v>-44845143.541249998</v>
      </c>
      <c r="G925" s="29">
        <f t="shared" si="33"/>
        <v>119.83703173099943</v>
      </c>
    </row>
    <row r="926" spans="1:7" ht="22.5" x14ac:dyDescent="0.2">
      <c r="A926" s="13" t="s">
        <v>1386</v>
      </c>
      <c r="B926" s="11" t="s">
        <v>1437</v>
      </c>
      <c r="C926" s="19">
        <v>-12010111.55312</v>
      </c>
      <c r="D926" s="19">
        <v>-7248019.4325900003</v>
      </c>
      <c r="E926" s="29">
        <f t="shared" si="32"/>
        <v>60.349309833904933</v>
      </c>
      <c r="F926" s="29">
        <v>-6581102.3028199999</v>
      </c>
      <c r="G926" s="29">
        <f t="shared" si="33"/>
        <v>110.13382103913241</v>
      </c>
    </row>
    <row r="927" spans="1:7" ht="22.5" x14ac:dyDescent="0.2">
      <c r="A927" s="13" t="s">
        <v>1387</v>
      </c>
      <c r="B927" s="11" t="s">
        <v>1438</v>
      </c>
      <c r="C927" s="19">
        <v>-4728018.0694599999</v>
      </c>
      <c r="D927" s="19">
        <v>-3240376.9275599997</v>
      </c>
      <c r="E927" s="29">
        <f t="shared" si="32"/>
        <v>68.535629093526111</v>
      </c>
      <c r="F927" s="29">
        <v>-3362647.31788</v>
      </c>
      <c r="G927" s="29">
        <f t="shared" si="33"/>
        <v>96.363865170460798</v>
      </c>
    </row>
    <row r="928" spans="1:7" ht="22.5" x14ac:dyDescent="0.2">
      <c r="A928" s="13" t="s">
        <v>1388</v>
      </c>
      <c r="B928" s="11" t="s">
        <v>1439</v>
      </c>
      <c r="C928" s="19">
        <v>-1123061.7227400001</v>
      </c>
      <c r="D928" s="19">
        <v>-638504.46386000002</v>
      </c>
      <c r="E928" s="29">
        <f t="shared" si="32"/>
        <v>56.853906684861713</v>
      </c>
      <c r="F928" s="29">
        <v>-682160.37658000004</v>
      </c>
      <c r="G928" s="29">
        <f t="shared" si="33"/>
        <v>93.600344696232838</v>
      </c>
    </row>
    <row r="929" spans="1:7" ht="22.5" x14ac:dyDescent="0.2">
      <c r="A929" s="13" t="s">
        <v>1389</v>
      </c>
      <c r="B929" s="11" t="s">
        <v>1440</v>
      </c>
      <c r="C929" s="19">
        <v>-1205224.38384</v>
      </c>
      <c r="D929" s="19">
        <v>-624927.43374999997</v>
      </c>
      <c r="E929" s="29">
        <f t="shared" si="32"/>
        <v>51.851542511851669</v>
      </c>
      <c r="F929" s="29">
        <v>-682522.8113200001</v>
      </c>
      <c r="G929" s="29">
        <f t="shared" si="33"/>
        <v>91.561398884440123</v>
      </c>
    </row>
    <row r="930" spans="1:7" x14ac:dyDescent="0.2">
      <c r="A930" s="13" t="s">
        <v>1390</v>
      </c>
      <c r="B930" s="11" t="s">
        <v>1441</v>
      </c>
      <c r="C930" s="19">
        <v>134022732.07183</v>
      </c>
      <c r="D930" s="19">
        <v>72112352.340199992</v>
      </c>
      <c r="E930" s="29">
        <f t="shared" si="32"/>
        <v>53.806060528262542</v>
      </c>
      <c r="F930" s="29">
        <v>61427472.322209999</v>
      </c>
      <c r="G930" s="29">
        <f t="shared" si="33"/>
        <v>117.39430195327559</v>
      </c>
    </row>
    <row r="931" spans="1:7" x14ac:dyDescent="0.2">
      <c r="A931" s="13" t="s">
        <v>1391</v>
      </c>
      <c r="B931" s="41" t="s">
        <v>1442</v>
      </c>
      <c r="C931" s="19">
        <f>C930</f>
        <v>134022732.07183</v>
      </c>
      <c r="D931" s="19">
        <v>72112352.340199992</v>
      </c>
      <c r="E931" s="29">
        <f t="shared" si="32"/>
        <v>53.806060528262542</v>
      </c>
      <c r="F931" s="29">
        <v>61427472.322209999</v>
      </c>
      <c r="G931" s="29">
        <f t="shared" si="33"/>
        <v>117.39430195327559</v>
      </c>
    </row>
    <row r="932" spans="1:7" x14ac:dyDescent="0.2">
      <c r="A932" s="13" t="s">
        <v>1392</v>
      </c>
      <c r="B932" s="11" t="s">
        <v>1443</v>
      </c>
      <c r="C932" s="19">
        <f>C930</f>
        <v>134022732.07183</v>
      </c>
      <c r="D932" s="19">
        <v>72112352.340199992</v>
      </c>
      <c r="E932" s="29">
        <f t="shared" si="32"/>
        <v>53.806060528262542</v>
      </c>
      <c r="F932" s="29">
        <v>61427472.322209999</v>
      </c>
      <c r="G932" s="29">
        <f t="shared" si="33"/>
        <v>117.39430195327559</v>
      </c>
    </row>
    <row r="933" spans="1:7" ht="22.5" x14ac:dyDescent="0.2">
      <c r="A933" s="13" t="s">
        <v>1393</v>
      </c>
      <c r="B933" s="11" t="s">
        <v>1444</v>
      </c>
      <c r="C933" s="19">
        <f>C932-C934-C935-C936-C937</f>
        <v>93108593.100109994</v>
      </c>
      <c r="D933" s="19">
        <v>49236871.250800006</v>
      </c>
      <c r="E933" s="29">
        <f t="shared" si="32"/>
        <v>52.881124729122178</v>
      </c>
      <c r="F933" s="29">
        <v>39372580.940269999</v>
      </c>
      <c r="G933" s="29">
        <f t="shared" si="33"/>
        <v>125.05370507840109</v>
      </c>
    </row>
    <row r="934" spans="1:7" ht="22.5" x14ac:dyDescent="0.2">
      <c r="A934" s="13" t="s">
        <v>1394</v>
      </c>
      <c r="B934" s="11" t="s">
        <v>1445</v>
      </c>
      <c r="C934" s="19">
        <v>24336130.44571</v>
      </c>
      <c r="D934" s="19">
        <v>13218159.383239999</v>
      </c>
      <c r="E934" s="29">
        <f t="shared" si="32"/>
        <v>54.314959449808967</v>
      </c>
      <c r="F934" s="29">
        <v>11997066.05229</v>
      </c>
      <c r="G934" s="29">
        <f t="shared" si="33"/>
        <v>110.17826629967513</v>
      </c>
    </row>
    <row r="935" spans="1:7" ht="22.5" x14ac:dyDescent="0.2">
      <c r="A935" s="13" t="s">
        <v>1395</v>
      </c>
      <c r="B935" s="11" t="s">
        <v>1446</v>
      </c>
      <c r="C935" s="19">
        <v>13311202.848790001</v>
      </c>
      <c r="D935" s="19">
        <v>8067483.3005499998</v>
      </c>
      <c r="E935" s="29">
        <f t="shared" si="32"/>
        <v>60.606718958409836</v>
      </c>
      <c r="F935" s="29">
        <v>8349834.5629500002</v>
      </c>
      <c r="G935" s="29">
        <f t="shared" si="33"/>
        <v>96.618480758255345</v>
      </c>
    </row>
    <row r="936" spans="1:7" ht="22.5" x14ac:dyDescent="0.2">
      <c r="A936" s="13" t="s">
        <v>1396</v>
      </c>
      <c r="B936" s="11" t="s">
        <v>1447</v>
      </c>
      <c r="C936" s="19">
        <v>1990590.58296</v>
      </c>
      <c r="D936" s="19">
        <v>1057144.08124</v>
      </c>
      <c r="E936" s="29">
        <f t="shared" si="32"/>
        <v>53.107057286889756</v>
      </c>
      <c r="F936" s="29">
        <v>1120298.8233299998</v>
      </c>
      <c r="G936" s="29">
        <f t="shared" si="33"/>
        <v>94.362687813749787</v>
      </c>
    </row>
    <row r="937" spans="1:7" ht="22.5" x14ac:dyDescent="0.2">
      <c r="A937" s="13" t="s">
        <v>1397</v>
      </c>
      <c r="B937" s="11" t="s">
        <v>1448</v>
      </c>
      <c r="C937" s="19">
        <v>1276215.0942599999</v>
      </c>
      <c r="D937" s="19">
        <v>532694.32437000005</v>
      </c>
      <c r="E937" s="29">
        <f t="shared" si="32"/>
        <v>41.740167998786859</v>
      </c>
      <c r="F937" s="29">
        <v>587691.94336999999</v>
      </c>
      <c r="G937" s="29">
        <f t="shared" si="33"/>
        <v>90.641760599162325</v>
      </c>
    </row>
    <row r="938" spans="1:7" x14ac:dyDescent="0.2">
      <c r="A938" s="32"/>
      <c r="B938" s="33"/>
      <c r="C938" s="34"/>
      <c r="D938" s="34"/>
      <c r="E938" s="35"/>
      <c r="F938" s="35"/>
      <c r="G938" s="35"/>
    </row>
    <row r="939" spans="1:7" ht="33" customHeight="1" x14ac:dyDescent="0.2">
      <c r="A939" s="45" t="s">
        <v>1859</v>
      </c>
      <c r="B939" s="45"/>
      <c r="C939" s="22"/>
      <c r="D939" s="22"/>
      <c r="E939" s="22" t="s">
        <v>1860</v>
      </c>
      <c r="F939" s="22"/>
      <c r="G939" s="22">
        <v>0</v>
      </c>
    </row>
    <row r="940" spans="1:7" x14ac:dyDescent="0.2">
      <c r="A940" s="22"/>
      <c r="B940" s="22"/>
      <c r="C940" s="23"/>
      <c r="D940" s="23"/>
      <c r="E940" s="6"/>
      <c r="F940" s="6"/>
      <c r="G940" s="6"/>
    </row>
    <row r="941" spans="1:7" x14ac:dyDescent="0.2">
      <c r="E941" s="2">
        <v>0</v>
      </c>
    </row>
  </sheetData>
  <autoFilter ref="A6:J937"/>
  <mergeCells count="6">
    <mergeCell ref="F4:G4"/>
    <mergeCell ref="A939:B939"/>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60"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01.10.2020</vt:lpstr>
      <vt:lpstr>'01.10.2020'!Заголовки_для_печати</vt:lpstr>
      <vt:lpstr>'01.10.2020'!Область_печати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2020-05-21T06:38:08Z</cp:lastPrinted>
  <dcterms:created xsi:type="dcterms:W3CDTF">1999-06-18T11:49:53Z</dcterms:created>
  <dcterms:modified xsi:type="dcterms:W3CDTF">2020-10-23T12:40:36Z</dcterms:modified>
</cp:coreProperties>
</file>