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0 год\на 01.07.2020\"/>
    </mc:Choice>
  </mc:AlternateContent>
  <bookViews>
    <workbookView xWindow="0" yWindow="1485" windowWidth="11805" windowHeight="5025"/>
  </bookViews>
  <sheets>
    <sheet name="01.07.2020"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'01.07.2020'!$A$6:$I$626</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'01.07.2020'!$6:$6</definedName>
    <definedName name="_xlnm.Print_Area" localSheetId="0">'01.07.2020'!$A$1:$I$627</definedName>
  </definedNames>
  <calcPr calcId="162913"/>
</workbook>
</file>

<file path=xl/calcChain.xml><?xml version="1.0" encoding="utf-8"?>
<calcChain xmlns="http://schemas.openxmlformats.org/spreadsheetml/2006/main">
  <c r="H256" i="14" l="1"/>
  <c r="I480" i="14"/>
  <c r="I477" i="14"/>
  <c r="I367" i="14" l="1"/>
  <c r="H353" i="14"/>
  <c r="I363" i="14"/>
  <c r="I11" i="14" l="1"/>
  <c r="I12" i="14"/>
  <c r="I14" i="14"/>
  <c r="I15" i="14"/>
  <c r="I16" i="14"/>
  <c r="I17" i="14"/>
  <c r="I18" i="14"/>
  <c r="I20" i="14"/>
  <c r="I21" i="14"/>
  <c r="I22" i="14"/>
  <c r="I23" i="14"/>
  <c r="I25" i="14"/>
  <c r="I26" i="14"/>
  <c r="I27" i="14"/>
  <c r="I28" i="14"/>
  <c r="I32" i="14"/>
  <c r="I33" i="14"/>
  <c r="I35" i="14"/>
  <c r="I36" i="14"/>
  <c r="I38" i="14"/>
  <c r="I39" i="14"/>
  <c r="I41" i="14"/>
  <c r="I42" i="14"/>
  <c r="I45" i="14"/>
  <c r="I46" i="14"/>
  <c r="I47" i="14"/>
  <c r="I48" i="14"/>
  <c r="I49" i="14"/>
  <c r="I50" i="14"/>
  <c r="I51" i="14"/>
  <c r="I52" i="14"/>
  <c r="I53" i="14"/>
  <c r="I56" i="14"/>
  <c r="I57" i="14"/>
  <c r="I58" i="14"/>
  <c r="I59" i="14"/>
  <c r="I60" i="14"/>
  <c r="I61" i="14"/>
  <c r="I62" i="14"/>
  <c r="I63" i="14"/>
  <c r="I64" i="14"/>
  <c r="I65" i="14"/>
  <c r="I66" i="14"/>
  <c r="I67" i="14"/>
  <c r="I68" i="14"/>
  <c r="I69" i="14"/>
  <c r="I70" i="14"/>
  <c r="I71" i="14"/>
  <c r="I74" i="14"/>
  <c r="I75" i="14"/>
  <c r="I76" i="14"/>
  <c r="I77" i="14"/>
  <c r="I78" i="14"/>
  <c r="I79" i="14"/>
  <c r="I80" i="14"/>
  <c r="I81" i="14"/>
  <c r="I83" i="14"/>
  <c r="I84" i="14"/>
  <c r="I85" i="14"/>
  <c r="I86" i="14"/>
  <c r="I87" i="14"/>
  <c r="I89" i="14"/>
  <c r="I90" i="14"/>
  <c r="I91" i="14"/>
  <c r="I92" i="14"/>
  <c r="I93" i="14"/>
  <c r="I94" i="14"/>
  <c r="I96" i="14"/>
  <c r="I97" i="14"/>
  <c r="I98" i="14"/>
  <c r="I101" i="14"/>
  <c r="I102" i="14"/>
  <c r="I106" i="14"/>
  <c r="I107" i="14"/>
  <c r="I108" i="14"/>
  <c r="I109" i="14"/>
  <c r="I115" i="14"/>
  <c r="I118" i="14"/>
  <c r="I119" i="14"/>
  <c r="I120" i="14"/>
  <c r="I121" i="14"/>
  <c r="I122" i="14"/>
  <c r="I123" i="14"/>
  <c r="I124" i="14"/>
  <c r="I125" i="14"/>
  <c r="I126" i="14"/>
  <c r="I127" i="14"/>
  <c r="I131" i="14"/>
  <c r="I132" i="14"/>
  <c r="I133" i="14"/>
  <c r="I137" i="14"/>
  <c r="I138" i="14"/>
  <c r="I139" i="14"/>
  <c r="I140" i="14"/>
  <c r="I143" i="14"/>
  <c r="I145" i="14"/>
  <c r="I146" i="14"/>
  <c r="I147" i="14"/>
  <c r="I148" i="14"/>
  <c r="I149" i="14"/>
  <c r="I150" i="14"/>
  <c r="I153" i="14"/>
  <c r="I154" i="14"/>
  <c r="I156" i="14"/>
  <c r="I157" i="14"/>
  <c r="I159" i="14"/>
  <c r="I160" i="14"/>
  <c r="I161" i="14"/>
  <c r="I162" i="14"/>
  <c r="I165" i="14"/>
  <c r="I166" i="14"/>
  <c r="I167" i="14"/>
  <c r="I168" i="14"/>
  <c r="I170" i="14"/>
  <c r="I171" i="14"/>
  <c r="I174" i="14"/>
  <c r="I178" i="14"/>
  <c r="I180" i="14"/>
  <c r="I182" i="14"/>
  <c r="I183" i="14"/>
  <c r="I184" i="14"/>
  <c r="I185" i="14"/>
  <c r="I186" i="14"/>
  <c r="I187" i="14"/>
  <c r="I188" i="14"/>
  <c r="I208" i="14"/>
  <c r="I262" i="14"/>
  <c r="I263" i="14"/>
  <c r="I264" i="14"/>
  <c r="I265" i="14"/>
  <c r="I266" i="14"/>
  <c r="I267" i="14"/>
  <c r="I268" i="14"/>
  <c r="I269" i="14"/>
  <c r="I270" i="14"/>
  <c r="I280" i="14"/>
  <c r="I281" i="14"/>
  <c r="I283" i="14"/>
  <c r="I284" i="14"/>
  <c r="I286" i="14"/>
  <c r="I287" i="14"/>
  <c r="I288" i="14"/>
  <c r="I291" i="14"/>
  <c r="I292" i="14"/>
  <c r="I305" i="14"/>
  <c r="I306" i="14"/>
  <c r="I335" i="14"/>
  <c r="I338" i="14"/>
  <c r="I339" i="14"/>
  <c r="I340" i="14"/>
  <c r="I353" i="14"/>
  <c r="I354" i="14"/>
  <c r="I355" i="14"/>
  <c r="I356" i="14"/>
  <c r="I357" i="14"/>
  <c r="I358" i="14"/>
  <c r="I359" i="14"/>
  <c r="I360" i="14"/>
  <c r="I361" i="14"/>
  <c r="I362" i="14"/>
  <c r="I364" i="14"/>
  <c r="I379" i="14"/>
  <c r="I380" i="14"/>
  <c r="I381" i="14"/>
  <c r="I382" i="14"/>
  <c r="I383" i="14"/>
  <c r="I384" i="14"/>
  <c r="I385" i="14"/>
  <c r="I387" i="14"/>
  <c r="I388" i="14"/>
  <c r="I389" i="14"/>
  <c r="I392" i="14"/>
  <c r="I393" i="14"/>
  <c r="I394" i="14"/>
  <c r="I395" i="14"/>
  <c r="I396" i="14"/>
  <c r="I397" i="14"/>
  <c r="I398" i="14"/>
  <c r="I399" i="14"/>
  <c r="I400" i="14"/>
  <c r="I401" i="14"/>
  <c r="I402" i="14"/>
  <c r="I403" i="14"/>
  <c r="I404" i="14"/>
  <c r="I405" i="14"/>
  <c r="I406" i="14"/>
  <c r="I407" i="14"/>
  <c r="I408" i="14"/>
  <c r="I409" i="14"/>
  <c r="I410" i="14"/>
  <c r="I411" i="14"/>
  <c r="I412" i="14"/>
  <c r="I413" i="14"/>
  <c r="I414" i="14"/>
  <c r="I415" i="14"/>
  <c r="I416" i="14"/>
  <c r="I417" i="14"/>
  <c r="I418" i="14"/>
  <c r="I423" i="14"/>
  <c r="I424" i="14"/>
  <c r="I425" i="14"/>
  <c r="I426" i="14"/>
  <c r="I427" i="14"/>
  <c r="I428" i="14"/>
  <c r="I429" i="14"/>
  <c r="I430" i="14"/>
  <c r="I436" i="14"/>
  <c r="I437" i="14"/>
  <c r="I438" i="14"/>
  <c r="I450" i="14"/>
  <c r="I451" i="14"/>
  <c r="I466" i="14"/>
  <c r="I467" i="14"/>
  <c r="I468" i="14"/>
  <c r="I469" i="14"/>
  <c r="I470" i="14"/>
  <c r="I471" i="14"/>
  <c r="I472" i="14"/>
  <c r="I473" i="14"/>
  <c r="I474" i="14"/>
  <c r="I475" i="14"/>
  <c r="I481" i="14"/>
  <c r="I482" i="14"/>
  <c r="I483" i="14"/>
  <c r="I513" i="14"/>
  <c r="I514" i="14"/>
  <c r="I515" i="14"/>
  <c r="I516" i="14"/>
  <c r="I517" i="14"/>
  <c r="I518" i="14"/>
  <c r="I519" i="14"/>
  <c r="I520" i="14"/>
  <c r="I521" i="14"/>
  <c r="I523" i="14"/>
  <c r="I524" i="14"/>
  <c r="I525" i="14"/>
  <c r="I526" i="14"/>
  <c r="I527" i="14"/>
  <c r="I528" i="14"/>
  <c r="I529" i="14"/>
  <c r="I530" i="14"/>
  <c r="I531" i="14"/>
  <c r="I532" i="14"/>
  <c r="I533" i="14"/>
  <c r="I534" i="14"/>
  <c r="I535" i="14"/>
  <c r="I536" i="14"/>
  <c r="I539" i="14"/>
  <c r="I540" i="14"/>
  <c r="I541" i="14"/>
  <c r="I543" i="14"/>
  <c r="I545" i="14"/>
  <c r="I546" i="14"/>
  <c r="I547" i="14"/>
  <c r="I548" i="14"/>
  <c r="I549" i="14"/>
  <c r="I550" i="14"/>
  <c r="I551" i="14"/>
  <c r="I552" i="14"/>
  <c r="I553" i="14"/>
  <c r="I554" i="14"/>
  <c r="I555" i="14"/>
  <c r="I556" i="14"/>
  <c r="I557" i="14"/>
  <c r="I558" i="14"/>
  <c r="I559" i="14"/>
  <c r="I560" i="14"/>
  <c r="I561" i="14"/>
  <c r="I564" i="14"/>
  <c r="I565" i="14"/>
  <c r="I566" i="14"/>
  <c r="I567" i="14"/>
  <c r="I568" i="14"/>
  <c r="I570" i="14"/>
  <c r="I571" i="14"/>
  <c r="I572" i="14"/>
  <c r="I573" i="14"/>
  <c r="I574" i="14"/>
  <c r="I575" i="14"/>
  <c r="I576" i="14"/>
  <c r="I577" i="14"/>
  <c r="I578" i="14"/>
  <c r="I579" i="14"/>
  <c r="I580" i="14"/>
  <c r="I581" i="14"/>
  <c r="I582" i="14"/>
  <c r="I583" i="14"/>
  <c r="I584" i="14"/>
  <c r="I585" i="14"/>
  <c r="I586" i="14"/>
  <c r="I587" i="14"/>
  <c r="I588" i="14"/>
  <c r="I590" i="14"/>
  <c r="I591" i="14"/>
  <c r="I592" i="14"/>
  <c r="I593" i="14"/>
  <c r="I595" i="14"/>
  <c r="I597" i="14"/>
  <c r="I606" i="14"/>
  <c r="I607" i="14"/>
  <c r="I608" i="14"/>
  <c r="I609" i="14"/>
  <c r="I610" i="14"/>
  <c r="I611" i="14"/>
  <c r="I612" i="14"/>
  <c r="I613" i="14"/>
  <c r="I614" i="14"/>
  <c r="I615" i="14"/>
  <c r="I616" i="14"/>
  <c r="I617" i="14"/>
  <c r="I618" i="14"/>
  <c r="I619" i="14"/>
  <c r="I620" i="14"/>
  <c r="I621" i="14"/>
  <c r="I622" i="14"/>
  <c r="I623" i="14"/>
  <c r="D623" i="14" l="1"/>
  <c r="C580" i="14" l="1"/>
  <c r="C570" i="14"/>
  <c r="C562" i="14"/>
  <c r="C550" i="14"/>
  <c r="C541" i="14"/>
  <c r="C532" i="14"/>
  <c r="C526" i="14"/>
  <c r="C514" i="14"/>
  <c r="C7" i="14"/>
  <c r="J273" i="14"/>
  <c r="D424" i="14"/>
  <c r="J424" i="14" s="1"/>
  <c r="D381" i="14"/>
  <c r="J381" i="14" s="1"/>
  <c r="D275" i="14"/>
  <c r="J275" i="14" s="1"/>
  <c r="D264" i="14"/>
  <c r="C513" i="14" l="1"/>
  <c r="C623" i="14" s="1"/>
  <c r="C620" i="14" s="1"/>
  <c r="C615" i="14" s="1"/>
  <c r="C614" i="14" s="1"/>
  <c r="C591" i="14" s="1"/>
  <c r="D263" i="14"/>
  <c r="J263" i="14" s="1"/>
  <c r="D262" i="14"/>
  <c r="G262" i="14" s="1"/>
  <c r="C590" i="14"/>
  <c r="D457" i="14"/>
  <c r="G264" i="14"/>
  <c r="G11" i="14"/>
  <c r="G12" i="14"/>
  <c r="G13" i="14"/>
  <c r="G14" i="14"/>
  <c r="G15" i="14"/>
  <c r="G16" i="14"/>
  <c r="G17" i="14"/>
  <c r="G18"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6" i="14"/>
  <c r="G57" i="14"/>
  <c r="G58" i="14"/>
  <c r="G59" i="14"/>
  <c r="G60" i="14"/>
  <c r="G61" i="14"/>
  <c r="G62" i="14"/>
  <c r="G63" i="14"/>
  <c r="G64" i="14"/>
  <c r="G65" i="14"/>
  <c r="G66" i="14"/>
  <c r="G67" i="14"/>
  <c r="G68" i="14"/>
  <c r="G69" i="14"/>
  <c r="G70" i="14"/>
  <c r="G71" i="14"/>
  <c r="G74" i="14"/>
  <c r="G75" i="14"/>
  <c r="G76" i="14"/>
  <c r="G77" i="14"/>
  <c r="G78" i="14"/>
  <c r="G79" i="14"/>
  <c r="G80" i="14"/>
  <c r="G81" i="14"/>
  <c r="G83" i="14"/>
  <c r="G85" i="14"/>
  <c r="G86" i="14"/>
  <c r="G87" i="14"/>
  <c r="G88" i="14"/>
  <c r="G89" i="14"/>
  <c r="G90" i="14"/>
  <c r="G95" i="14"/>
  <c r="G96" i="14"/>
  <c r="G97" i="14"/>
  <c r="G98" i="14"/>
  <c r="G99" i="14"/>
  <c r="G101" i="14"/>
  <c r="G102" i="14"/>
  <c r="G106" i="14"/>
  <c r="G107" i="14"/>
  <c r="G108" i="14"/>
  <c r="G109" i="14"/>
  <c r="G112"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3"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7" i="14"/>
  <c r="G178" i="14"/>
  <c r="G180"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4" i="14"/>
  <c r="G215" i="14"/>
  <c r="G216" i="14"/>
  <c r="G217" i="14"/>
  <c r="G218" i="14"/>
  <c r="G220" i="14"/>
  <c r="G221" i="14"/>
  <c r="G222" i="14"/>
  <c r="G223" i="14"/>
  <c r="G226" i="14"/>
  <c r="G227" i="14"/>
  <c r="G228" i="14"/>
  <c r="G229" i="14"/>
  <c r="G230" i="14"/>
  <c r="G233" i="14"/>
  <c r="G234" i="14"/>
  <c r="G235" i="14"/>
  <c r="G236" i="14"/>
  <c r="G237" i="14"/>
  <c r="G242" i="14"/>
  <c r="G243" i="14"/>
  <c r="G245" i="14"/>
  <c r="G246" i="14"/>
  <c r="G253" i="14"/>
  <c r="G254" i="14"/>
  <c r="G255" i="14"/>
  <c r="G260" i="14"/>
  <c r="G261" i="14"/>
  <c r="G263"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3" i="14"/>
  <c r="G294" i="14"/>
  <c r="G295" i="14"/>
  <c r="G296" i="14"/>
  <c r="G297" i="14"/>
  <c r="G298"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5" i="14"/>
  <c r="G356" i="14"/>
  <c r="G357" i="14"/>
  <c r="G358" i="14"/>
  <c r="G359" i="14"/>
  <c r="G360" i="14"/>
  <c r="G361" i="14"/>
  <c r="G362" i="14"/>
  <c r="G364" i="14"/>
  <c r="G365" i="14"/>
  <c r="G366" i="14"/>
  <c r="G368" i="14"/>
  <c r="G369" i="14"/>
  <c r="G370" i="14"/>
  <c r="G371" i="14"/>
  <c r="G372" i="14"/>
  <c r="G373" i="14"/>
  <c r="G374" i="14"/>
  <c r="G375" i="14"/>
  <c r="G376" i="14"/>
  <c r="G377" i="14"/>
  <c r="G378"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43" i="14"/>
  <c r="G444" i="14"/>
  <c r="G445" i="14"/>
  <c r="G446" i="14"/>
  <c r="G447" i="14"/>
  <c r="G448" i="14"/>
  <c r="G449" i="14"/>
  <c r="G450" i="14"/>
  <c r="G451" i="14"/>
  <c r="G452" i="14"/>
  <c r="G453" i="14"/>
  <c r="G454" i="14"/>
  <c r="G455" i="14"/>
  <c r="G458" i="14"/>
  <c r="G459" i="14"/>
  <c r="G460" i="14"/>
  <c r="G461" i="14"/>
  <c r="G46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4" i="14"/>
  <c r="G595" i="14"/>
  <c r="G596" i="14"/>
  <c r="G597" i="14"/>
  <c r="G598" i="14"/>
  <c r="G599" i="14"/>
  <c r="G600" i="14"/>
  <c r="G601" i="14"/>
  <c r="G602" i="14"/>
  <c r="G603" i="14"/>
  <c r="G606" i="14"/>
  <c r="G607" i="14"/>
  <c r="G608" i="14"/>
  <c r="G609" i="14"/>
  <c r="G610" i="14"/>
  <c r="G611" i="14"/>
  <c r="G612" i="14"/>
  <c r="G613" i="14"/>
  <c r="G620" i="14"/>
  <c r="G621" i="14"/>
  <c r="G622" i="14"/>
  <c r="G623" i="14"/>
  <c r="F11" i="14"/>
  <c r="F12" i="14"/>
  <c r="F13" i="14"/>
  <c r="F14" i="14"/>
  <c r="F15" i="14"/>
  <c r="F16" i="14"/>
  <c r="F17" i="14"/>
  <c r="F18"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6" i="14"/>
  <c r="F57" i="14"/>
  <c r="F58" i="14"/>
  <c r="F59" i="14"/>
  <c r="F60" i="14"/>
  <c r="F61" i="14"/>
  <c r="F62" i="14"/>
  <c r="F63" i="14"/>
  <c r="F64" i="14"/>
  <c r="F65" i="14"/>
  <c r="F66" i="14"/>
  <c r="F67" i="14"/>
  <c r="F68" i="14"/>
  <c r="F69" i="14"/>
  <c r="F70" i="14"/>
  <c r="F71" i="14"/>
  <c r="F74" i="14"/>
  <c r="F75" i="14"/>
  <c r="F76" i="14"/>
  <c r="F77" i="14"/>
  <c r="F78" i="14"/>
  <c r="F79" i="14"/>
  <c r="F80" i="14"/>
  <c r="F81" i="14"/>
  <c r="F83" i="14"/>
  <c r="F85" i="14"/>
  <c r="F86" i="14"/>
  <c r="F87" i="14"/>
  <c r="F88" i="14"/>
  <c r="F89" i="14"/>
  <c r="F90" i="14"/>
  <c r="F95" i="14"/>
  <c r="F96" i="14"/>
  <c r="F97" i="14"/>
  <c r="F98" i="14"/>
  <c r="F99" i="14"/>
  <c r="F101" i="14"/>
  <c r="F102" i="14"/>
  <c r="F106" i="14"/>
  <c r="F107" i="14"/>
  <c r="F108" i="14"/>
  <c r="F109" i="14"/>
  <c r="F112"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3"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7" i="14"/>
  <c r="F178" i="14"/>
  <c r="F180"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4" i="14"/>
  <c r="F215" i="14"/>
  <c r="F216" i="14"/>
  <c r="F217" i="14"/>
  <c r="F218" i="14"/>
  <c r="F220" i="14"/>
  <c r="F221" i="14"/>
  <c r="F222" i="14"/>
  <c r="F223" i="14"/>
  <c r="F226" i="14"/>
  <c r="F227" i="14"/>
  <c r="F228" i="14"/>
  <c r="F229" i="14"/>
  <c r="F230" i="14"/>
  <c r="F233" i="14"/>
  <c r="F234" i="14"/>
  <c r="F235" i="14"/>
  <c r="F236" i="14"/>
  <c r="F237" i="14"/>
  <c r="F242" i="14"/>
  <c r="F243" i="14"/>
  <c r="F245" i="14"/>
  <c r="F246" i="14"/>
  <c r="F253" i="14"/>
  <c r="F254" i="14"/>
  <c r="F255" i="14"/>
  <c r="F260" i="14"/>
  <c r="F261" i="14"/>
  <c r="F262" i="14"/>
  <c r="F263" i="14"/>
  <c r="F264" i="14"/>
  <c r="F265" i="14"/>
  <c r="F266" i="14"/>
  <c r="F267" i="14"/>
  <c r="F268" i="14"/>
  <c r="F269" i="14"/>
  <c r="F270" i="14"/>
  <c r="F271" i="14"/>
  <c r="F272" i="14"/>
  <c r="F275" i="14"/>
  <c r="F276" i="14"/>
  <c r="F277" i="14"/>
  <c r="F278" i="14"/>
  <c r="F279" i="14"/>
  <c r="F280" i="14"/>
  <c r="F281" i="14"/>
  <c r="F282" i="14"/>
  <c r="F283" i="14"/>
  <c r="F284" i="14"/>
  <c r="F285" i="14"/>
  <c r="F286" i="14"/>
  <c r="F287" i="14"/>
  <c r="F288" i="14"/>
  <c r="F289" i="14"/>
  <c r="F290" i="14"/>
  <c r="F293" i="14"/>
  <c r="F294" i="14"/>
  <c r="F295" i="14"/>
  <c r="F296" i="14"/>
  <c r="F297" i="14"/>
  <c r="F298"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5" i="14"/>
  <c r="F356" i="14"/>
  <c r="F357" i="14"/>
  <c r="F358" i="14"/>
  <c r="F359" i="14"/>
  <c r="F360" i="14"/>
  <c r="F361" i="14"/>
  <c r="F362" i="14"/>
  <c r="F364" i="14"/>
  <c r="F365" i="14"/>
  <c r="F366" i="14"/>
  <c r="F368" i="14"/>
  <c r="F369" i="14"/>
  <c r="F370" i="14"/>
  <c r="F371" i="14"/>
  <c r="F372" i="14"/>
  <c r="F373" i="14"/>
  <c r="F374" i="14"/>
  <c r="F375" i="14"/>
  <c r="F376" i="14"/>
  <c r="F381" i="14"/>
  <c r="F382" i="14"/>
  <c r="F383" i="14"/>
  <c r="F384" i="14"/>
  <c r="F385" i="14"/>
  <c r="F386" i="14"/>
  <c r="F387"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26" i="14"/>
  <c r="F427" i="14"/>
  <c r="F428" i="14"/>
  <c r="F429" i="14"/>
  <c r="F430" i="14"/>
  <c r="F431" i="14"/>
  <c r="F432" i="14"/>
  <c r="F433" i="14"/>
  <c r="F434" i="14"/>
  <c r="F435" i="14"/>
  <c r="F436" i="14"/>
  <c r="F437" i="14"/>
  <c r="F438" i="14"/>
  <c r="F443" i="14"/>
  <c r="F444" i="14"/>
  <c r="F445" i="14"/>
  <c r="F446" i="14"/>
  <c r="F447" i="14"/>
  <c r="F448" i="14"/>
  <c r="F449" i="14"/>
  <c r="F450" i="14"/>
  <c r="F451" i="14"/>
  <c r="F452" i="14"/>
  <c r="F453" i="14"/>
  <c r="F454" i="14"/>
  <c r="F455" i="14"/>
  <c r="F458" i="14"/>
  <c r="F459" i="14"/>
  <c r="F460" i="14"/>
  <c r="F461" i="14"/>
  <c r="F46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8" i="14"/>
  <c r="F539" i="14"/>
  <c r="F540" i="14"/>
  <c r="F541" i="14"/>
  <c r="F542" i="14"/>
  <c r="F543" i="14"/>
  <c r="F544" i="14"/>
  <c r="F545" i="14"/>
  <c r="F546" i="14"/>
  <c r="F547" i="14"/>
  <c r="F548" i="14"/>
  <c r="F549" i="14"/>
  <c r="F550" i="14"/>
  <c r="F551" i="14"/>
  <c r="F552" i="14"/>
  <c r="F553" i="14"/>
  <c r="F554" i="14"/>
  <c r="F555" i="14"/>
  <c r="F556" i="14"/>
  <c r="F557" i="14"/>
  <c r="F558" i="14"/>
  <c r="F559" i="14"/>
  <c r="F560" i="14"/>
  <c r="F561" i="14"/>
  <c r="F562" i="14"/>
  <c r="F563" i="14"/>
  <c r="F564" i="14"/>
  <c r="F565" i="14"/>
  <c r="F566" i="14"/>
  <c r="F567" i="14"/>
  <c r="F568" i="14"/>
  <c r="F569" i="14"/>
  <c r="F570" i="14"/>
  <c r="F571" i="14"/>
  <c r="F572" i="14"/>
  <c r="F573" i="14"/>
  <c r="F574" i="14"/>
  <c r="F575" i="14"/>
  <c r="F576" i="14"/>
  <c r="F577" i="14"/>
  <c r="F578" i="14"/>
  <c r="F579" i="14"/>
  <c r="F580" i="14"/>
  <c r="F581" i="14"/>
  <c r="F582" i="14"/>
  <c r="F583" i="14"/>
  <c r="F584" i="14"/>
  <c r="F585" i="14"/>
  <c r="F586" i="14"/>
  <c r="F587" i="14"/>
  <c r="F588" i="14"/>
  <c r="F589" i="14"/>
  <c r="F594" i="14"/>
  <c r="F595" i="14"/>
  <c r="F596" i="14"/>
  <c r="F597" i="14"/>
  <c r="F598" i="14"/>
  <c r="F599" i="14"/>
  <c r="F600" i="14"/>
  <c r="F601" i="14"/>
  <c r="F602" i="14"/>
  <c r="F603" i="14"/>
  <c r="F606" i="14"/>
  <c r="F607" i="14"/>
  <c r="F608" i="14"/>
  <c r="F609" i="14"/>
  <c r="F610" i="14"/>
  <c r="F611" i="14"/>
  <c r="F612" i="14"/>
  <c r="F613" i="14"/>
  <c r="F616" i="14"/>
  <c r="F617" i="14"/>
  <c r="F618" i="14"/>
  <c r="F619" i="14"/>
  <c r="F620" i="14"/>
  <c r="F621" i="14"/>
  <c r="F622" i="14"/>
  <c r="F623" i="14"/>
  <c r="D7" i="14" l="1"/>
  <c r="J262" i="14"/>
  <c r="I8" i="14"/>
  <c r="I9" i="14"/>
  <c r="I10" i="14"/>
  <c r="G8" i="14"/>
  <c r="G9" i="14"/>
  <c r="G10" i="14"/>
  <c r="F8" i="14"/>
  <c r="F9" i="14"/>
  <c r="F10" i="14"/>
  <c r="D616" i="14" l="1"/>
  <c r="D590" i="14"/>
  <c r="J7" i="14"/>
  <c r="I7" i="14"/>
  <c r="D615" i="14" l="1"/>
  <c r="D617" i="14"/>
  <c r="G617" i="14" s="1"/>
  <c r="D619" i="14"/>
  <c r="G619" i="14" s="1"/>
  <c r="D618" i="14"/>
  <c r="G618" i="14" s="1"/>
  <c r="G616" i="14"/>
  <c r="F7" i="14"/>
  <c r="D614" i="14" l="1"/>
  <c r="G7" i="14"/>
  <c r="D591" i="14" l="1"/>
</calcChain>
</file>

<file path=xl/sharedStrings.xml><?xml version="1.0" encoding="utf-8"?>
<sst xmlns="http://schemas.openxmlformats.org/spreadsheetml/2006/main" count="1315" uniqueCount="1241">
  <si>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</si>
  <si>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</si>
  <si>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</si>
  <si>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</si>
  <si>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</si>
  <si>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</si>
  <si>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</si>
  <si>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</si>
  <si>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</si>
  <si>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</si>
  <si>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</si>
  <si>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00010000000000000000</t>
  </si>
  <si>
    <t>НАЛОГИ НА ПРИБЫЛЬ, ДОХОДЫ</t>
  </si>
  <si>
    <t>00010100000000000000</t>
  </si>
  <si>
    <t>Налог на прибыль организаций</t>
  </si>
  <si>
    <t>00010101000000000110</t>
  </si>
  <si>
    <t>Налог на прибыль организаций, зачисляемый в бюджеты бюджетной системы Российской Федерации по соответствующим ставкам</t>
  </si>
  <si>
    <t>00010101010000000110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</si>
  <si>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</si>
  <si>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</si>
  <si>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прибыль организаций консолидированных групп налогоплательщиков, зачисляемый в бюджеты субъектов Российской Федерации</t>
  </si>
  <si>
    <t>00010101014020000110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</si>
  <si>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</si>
  <si>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</si>
  <si>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</si>
  <si>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</si>
  <si>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</si>
  <si>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</si>
  <si>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</si>
  <si>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</si>
  <si>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</si>
  <si>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</si>
  <si>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</si>
  <si>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</si>
  <si>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</si>
  <si>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</si>
  <si>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</si>
  <si>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</si>
  <si>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00010302090010000110</t>
  </si>
  <si>
    <t>Акцизы на пиво, производимое на территории Российской Федерации</t>
  </si>
  <si>
    <t>00010302100010000110</t>
  </si>
  <si>
    <t>Акцизы на сидр, пуаре, медовуху, производимые на территории Российской Федерации</t>
  </si>
  <si>
    <t>00010302120010000110</t>
  </si>
  <si>
    <t>00010302130010000110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</si>
  <si>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</si>
  <si>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</si>
  <si>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</si>
  <si>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</si>
  <si>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</si>
  <si>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</si>
  <si>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</si>
  <si>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</si>
  <si>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</si>
  <si>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</si>
  <si>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</si>
  <si>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</si>
  <si>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</si>
  <si>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</si>
  <si>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</si>
  <si>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</si>
  <si>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</si>
  <si>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</si>
  <si>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</si>
  <si>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</si>
  <si>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</si>
  <si>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</si>
  <si>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Акцизы на средние дистилляты, производимые на территории Российской Федерации</t>
  </si>
  <si>
    <t>00010302330010000110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</si>
  <si>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</si>
  <si>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</si>
  <si>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</si>
  <si>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</si>
  <si>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</si>
  <si>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</si>
  <si>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</si>
  <si>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</si>
  <si>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</si>
  <si>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</si>
  <si>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</si>
  <si>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</si>
  <si>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</si>
  <si>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</si>
  <si>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</si>
  <si>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 (за налоговые периоды, истекшие до 1 января 2016 года)</t>
  </si>
  <si>
    <t>00010501050010000110</t>
  </si>
  <si>
    <t>НАЛОГИ НА ИМУЩЕСТВО</t>
  </si>
  <si>
    <t>00010600000000000000</t>
  </si>
  <si>
    <t>Налог на имущество организаций</t>
  </si>
  <si>
    <t>00010602000020000110</t>
  </si>
  <si>
    <t>Налог на имущество организаций по имуществу, не входящему в Единую систему газоснабжения</t>
  </si>
  <si>
    <t>00010602010020000110</t>
  </si>
  <si>
    <t>Налог на имущество организаций по имуществу, входящему в Единую систему газоснабжения</t>
  </si>
  <si>
    <t>00010602020020000110</t>
  </si>
  <si>
    <t>Транспортный налог</t>
  </si>
  <si>
    <t>00010604000020000110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</si>
  <si>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</si>
  <si>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</si>
  <si>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</si>
  <si>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</si>
  <si>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</si>
  <si>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</si>
  <si>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НАЛОГИ, СБОРЫ И РЕГУЛЯРНЫЕ ПЛАТЕЖИ ЗА ПОЛЬЗОВАНИЕ ПРИРОДНЫМИ РЕСУРСАМИ</t>
  </si>
  <si>
    <t>00010700000000000000</t>
  </si>
  <si>
    <t>Налог на добычу полезных ископаемых</t>
  </si>
  <si>
    <t>00010701000010000110</t>
  </si>
  <si>
    <t>Налог на добычу общераспространенных полезных ископаемых</t>
  </si>
  <si>
    <t>00010701020010000110</t>
  </si>
  <si>
    <t>Налог на добычу прочих полезных ископаемых (за исключением полезных ископаемых в виде природных алмазов)</t>
  </si>
  <si>
    <t>00010701030010000110</t>
  </si>
  <si>
    <t>Сборы за пользование объектами животного мира и за пользование объектами водных биологических ресурсов</t>
  </si>
  <si>
    <t>00010704000010000110</t>
  </si>
  <si>
    <t>Сбор за пользование объектами животного мира</t>
  </si>
  <si>
    <t>00010704010010000110</t>
  </si>
  <si>
    <t>Сбор за пользование объектами водных биологических ресурсов (по внутренним водным объектам)</t>
  </si>
  <si>
    <t>00010704030010000110</t>
  </si>
  <si>
    <t>ГОСУДАРСТВЕННАЯ ПОШЛИНА</t>
  </si>
  <si>
    <t>00010800000000000000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</si>
  <si>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</si>
  <si>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</si>
  <si>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</si>
  <si>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</si>
  <si>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</si>
  <si>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</si>
  <si>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государственную регистрацию прав, ограничений (обременений) прав на недвижимое имущество и сделок с ним</t>
  </si>
  <si>
    <t>00010807020010000110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</si>
  <si>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</si>
  <si>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</si>
  <si>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</si>
  <si>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</si>
  <si>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</si>
  <si>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</si>
  <si>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</si>
  <si>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00010807110010000110</t>
  </si>
  <si>
    <t>Государственная пошлина за государственную регистрацию политических партий и региональных отделений политических партий</t>
  </si>
  <si>
    <t>00010807120010000110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</si>
  <si>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</si>
  <si>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00010807130010000110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</si>
  <si>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</si>
  <si>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</si>
  <si>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</si>
  <si>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</si>
  <si>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</si>
  <si>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00010807142010000110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</si>
  <si>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</si>
  <si>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00010807160010000110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</si>
  <si>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</si>
  <si>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</si>
  <si>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</si>
  <si>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</si>
  <si>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</si>
  <si>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</si>
  <si>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</si>
  <si>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00010807380010000110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</si>
  <si>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</si>
  <si>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00010807390010000110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</si>
  <si>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</si>
  <si>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00010807400010000110</t>
  </si>
  <si>
    <t>ЗАДОЛЖЕННОСТЬ И ПЕРЕРАСЧЕТЫ ПО ОТМЕНЕННЫМ НАЛОГАМ, СБОРАМ И ИНЫМ ОБЯЗАТЕЛЬНЫМ ПЛАТЕЖАМ</t>
  </si>
  <si>
    <t>00010900000000000000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</si>
  <si>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</si>
  <si>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</si>
  <si>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</si>
  <si>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</si>
  <si>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</si>
  <si>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</si>
  <si>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00010903080000000110</t>
  </si>
  <si>
    <t>00010903082020000110</t>
  </si>
  <si>
    <t>Налоги на имущество</t>
  </si>
  <si>
    <t>00010904000000000110</t>
  </si>
  <si>
    <t>Налог на имущество предприятий</t>
  </si>
  <si>
    <t>00010904010020000110</t>
  </si>
  <si>
    <t>Налог с владельцев транспортных средств и налог на приобретение автотранспортных средств</t>
  </si>
  <si>
    <t>00010904020020000110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</si>
  <si>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</si>
  <si>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</si>
  <si>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</si>
  <si>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</si>
  <si>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</si>
  <si>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</si>
  <si>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Сбор на нужды образовательных учреждений, взимаемый с юридических лиц</t>
  </si>
  <si>
    <t>00010906020020000110</t>
  </si>
  <si>
    <t>ДОХОДЫ ОТ ИСПОЛЬЗОВАНИЯ ИМУЩЕСТВА, НАХОДЯЩЕГОСЯ В ГОСУДАРСТВЕННОЙ И МУНИЦИПАЛЬНОЙ СОБСТВЕННОСТИ</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</si>
  <si>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</si>
  <si>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</si>
  <si>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</si>
  <si>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</si>
  <si>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00011101020020000120</t>
  </si>
  <si>
    <t>Проценты, полученные от предоставления бюджетных кредитов внутри страны</t>
  </si>
  <si>
    <t>00011103000000000120</t>
  </si>
  <si>
    <t>Проценты, полученные от предоставления бюджетных кредитов внутри страны за счет средств бюджетов субъектов Российской Федерации</t>
  </si>
  <si>
    <t>00011103020020000120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</si>
  <si>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</si>
  <si>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</si>
  <si>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</si>
  <si>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</si>
  <si>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</si>
  <si>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00011105022020000120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</si>
  <si>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</si>
  <si>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</si>
  <si>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</si>
  <si>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00011105032020000120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</si>
  <si>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</si>
  <si>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</si>
  <si>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субъекта Российской Федерации (за исключением земельных участков)</t>
  </si>
  <si>
    <t>00011105072020000120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</si>
  <si>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</si>
  <si>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</si>
  <si>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</si>
  <si>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</si>
  <si>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</si>
  <si>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</si>
  <si>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</si>
  <si>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00011105322020000120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</si>
  <si>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</si>
  <si>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</si>
  <si>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</si>
  <si>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</si>
  <si>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</si>
  <si>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</si>
  <si>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ПЛАТЕЖИ ПРИ ПОЛЬЗОВАНИИ ПРИРОДНЫМИ РЕСУРСАМИ</t>
  </si>
  <si>
    <t>00011200000000000000</t>
  </si>
  <si>
    <t>Плата за негативное воздействие на окружающую среду</t>
  </si>
  <si>
    <t>00011201000010000120</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</si>
  <si>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</si>
  <si>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</si>
  <si>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</si>
  <si>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</si>
  <si>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</si>
  <si>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</si>
  <si>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</si>
  <si>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</si>
  <si>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</si>
  <si>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Платежи при пользовании недрами</t>
  </si>
  <si>
    <t>00011202000000000120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</si>
  <si>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</si>
  <si>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</si>
  <si>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</si>
  <si>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00011202012010000120</t>
  </si>
  <si>
    <t>Регулярные платежи за пользование недрами при пользовании недрами на территории Российской Федерации</t>
  </si>
  <si>
    <t>00011202030010000120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</si>
  <si>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</si>
  <si>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00011202050010000120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</si>
  <si>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</si>
  <si>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00011202052010000120</t>
  </si>
  <si>
    <t>Сборы за участие в конкурсе (аукционе) на право пользования участками недр</t>
  </si>
  <si>
    <t>00011202100000000120</t>
  </si>
  <si>
    <t>Сборы за участие в конкурсе (аукционе) на право пользования участками недр местного значения</t>
  </si>
  <si>
    <t>00011202102020000120</t>
  </si>
  <si>
    <t>Плата за использование лесов</t>
  </si>
  <si>
    <t>00011204000000000120</t>
  </si>
  <si>
    <t>Плата за использование лесов, расположенных на землях лесного фонда</t>
  </si>
  <si>
    <t>00011204010000000120</t>
  </si>
  <si>
    <t>00011204013020000120</t>
  </si>
  <si>
    <t>Плата за использование лесов, расположенных на землях лесного фонда, в части, превышающей минимальный размер арендной платы</t>
  </si>
  <si>
    <t>00011204014020000120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</si>
  <si>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</si>
  <si>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00011204015020000120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</si>
  <si>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</si>
  <si>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</si>
  <si>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</si>
  <si>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</si>
  <si>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</si>
  <si>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</si>
  <si>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сведений из Единого государственного реестра недвижимости</t>
  </si>
  <si>
    <t>00011301031010000130</t>
  </si>
  <si>
    <t>Плата за предоставление информации из реестра дисквалифицированных лиц</t>
  </si>
  <si>
    <t>00011301190010000130</t>
  </si>
  <si>
    <t>Плата за предоставление сведений, документов, содержащихся в государственных реестрах (регистрах)</t>
  </si>
  <si>
    <t>00011301400010000130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</si>
  <si>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</si>
  <si>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00011301410010000130</t>
  </si>
  <si>
    <t>Плата за оказание услуг по присоединению объектов дорожного сервиса к автомобильным дорогам общего пользования</t>
  </si>
  <si>
    <t>00011301500000000130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</si>
  <si>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</si>
  <si>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00011301520020000130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</si>
  <si>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</si>
  <si>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</si>
  <si>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субъектов Российской Федерации</t>
  </si>
  <si>
    <t>00011301992020000130</t>
  </si>
  <si>
    <t>Доходы от компенсации затрат государства</t>
  </si>
  <si>
    <t>00011302000000000130</t>
  </si>
  <si>
    <t>Доходы, поступающие в порядке возмещения расходов, понесенных в связи с эксплуатацией имущества</t>
  </si>
  <si>
    <t>00011302060000000130</t>
  </si>
  <si>
    <t>Доходы, поступающие в порядке возмещения расходов, понесенных в связи с эксплуатацией имущества субъектов Российской Федерации</t>
  </si>
  <si>
    <t>00011302062020000130</t>
  </si>
  <si>
    <t>Прочие доходы от компенсации затрат государства</t>
  </si>
  <si>
    <t>00011302990000000130</t>
  </si>
  <si>
    <t>Прочие доходы от компенсации затрат бюджетов субъектов Российской Федерации</t>
  </si>
  <si>
    <t>00011302992020000130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</si>
  <si>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</si>
  <si>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</si>
  <si>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</si>
  <si>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</si>
  <si>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</si>
  <si>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00011402020020000410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</si>
  <si>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</si>
  <si>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</si>
  <si>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</si>
  <si>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</si>
  <si>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</si>
  <si>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</si>
  <si>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</si>
  <si>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</si>
  <si>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</si>
  <si>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</si>
  <si>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Платежи, взимаемые государственными органами (организациями) субъектов Российской Федерации за выполнение определенных функций</t>
  </si>
  <si>
    <t>00011502020020000140</t>
  </si>
  <si>
    <t>ШТРАФЫ, САНКЦИИ, ВОЗМЕЩЕНИЕ УЩЕРБА</t>
  </si>
  <si>
    <t>00011600000000000000</t>
  </si>
  <si>
    <t>ПРОЧИЕ НЕНАЛОГОВЫЕ ДОХОДЫ</t>
  </si>
  <si>
    <t>00011700000000000000</t>
  </si>
  <si>
    <t>Невыясненные поступления</t>
  </si>
  <si>
    <t>00011701000000000180</t>
  </si>
  <si>
    <t>Невыясненные поступления, зачисляемые в бюджеты субъектов Российской Федерации</t>
  </si>
  <si>
    <t>00011701020020000180</t>
  </si>
  <si>
    <t>Прочие неналоговые доходы</t>
  </si>
  <si>
    <t>00011705000000000180</t>
  </si>
  <si>
    <t>Прочие неналоговые доходы бюджетов субъектов Российской Федерации</t>
  </si>
  <si>
    <t>00011705020020000180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</si>
  <si>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</si>
  <si>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</si>
  <si>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</si>
  <si>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</si>
  <si>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</si>
  <si>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</si>
  <si>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</si>
  <si>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</si>
  <si>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субъектов Российской Федерации на выравнивание бюджетной обеспеченности</t>
  </si>
  <si>
    <t>00020215001020000150</t>
  </si>
  <si>
    <t>Дотации бюджетам на частичную компенсацию дополнительных расходов на повышение оплаты труда работников бюджетной сферы и иные цели</t>
  </si>
  <si>
    <t>00020215009000000150</t>
  </si>
  <si>
    <t>00020215009020000150</t>
  </si>
  <si>
    <t>Дотации бюджетам, связанные с особым режимом безопасного функционирования закрытых административно-территориальных образований</t>
  </si>
  <si>
    <t>00020215010000000150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</si>
  <si>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</si>
  <si>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00020215010020000150</t>
  </si>
  <si>
    <t>Субсидии бюджетам бюджетной системы Российской Федерации (межбюджетные субсидии)</t>
  </si>
  <si>
    <t>00020220000000000150</t>
  </si>
  <si>
    <t>Субсидии бюджетам на сокращение доли загрязненных сточных вод</t>
  </si>
  <si>
    <t>00020225013000000150</t>
  </si>
  <si>
    <t>Субсидии бюджетам субъектов Российской Федерации на сокращение доли загрязненных сточных вод</t>
  </si>
  <si>
    <t>00020225013020000150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</si>
  <si>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</si>
  <si>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</si>
  <si>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</si>
  <si>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</si>
  <si>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</si>
  <si>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00020225066020000150</t>
  </si>
  <si>
    <t>00020225081000000150</t>
  </si>
  <si>
    <t>00020225081020000150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</si>
  <si>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</si>
  <si>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00020225082020000150</t>
  </si>
  <si>
    <t>00020225084020000150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</si>
  <si>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</si>
  <si>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</si>
  <si>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</si>
  <si>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00020225086020000150</t>
  </si>
  <si>
    <t>00020225097000000150</t>
  </si>
  <si>
    <t>00020225097020000150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</si>
  <si>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</si>
  <si>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</si>
  <si>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</si>
  <si>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00020225114020000150</t>
  </si>
  <si>
    <t>00020225138000000150</t>
  </si>
  <si>
    <t>00020225138020000150</t>
  </si>
  <si>
    <t>00020225170000000150</t>
  </si>
  <si>
    <t>00020225170020000150</t>
  </si>
  <si>
    <t>00020225187000000150</t>
  </si>
  <si>
    <t>00020225187020000150</t>
  </si>
  <si>
    <t>Субсидии бюджетам на развитие паллиативной медицинской помощи</t>
  </si>
  <si>
    <t>00020225201000000150</t>
  </si>
  <si>
    <t>Субсидии бюджетам субъектов Российской Федерации на развитие паллиативной медицинской помощи</t>
  </si>
  <si>
    <t>00020225201020000150</t>
  </si>
  <si>
    <t>Субсидии бюджетам на реализацию мероприятий по предупреждению и борьбе с социально значимыми инфекционными заболеваниями</t>
  </si>
  <si>
    <t>00020225202000000150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</si>
  <si>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</si>
  <si>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00020225202020000150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</si>
  <si>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</si>
  <si>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</si>
  <si>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</si>
  <si>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</si>
  <si>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оснащение объектов спортивной инфраструктуры спортивно-технологическим оборудованием</t>
  </si>
  <si>
    <t>00020225228000000150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</si>
  <si>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</si>
  <si>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</si>
  <si>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</si>
  <si>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</si>
  <si>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</si>
  <si>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</si>
  <si>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</si>
  <si>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</si>
  <si>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</si>
  <si>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</si>
  <si>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строительство и реконструкцию (модернизацию) объектов питьевого водоснабжения</t>
  </si>
  <si>
    <t>00020225243000000150</t>
  </si>
  <si>
    <t>Субсидии бюджетам субъектов Российской Федерации на строительство и реконструкцию (модернизацию) объектов питьевого водоснабжения</t>
  </si>
  <si>
    <t>00020225243020000150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</si>
  <si>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</si>
  <si>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00020225402020000150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</si>
  <si>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</si>
  <si>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</si>
  <si>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</si>
  <si>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</si>
  <si>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</si>
  <si>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00020225466020000150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</si>
  <si>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</si>
  <si>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</si>
  <si>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</si>
  <si>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00020225467020000150</t>
  </si>
  <si>
    <t>Субсидии бюджетам на реализацию мероприятий по обеспечению жильем молодых семей</t>
  </si>
  <si>
    <t>00020225497000000150</t>
  </si>
  <si>
    <t>Субсидии бюджетам субъектов Российской Федерации на реализацию мероприятий по обеспечению жильем молодых семей</t>
  </si>
  <si>
    <t>00020225497020000150</t>
  </si>
  <si>
    <t>Субсидии бюджетам на поддержку творческой деятельности и техническое оснащение детских и кукольных театров</t>
  </si>
  <si>
    <t>00020225517000000150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</si>
  <si>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</si>
  <si>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00020225517020000150</t>
  </si>
  <si>
    <t>00020225519000000150</t>
  </si>
  <si>
    <t>00020225519020000150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</si>
  <si>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</si>
  <si>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</si>
  <si>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</si>
  <si>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00020225520020000150</t>
  </si>
  <si>
    <t>00020225527000000150</t>
  </si>
  <si>
    <t>00020225527020000150</t>
  </si>
  <si>
    <t>00020225554020000150</t>
  </si>
  <si>
    <t>Субсидии бюджетам на реализацию программ формирования современной городской среды</t>
  </si>
  <si>
    <t>00020225555000000150</t>
  </si>
  <si>
    <t>Субсидии бюджетам субъектов Российской Федерации на реализацию программ формирования современной городской среды</t>
  </si>
  <si>
    <t>00020225555020000150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</si>
  <si>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</si>
  <si>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00020225568020000150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</si>
  <si>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</si>
  <si>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</si>
  <si>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</si>
  <si>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00020227384020000150</t>
  </si>
  <si>
    <t>Прочие субсидии</t>
  </si>
  <si>
    <t>00020229999000000150</t>
  </si>
  <si>
    <t>Прочие субсидии бюджетам субъектов Российской Федерации</t>
  </si>
  <si>
    <t>00020229999020000150</t>
  </si>
  <si>
    <t>Субвенции бюджетам бюджетной системы Российской Федерации</t>
  </si>
  <si>
    <t>00020230000000000150</t>
  </si>
  <si>
    <t>Субвенции бюджетам на осуществление первичного воинского учета на территориях, где отсутствуют военные комиссариаты</t>
  </si>
  <si>
    <t>00020235118000000150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</si>
  <si>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</si>
  <si>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</si>
  <si>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</si>
  <si>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</si>
  <si>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</si>
  <si>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00020235120020000150</t>
  </si>
  <si>
    <t>Субвенции бюджетам субъектов Российской Федерации на осуществление отдельных полномочий в области водных отношений</t>
  </si>
  <si>
    <t>00020235128020000150</t>
  </si>
  <si>
    <t>Субвенции бюджетам субъектов Российской Федерации на осуществление отдельных полномочий в области лесных отношений</t>
  </si>
  <si>
    <t>00020235129020000150</t>
  </si>
  <si>
    <t>00020235135000000150</t>
  </si>
  <si>
    <t>00020235135020000150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</si>
  <si>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</si>
  <si>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</si>
  <si>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</si>
  <si>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</si>
  <si>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00020235176000000150</t>
  </si>
  <si>
    <t>00020235176020000150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</si>
  <si>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</si>
  <si>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</si>
  <si>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</si>
  <si>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</si>
  <si>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</si>
  <si>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</si>
  <si>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</si>
  <si>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00020235240020000150</t>
  </si>
  <si>
    <t>00020235250000000150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</si>
  <si>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</si>
  <si>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</si>
  <si>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</si>
  <si>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</si>
  <si>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</si>
  <si>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</si>
  <si>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</si>
  <si>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</si>
  <si>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</si>
  <si>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</si>
  <si>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</si>
  <si>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</si>
  <si>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</si>
  <si>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</si>
  <si>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</si>
  <si>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</si>
  <si>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</si>
  <si>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</si>
  <si>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</si>
  <si>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</si>
  <si>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на увеличение площади лесовосстановления</t>
  </si>
  <si>
    <t>00020235429000000150</t>
  </si>
  <si>
    <t>Субвенции бюджетам субъектов Российской Федерации на увеличение площади лесовосстановления</t>
  </si>
  <si>
    <t>00020235429020000150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</si>
  <si>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</si>
  <si>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</si>
  <si>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</si>
  <si>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</si>
  <si>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</si>
  <si>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</si>
  <si>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</si>
  <si>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</si>
  <si>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</si>
  <si>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</si>
  <si>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</si>
  <si>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</si>
  <si>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</si>
  <si>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</si>
  <si>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</si>
  <si>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</si>
  <si>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</si>
  <si>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</si>
  <si>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Иные межбюджетные трансферты</t>
  </si>
  <si>
    <t>00020240000000000150</t>
  </si>
  <si>
    <t>00020245141020000150</t>
  </si>
  <si>
    <t>00020245142020000150</t>
  </si>
  <si>
    <t>Межбюджетные трансферты, передаваемые бюджетам на реализацию отдельных полномочий в области лекарственного обеспечения</t>
  </si>
  <si>
    <t>00020245161000000150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</si>
  <si>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</si>
  <si>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</si>
  <si>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00020245190020000150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</si>
  <si>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</si>
  <si>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</si>
  <si>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</si>
  <si>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00020245192020000150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</si>
  <si>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</si>
  <si>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00020245197020000150</t>
  </si>
  <si>
    <t>00020245216000000150</t>
  </si>
  <si>
    <t>00020245216020000150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</si>
  <si>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</si>
  <si>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</si>
  <si>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</si>
  <si>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</si>
  <si>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</si>
  <si>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00020245422020000150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</si>
  <si>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</si>
  <si>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</si>
  <si>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</si>
  <si>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</si>
  <si>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</si>
  <si>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</si>
  <si>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</si>
  <si>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00020245468020000150</t>
  </si>
  <si>
    <t>Прочие межбюджетные трансферты, передаваемые бюджетам</t>
  </si>
  <si>
    <t>00020249999000000150</t>
  </si>
  <si>
    <t>Прочие межбюджетные трансферты, передаваемые бюджетам субъектов Российской Федерации</t>
  </si>
  <si>
    <t>00020249999020000150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</si>
  <si>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</si>
  <si>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</si>
  <si>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</si>
  <si>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</si>
  <si>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</si>
  <si>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</si>
  <si>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</si>
  <si>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</si>
  <si>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</si>
  <si>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</si>
  <si>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</si>
  <si>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00021800000020000150</t>
  </si>
  <si>
    <t>Доходы бюджетов субъектов Российской Федерации от возврата организациями остатков субсидий прошлых лет</t>
  </si>
  <si>
    <t>00021802000020000150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</si>
  <si>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</si>
  <si>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</si>
  <si>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иными организациями остатков субсидий прошлых лет</t>
  </si>
  <si>
    <t>00021802030020000150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</si>
  <si>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</si>
  <si>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</si>
  <si>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</si>
  <si>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00021860010020000150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</si>
  <si>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</si>
  <si>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</si>
  <si>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</si>
  <si>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00021900000020000150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</si>
  <si>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</si>
  <si>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00021925018020000150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</si>
  <si>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</si>
  <si>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00021925020020000150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</si>
  <si>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</si>
  <si>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00021925041020000150</t>
  </si>
  <si>
    <t>Возврат остатков субсидий на поддержку племенного животноводства из бюджетов субъектов Российской Федерации</t>
  </si>
  <si>
    <t>00021925042020000150</t>
  </si>
  <si>
    <t>Возврат остатков субсидий на развитие семейных животноводческих ферм из бюджетов субъектов Российской Федерации</t>
  </si>
  <si>
    <t>00021925054020000150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</si>
  <si>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</si>
  <si>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</si>
  <si>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</si>
  <si>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00021925084020000150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</si>
  <si>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</si>
  <si>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00021925543020000150</t>
  </si>
  <si>
    <t>00021935134020000150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</si>
  <si>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</si>
  <si>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</si>
  <si>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</si>
  <si>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</si>
  <si>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</si>
  <si>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</si>
  <si>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</si>
  <si>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</si>
  <si>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00021935380020000150</t>
  </si>
  <si>
    <t>Возврат остатков единой субвенции из бюджетов субъектов Российской Федерации</t>
  </si>
  <si>
    <t>00021935900020000150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</si>
  <si>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</si>
  <si>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00021951360020000150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</si>
  <si>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</si>
  <si>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</si>
  <si>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</si>
  <si>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</si>
  <si>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</si>
  <si>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Возврат остатков иных межбюджетных трансфертов на финансовое обеспечение дорожной деятельности из бюджетов субъектов Российской Федерации</t>
  </si>
  <si>
    <t>00011109000000000120</t>
  </si>
  <si>
    <t>00011109040000000120</t>
  </si>
  <si>
    <t>00011109042020000120</t>
  </si>
  <si>
    <t>00020225299000000150</t>
  </si>
  <si>
    <t>00020225299020000150</t>
  </si>
  <si>
    <t>00021945390020000150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</si>
  <si>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</si>
  <si>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00021925064020000150</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</si>
  <si>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</si>
  <si>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</si>
  <si>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</si>
  <si>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</si>
  <si>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</si>
  <si>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</si>
  <si>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</si>
  <si>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</si>
  <si>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</si>
  <si>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</si>
  <si>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</si>
  <si>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</si>
  <si>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</si>
  <si>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</si>
  <si>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</si>
  <si>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</si>
  <si>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</si>
  <si>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</si>
  <si>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</si>
  <si>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</si>
  <si>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</si>
  <si>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</si>
  <si>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</si>
  <si>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</si>
  <si>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</si>
  <si>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</si>
  <si>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</si>
  <si>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</si>
  <si>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</si>
  <si>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</si>
  <si>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</si>
  <si>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</si>
  <si>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</si>
  <si>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</si>
  <si>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</si>
  <si>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</si>
  <si>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</si>
  <si>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</si>
  <si>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</si>
  <si>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</si>
  <si>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</si>
  <si>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</si>
  <si>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</si>
  <si>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</si>
  <si>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</si>
  <si>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</si>
  <si>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</si>
  <si>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</si>
  <si>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</si>
  <si>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</si>
  <si>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</si>
  <si>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</si>
  <si>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</si>
  <si>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</si>
  <si>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</si>
  <si>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</si>
  <si>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</si>
  <si>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</si>
  <si>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</si>
  <si>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</si>
  <si>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</si>
  <si>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</si>
  <si>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</si>
  <si>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</si>
  <si>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</si>
  <si>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</si>
  <si>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</si>
  <si>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</si>
  <si>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</si>
  <si>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</si>
  <si>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</si>
  <si>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</si>
  <si>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</si>
  <si>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</si>
  <si>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</si>
  <si>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</si>
  <si>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</si>
  <si>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</si>
  <si>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</si>
  <si>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</si>
  <si>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</si>
  <si>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</si>
  <si>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</si>
  <si>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</si>
  <si>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</si>
  <si>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</si>
  <si>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</si>
  <si>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</si>
  <si>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</si>
  <si>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</si>
  <si>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</si>
  <si>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</si>
  <si>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</si>
  <si>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</si>
  <si>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</si>
  <si>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</si>
  <si>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</si>
  <si>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</si>
  <si>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</si>
  <si>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</si>
  <si>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</si>
  <si>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</si>
  <si>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</si>
  <si>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</si>
  <si>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</si>
  <si>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</si>
  <si>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</si>
  <si>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</si>
  <si>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</si>
  <si>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</si>
  <si>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</si>
  <si>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</si>
  <si>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</si>
  <si>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</si>
  <si>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</si>
  <si>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</si>
  <si>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</si>
  <si>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</si>
  <si>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</si>
  <si>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</si>
  <si>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</si>
  <si>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</si>
  <si>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</si>
  <si>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</si>
  <si>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</si>
  <si>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</si>
  <si>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</si>
  <si>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</si>
  <si>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</si>
  <si>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</si>
  <si>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</si>
  <si>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</si>
  <si>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</si>
  <si>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</si>
  <si>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</si>
  <si>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</si>
  <si>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</si>
  <si>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</si>
  <si>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</si>
  <si>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</si>
  <si>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</si>
  <si>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</si>
  <si>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</si>
  <si>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</si>
  <si>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</si>
  <si>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</si>
  <si>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</si>
  <si>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</si>
  <si>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</si>
  <si>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</si>
  <si>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</si>
  <si>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</si>
  <si>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х</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</si>
  <si>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</si>
  <si>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</si>
  <si>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</si>
  <si>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</si>
  <si>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</si>
  <si>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</si>
  <si>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</si>
  <si>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</si>
  <si>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</si>
  <si>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Отчисления на воспроизводство минерально- сырьевой базы</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</si>
  <si>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</si>
  <si>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Плата за выбросы загрязняющих веществ в атмосферный воздух стационарными объектами 7</t>
  </si>
  <si>
    <t>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</si>
  <si>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</si>
  <si>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</si>
  <si>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</si>
  <si>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</si>
  <si>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</si>
  <si>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</si>
  <si>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</si>
  <si>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</si>
  <si>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</si>
  <si>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</si>
  <si>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</si>
  <si>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</si>
  <si>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</si>
  <si>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</si>
  <si>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</si>
  <si>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</si>
  <si>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</si>
  <si>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</si>
  <si>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</si>
  <si>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</si>
  <si>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</si>
  <si>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</si>
  <si>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</si>
  <si>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</si>
  <si>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</si>
  <si>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</si>
  <si>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</si>
  <si>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</si>
  <si>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</si>
  <si>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</si>
  <si>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</si>
  <si>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</si>
  <si>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</si>
  <si>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</si>
  <si>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</si>
  <si>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</si>
  <si>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</si>
  <si>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</si>
  <si>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</si>
  <si>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</si>
  <si>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</si>
  <si>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</si>
  <si>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</si>
  <si>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</si>
  <si>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</si>
  <si>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</si>
  <si>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</si>
  <si>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</si>
  <si>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</si>
  <si>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</si>
  <si>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</si>
  <si>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</si>
  <si>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</si>
  <si>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</si>
  <si>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</si>
  <si>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</si>
  <si>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</si>
  <si>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</si>
  <si>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</si>
  <si>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</si>
  <si>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</si>
  <si>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</si>
  <si>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</si>
  <si>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</si>
  <si>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</si>
  <si>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</si>
  <si>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</si>
  <si>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</si>
  <si>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</si>
  <si>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</si>
  <si>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</si>
  <si>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оплату жилищно- коммунальных услуг отдельным категориям граждан</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</si>
  <si>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</si>
  <si>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</si>
  <si>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</si>
  <si>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</si>
  <si>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</si>
  <si>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</si>
  <si>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</si>
  <si>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</si>
  <si>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</si>
  <si>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</si>
  <si>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</si>
  <si>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</si>
  <si>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</si>
  <si>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</si>
  <si>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</si>
  <si>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00010302190010000110</t>
  </si>
  <si>
    <t>00010302210010000110</t>
  </si>
  <si>
    <t>00010302220010000110</t>
  </si>
  <si>
    <t>00010302232010000110</t>
  </si>
  <si>
    <t>00010302242010000110</t>
  </si>
  <si>
    <t>00010302252010000110</t>
  </si>
  <si>
    <t>00010302262010000110</t>
  </si>
  <si>
    <t>00010807510010000110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</si>
  <si>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</si>
  <si>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</si>
  <si>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</si>
  <si>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</si>
  <si>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</si>
  <si>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</si>
  <si>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</si>
  <si>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</si>
  <si>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</si>
  <si>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</si>
  <si>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</si>
  <si>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</si>
  <si>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</si>
  <si>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</si>
  <si>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</si>
  <si>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00011601102010000140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</si>
  <si>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</si>
  <si>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</si>
  <si>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</si>
  <si>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</si>
  <si>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</si>
  <si>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</si>
  <si>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</si>
  <si>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</si>
  <si>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</si>
  <si>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</si>
  <si>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</si>
  <si>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</si>
  <si>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</si>
  <si>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</si>
  <si>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</si>
  <si>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</si>
  <si>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</si>
  <si>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</si>
  <si>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</si>
  <si>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</si>
  <si>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</si>
  <si>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</si>
  <si>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00011602000020000140</t>
  </si>
  <si>
    <t>00011602010020000140</t>
  </si>
  <si>
    <t>00011607000010000140</t>
  </si>
  <si>
    <t>00011607010000000140</t>
  </si>
  <si>
    <t>00011607010020000140</t>
  </si>
  <si>
    <t>00011607030000000140</t>
  </si>
  <si>
    <t>00011607030020000140</t>
  </si>
  <si>
    <t>00011607090000000140</t>
  </si>
  <si>
    <t>00011607090020000140</t>
  </si>
  <si>
    <t>00011610000000000140</t>
  </si>
  <si>
    <t>00011610020020000140</t>
  </si>
  <si>
    <t>00011610021020000140</t>
  </si>
  <si>
    <t>00011610050000000140</t>
  </si>
  <si>
    <t>00011610056020000140</t>
  </si>
  <si>
    <t>00011610120000000140</t>
  </si>
  <si>
    <t>00011610122010000140</t>
  </si>
  <si>
    <t>00011610128010000140</t>
  </si>
  <si>
    <t>00011611000010000140</t>
  </si>
  <si>
    <t>00011611060010000140</t>
  </si>
  <si>
    <t>00011611063010000140</t>
  </si>
  <si>
    <t>00020225008000000150</t>
  </si>
  <si>
    <t>00020225008020000150</t>
  </si>
  <si>
    <t>00020225169000000150</t>
  </si>
  <si>
    <t>00020225169020000150</t>
  </si>
  <si>
    <t>00020225210000000150</t>
  </si>
  <si>
    <t>00020225210020000150</t>
  </si>
  <si>
    <t>00020225247000000150</t>
  </si>
  <si>
    <t>00020225247020000150</t>
  </si>
  <si>
    <t>00020225255000000150</t>
  </si>
  <si>
    <t>00020225255020000150</t>
  </si>
  <si>
    <t>00020225256000000150</t>
  </si>
  <si>
    <t>00020225256020000150</t>
  </si>
  <si>
    <t>00020225261000000150</t>
  </si>
  <si>
    <t>00020225261020000150</t>
  </si>
  <si>
    <t>00020225294000000150</t>
  </si>
  <si>
    <t>00020225294020000150</t>
  </si>
  <si>
    <t>00020225461000000150</t>
  </si>
  <si>
    <t>00020225461020000150</t>
  </si>
  <si>
    <t>00020225480000000150</t>
  </si>
  <si>
    <t>00020225480020000150</t>
  </si>
  <si>
    <t>00020225491000000150</t>
  </si>
  <si>
    <t>00020225491020000150</t>
  </si>
  <si>
    <t>00020225495000000150</t>
  </si>
  <si>
    <t>00020225495020000150</t>
  </si>
  <si>
    <t>00020225502000000150</t>
  </si>
  <si>
    <t>00020225502020000150</t>
  </si>
  <si>
    <t>00020225508000000150</t>
  </si>
  <si>
    <t>00020225508020000150</t>
  </si>
  <si>
    <t>00020225576000000150</t>
  </si>
  <si>
    <t>00020225576020000150</t>
  </si>
  <si>
    <t>00020225586020000150</t>
  </si>
  <si>
    <t>00020227111020000150</t>
  </si>
  <si>
    <t>00020235469000000150</t>
  </si>
  <si>
    <t>00020235469020000150</t>
  </si>
  <si>
    <t>00020245196000000150</t>
  </si>
  <si>
    <t>00020245196020000150</t>
  </si>
  <si>
    <t>00020245453000000150</t>
  </si>
  <si>
    <t>00020245453020000150</t>
  </si>
  <si>
    <t>00021925299020000150</t>
  </si>
  <si>
    <t>00021925541020000150</t>
  </si>
  <si>
    <t>00021927384020000150</t>
  </si>
  <si>
    <t>00021935573020000150</t>
  </si>
  <si>
    <t>00021945433020000150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</si>
  <si>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</si>
  <si>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</si>
  <si>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</si>
  <si>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</si>
  <si>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</si>
  <si>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</si>
  <si>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</si>
  <si>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</si>
  <si>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</si>
  <si>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00010802000010000110</t>
  </si>
  <si>
    <t>00010802020010000110</t>
  </si>
  <si>
    <t>00011201070010000120</t>
  </si>
  <si>
    <t>00011406000000000430</t>
  </si>
  <si>
    <t>00011406020000000430</t>
  </si>
  <si>
    <t>00011406022020000430</t>
  </si>
  <si>
    <t>00011601152010000140</t>
  </si>
  <si>
    <t>00011601180010000140</t>
  </si>
  <si>
    <t>00011601183010000140</t>
  </si>
  <si>
    <t>00011610022020000140</t>
  </si>
  <si>
    <t>00021925462020000150</t>
  </si>
  <si>
    <t>00021925495020000150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</si>
  <si>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</si>
  <si>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</si>
  <si>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</si>
  <si>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</si>
  <si>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</si>
  <si>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</si>
  <si>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</si>
  <si>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</si>
  <si>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</si>
  <si>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</si>
  <si>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</si>
  <si>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</si>
  <si>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</si>
  <si>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</si>
  <si>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</si>
  <si>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</si>
  <si>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</si>
  <si>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</si>
  <si>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</si>
  <si>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</si>
  <si>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</si>
  <si>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</si>
  <si>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</si>
  <si>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</si>
  <si>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</si>
  <si>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автономными учреждениями остатков субсидий прошлых лет</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</si>
  <si>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</si>
  <si>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00011401000000000410</t>
  </si>
  <si>
    <t>00011401020020000410</t>
  </si>
  <si>
    <t>00011601132010000140</t>
  </si>
  <si>
    <t>00011607040000000140</t>
  </si>
  <si>
    <t>00011607040020000140</t>
  </si>
  <si>
    <t>00020215832000000150</t>
  </si>
  <si>
    <t>00020215832020000150</t>
  </si>
  <si>
    <t>00020227576000000150</t>
  </si>
  <si>
    <t>00020227576020000150</t>
  </si>
  <si>
    <t>00020235134000000150</t>
  </si>
  <si>
    <t>00020235134020000150</t>
  </si>
  <si>
    <t>00020245418000000150</t>
  </si>
  <si>
    <t>00020245418020000150</t>
  </si>
  <si>
    <t>00020249001000000150</t>
  </si>
  <si>
    <t>00020249001020000150</t>
  </si>
  <si>
    <t>00021802020020000150</t>
  </si>
  <si>
    <t>00021945422020000150</t>
  </si>
  <si>
    <t>ОБСЛУЖИВАНИЕ ГОСУДАРСТВЕННОГО (МУНИЦИПАЛЬНОГО) ДОЛГА</t>
  </si>
  <si>
    <t>Обслуживание государственного (муниципального) внутреннего долга</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</si>
  <si>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</si>
  <si>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</si>
  <si>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</si>
  <si>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</si>
  <si>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</si>
  <si>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</si>
  <si>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</si>
  <si>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</si>
  <si>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</si>
  <si>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Получение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</si>
  <si>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</si>
  <si>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</si>
  <si>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</si>
  <si>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</si>
  <si>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</si>
  <si>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</si>
  <si>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</si>
  <si>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</si>
  <si>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</si>
  <si>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</si>
  <si>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</si>
  <si>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</si>
  <si>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</si>
  <si>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</si>
  <si>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</si>
  <si>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</si>
  <si>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</si>
  <si>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</si>
  <si>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</si>
  <si>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</si>
  <si>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</si>
  <si>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</si>
  <si>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</si>
  <si>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</si>
  <si>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</si>
  <si>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</si>
  <si>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</si>
  <si>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</si>
  <si>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</si>
  <si>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</si>
  <si>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</si>
  <si>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</si>
  <si>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</si>
  <si>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</si>
  <si>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</si>
  <si>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</si>
  <si>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</si>
  <si>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</si>
  <si>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</si>
  <si>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</si>
  <si>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</si>
  <si>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</si>
  <si>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</si>
  <si>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</si>
  <si>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</si>
  <si>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</si>
  <si>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</si>
  <si>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</si>
  <si>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</si>
  <si>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</si>
  <si>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</si>
  <si>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</si>
  <si>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</si>
  <si>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</si>
  <si>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 xml:space="preserve">Утверждено законом 102-ЗО от 30.12.2019 (в ред. 26-ЗО) 
</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</si>
  <si>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</si>
  <si>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</si>
  <si>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</si>
  <si>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</si>
  <si>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</si>
  <si>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</si>
  <si>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</si>
  <si>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</si>
  <si>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</si>
  <si>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</si>
  <si>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остатков иных межбюджетных трансфертов на приобретение автотранспорта из бюджетов субъектов Российской Федерации</t>
  </si>
  <si>
    <t>00011601330000000140</t>
  </si>
  <si>
    <t>00011601332010000140</t>
  </si>
  <si>
    <t>00020225302000000150</t>
  </si>
  <si>
    <t>00020225302020000150</t>
  </si>
  <si>
    <t>00020225306000000150</t>
  </si>
  <si>
    <t>00020225306020000150</t>
  </si>
  <si>
    <t>00020245159000000150</t>
  </si>
  <si>
    <t>00020245159020000150</t>
  </si>
  <si>
    <t>00020245424000000150</t>
  </si>
  <si>
    <t>00020245424020000150</t>
  </si>
  <si>
    <t>00021945293020000150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</si>
  <si>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</si>
  <si>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</si>
  <si>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</si>
  <si>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</si>
  <si>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00020702030020000150</t>
  </si>
  <si>
    <t>св.200</t>
  </si>
  <si>
    <t>СВОДКА ОБ ИСПОЛНЕНИИ ОБЛАСТНОГО БЮДЖЕТА ТВЕРСКОЙ ОБЛАСТИ
НА 1 ИЮЛЯ 2020 ГОДА</t>
  </si>
  <si>
    <t>Уточненный план на 01.07.2020</t>
  </si>
  <si>
    <t>Исполнено
на 01.07.2020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</si>
  <si>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</si>
  <si>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</si>
  <si>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</si>
  <si>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</si>
  <si>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</si>
  <si>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</si>
  <si>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</si>
  <si>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</si>
  <si>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</si>
  <si>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</si>
  <si>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</si>
  <si>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</si>
  <si>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</si>
  <si>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</si>
  <si>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</si>
  <si>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</si>
  <si>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</si>
  <si>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</si>
  <si>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</si>
  <si>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</si>
  <si>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</si>
  <si>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</si>
  <si>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</si>
  <si>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</si>
  <si>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</si>
  <si>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</si>
  <si>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</si>
  <si>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</si>
  <si>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</si>
  <si>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</si>
  <si>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</si>
  <si>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</si>
  <si>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</si>
  <si>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</si>
  <si>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</si>
  <si>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</si>
  <si>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</si>
  <si>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</si>
  <si>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</si>
  <si>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</si>
  <si>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</si>
  <si>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</si>
  <si>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</si>
  <si>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</si>
  <si>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</si>
  <si>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</si>
  <si>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</si>
  <si>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</si>
  <si>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00020215853000000150</t>
  </si>
  <si>
    <t>00020215853020000150</t>
  </si>
  <si>
    <t>00020229001000000150</t>
  </si>
  <si>
    <t>00020229001020000150</t>
  </si>
  <si>
    <t>00021845393020000150</t>
  </si>
  <si>
    <t>00021945393020000150</t>
  </si>
  <si>
    <t>Начальник отдела сводного бюджетного планирования</t>
  </si>
  <si>
    <t>Сажина Г.А.</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</si>
  <si>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всей территории Российской Федерации, за ее пределами, на территориях двух и более субъектов Российской Федерации</t>
  </si>
  <si>
    <t>00010807131010000110</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</si>
  <si>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</si>
  <si>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</si>
  <si>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</si>
  <si>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</si>
  <si>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</si>
  <si>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</si>
  <si>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</si>
  <si>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00010807282010000110</t>
  </si>
  <si>
    <t>Налог, взимаемый в виде стоимости патента в связи с применением упрощенной системы налогообложения</t>
  </si>
  <si>
    <t>00010911000020000110</t>
  </si>
  <si>
    <t>00010911010020000110</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</si>
  <si>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</si>
  <si>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00020225177000000150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</si>
  <si>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</si>
  <si>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00020225177020000150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</si>
  <si>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</si>
  <si>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00020225534020000150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</si>
  <si>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</si>
  <si>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00020225674020000150</t>
  </si>
  <si>
    <t>Межбюджетные трансферты, передаваемые бюджетам на приобретение автотранспорта</t>
  </si>
  <si>
    <t>00020245293000000150</t>
  </si>
  <si>
    <t>Межбюджетные трансферты, передаваемые бюджетам субъектов Российской Федерации на приобретение автотранспорта</t>
  </si>
  <si>
    <t>00020245293020000150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</si>
  <si>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</si>
  <si>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00020245294000000150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</si>
  <si>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</si>
  <si>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00020245294020000150</t>
  </si>
  <si>
    <t>БЕЗВОЗМЕЗДНЫЕ ПОСТУПЛЕНИЯ ОТ НЕГОСУДАРСТВЕННЫХ ОРГАНИЗАЦИЙ</t>
  </si>
  <si>
    <t>00020400000000000000</t>
  </si>
  <si>
    <t>Безвозмездные поступления от негосударственных организаций в бюджеты субъектов Российской Федерации</t>
  </si>
  <si>
    <t>00020402000020000150</t>
  </si>
  <si>
    <t>Предоставление негосударственными организациями грантов для получателей средств бюджетов субъектов Российской Федерации</t>
  </si>
  <si>
    <t>00020402010020000150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</si>
  <si>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</si>
  <si>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00021825467020000150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</si>
  <si>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</si>
  <si>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00021825555020000150</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</si>
  <si>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</si>
  <si>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00021835485020000150</t>
  </si>
  <si>
    <t>Прочие штрафы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</si>
</sst>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9"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7">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49" fontId="2" fillId="0" borderId="4" xfId="0" applyNumberFormat="1" applyFont="1" applyFill="1" applyBorder="1" applyAlignment="1">
      <alignment horizontal="center"/>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49" fontId="2" fillId="3" borderId="4" xfId="0" applyNumberFormat="1" applyFont="1" applyFill="1" applyBorder="1" applyAlignment="1">
      <alignment horizontal="center" shrinkToFit="1"/>
    </xf>
    <xf numFmtId="164" fontId="2" fillId="0" borderId="0" xfId="0" applyNumberFormat="1" applyFont="1" applyFill="1" applyBorder="1" applyAlignment="1">
      <alignment horizontal="right"/>
    </xf>
    <xf numFmtId="0" fontId="2" fillId="0" borderId="0" xfId="0" applyFont="1" applyFill="1" applyBorder="1"/>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4" fontId="3" fillId="0"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left" vertical="top" wrapText="1"/>
    </xf>
    <xf numFmtId="49" fontId="8" fillId="3" borderId="8" xfId="0" applyNumberFormat="1" applyFont="1" applyFill="1" applyBorder="1" applyAlignment="1">
      <alignment horizontal="center" wrapText="1"/>
    </xf>
    <xf numFmtId="49" fontId="8" fillId="0" borderId="8" xfId="0" applyNumberFormat="1" applyFont="1" applyFill="1" applyBorder="1" applyAlignment="1">
      <alignment horizontal="center" wrapText="1"/>
    </xf>
    <xf numFmtId="0" fontId="1" fillId="2" borderId="4" xfId="0" applyFont="1" applyFill="1" applyBorder="1" applyAlignment="1">
      <alignment horizontal="left" wrapText="1" indent="2"/>
    </xf>
    <xf numFmtId="49" fontId="1" fillId="2" borderId="4" xfId="0" applyNumberFormat="1" applyFont="1" applyFill="1" applyBorder="1" applyAlignment="1">
      <alignment horizontal="center" shrinkToFit="1"/>
    </xf>
    <xf numFmtId="49" fontId="1" fillId="0" borderId="4" xfId="0" applyNumberFormat="1" applyFont="1" applyFill="1" applyBorder="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28"/>
  <sheetViews>
    <sheetView showGridLines="0" showZeros="0" tabSelected="1" view="pageBreakPreview" zoomScale="90" zoomScaleNormal="90" zoomScaleSheetLayoutView="90" workbookViewId="0">
      <pane ySplit="5" topLeftCell="A172" activePane="bottomLeft" state="frozen"/>
      <selection pane="bottomLeft" activeCell="A519" sqref="A519"/>
    </sheetView>
  </sheetViews>
  <sheetFormatPr defaultColWidth="9.140625" defaultRowHeight="12.75" x14ac:dyDescent="0.2"/>
  <cols>
    <col min="1" max="1" width="74" style="10" customWidth="1"/>
    <col min="2" max="2" width="26.140625" style="10" customWidth="1"/>
    <col min="3" max="4" width="16.42578125" style="10" customWidth="1"/>
    <col min="5" max="5" width="15.85546875" style="10" customWidth="1"/>
    <col min="6" max="7" width="15.140625" style="29" customWidth="1"/>
    <col min="8" max="8" width="15.140625" style="1" customWidth="1"/>
    <col min="9" max="9" width="15.140625" style="12" customWidth="1"/>
    <col min="10" max="10" width="18.28515625" style="12" customWidth="1"/>
    <col min="11" max="16384" width="9.140625" style="12"/>
  </cols>
  <sheetData>
    <row r="1" spans="1:14" s="1" customFormat="1" ht="32.25" customHeight="1" x14ac:dyDescent="0.2">
      <c r="A1" s="48" t="s">
        <v>1140</v>
      </c>
      <c r="B1" s="49"/>
      <c r="C1" s="49"/>
      <c r="D1" s="49"/>
      <c r="E1" s="49"/>
      <c r="F1" s="9"/>
      <c r="G1" s="9"/>
      <c r="H1" s="9"/>
      <c r="I1" s="9"/>
    </row>
    <row r="2" spans="1:14" x14ac:dyDescent="0.2">
      <c r="B2" s="11"/>
      <c r="C2" s="11"/>
      <c r="D2" s="11"/>
      <c r="E2" s="11"/>
    </row>
    <row r="3" spans="1:14" x14ac:dyDescent="0.2">
      <c r="A3" s="13"/>
      <c r="B3" s="14"/>
      <c r="C3" s="14"/>
      <c r="D3" s="14"/>
      <c r="E3" s="14"/>
      <c r="F3" s="30"/>
      <c r="G3" s="12"/>
      <c r="H3" s="21"/>
      <c r="I3" s="30" t="s">
        <v>5</v>
      </c>
    </row>
    <row r="4" spans="1:14" x14ac:dyDescent="0.2">
      <c r="A4" s="55" t="s">
        <v>0</v>
      </c>
      <c r="B4" s="55" t="s">
        <v>1</v>
      </c>
      <c r="C4" s="50" t="s">
        <v>1111</v>
      </c>
      <c r="D4" s="50" t="s">
        <v>1141</v>
      </c>
      <c r="E4" s="50" t="s">
        <v>1142</v>
      </c>
      <c r="F4" s="52" t="s">
        <v>2</v>
      </c>
      <c r="G4" s="53"/>
      <c r="H4" s="50" t="s">
        <v>6</v>
      </c>
      <c r="I4" s="51"/>
    </row>
    <row r="5" spans="1:14" ht="76.5" x14ac:dyDescent="0.2">
      <c r="A5" s="56"/>
      <c r="B5" s="56"/>
      <c r="C5" s="54"/>
      <c r="D5" s="54"/>
      <c r="E5" s="54"/>
      <c r="F5" s="27" t="s">
        <v>3</v>
      </c>
      <c r="G5" s="28" t="s">
        <v>4</v>
      </c>
      <c r="H5" s="22" t="s">
        <v>7</v>
      </c>
      <c r="I5" s="28" t="s">
        <v>8</v>
      </c>
      <c r="N5" s="38"/>
    </row>
    <row r="6" spans="1:14" x14ac:dyDescent="0.2">
      <c r="A6" s="15">
        <v>1</v>
      </c>
      <c r="B6" s="15">
        <v>2</v>
      </c>
      <c r="C6" s="15">
        <v>3</v>
      </c>
      <c r="D6" s="15">
        <v>4</v>
      </c>
      <c r="E6" s="15">
        <v>5</v>
      </c>
      <c r="F6" s="15">
        <v>6</v>
      </c>
      <c r="G6" s="15">
        <v>7</v>
      </c>
      <c r="H6" s="23">
        <v>8</v>
      </c>
      <c r="I6" s="15">
        <v>9</v>
      </c>
      <c r="N6" s="39"/>
    </row>
    <row r="7" spans="1:14" s="16" customFormat="1" x14ac:dyDescent="0.2">
      <c r="A7" s="33" t="s">
        <v>9</v>
      </c>
      <c r="B7" s="31" t="s">
        <v>770</v>
      </c>
      <c r="C7" s="32">
        <f>C8+C262</f>
        <v>78026471.400000006</v>
      </c>
      <c r="D7" s="32">
        <f>D8+D262</f>
        <v>78524935.5</v>
      </c>
      <c r="E7" s="32">
        <v>34108762.576480001</v>
      </c>
      <c r="F7" s="32">
        <f>E7/C7*100</f>
        <v>43.71434714972898</v>
      </c>
      <c r="G7" s="32">
        <f>E7/D7*100</f>
        <v>43.436855260428707</v>
      </c>
      <c r="H7" s="32">
        <v>28867097.111249998</v>
      </c>
      <c r="I7" s="32">
        <f>E7/H7*100</f>
        <v>118.15792369086961</v>
      </c>
      <c r="J7" s="20">
        <f>C7-D7</f>
        <v>-498464.09999999404</v>
      </c>
      <c r="N7" s="39"/>
    </row>
    <row r="8" spans="1:14" s="16" customFormat="1" x14ac:dyDescent="0.2">
      <c r="A8" s="2" t="s">
        <v>10</v>
      </c>
      <c r="B8" s="3" t="s">
        <v>11</v>
      </c>
      <c r="C8" s="7">
        <v>54949237.899999999</v>
      </c>
      <c r="D8" s="7">
        <v>54949237.899999999</v>
      </c>
      <c r="E8" s="7">
        <v>24366623.493779998</v>
      </c>
      <c r="F8" s="7">
        <f>E8/C8*100</f>
        <v>44.343878868936962</v>
      </c>
      <c r="G8" s="7">
        <f>E8/D8*100</f>
        <v>44.343878868936962</v>
      </c>
      <c r="H8" s="7">
        <v>22951613.04394</v>
      </c>
      <c r="I8" s="7">
        <f>E8/H8*100</f>
        <v>106.16518955391507</v>
      </c>
      <c r="N8" s="12"/>
    </row>
    <row r="9" spans="1:14" s="16" customFormat="1" x14ac:dyDescent="0.2">
      <c r="A9" s="2" t="s">
        <v>12</v>
      </c>
      <c r="B9" s="3" t="s">
        <v>13</v>
      </c>
      <c r="C9" s="7">
        <v>29345374</v>
      </c>
      <c r="D9" s="7">
        <v>29345374</v>
      </c>
      <c r="E9" s="7">
        <v>14328204.318209998</v>
      </c>
      <c r="F9" s="7">
        <f>E9/C9*100</f>
        <v>48.82610907671512</v>
      </c>
      <c r="G9" s="7">
        <f>E9/D9*100</f>
        <v>48.82610907671512</v>
      </c>
      <c r="H9" s="7">
        <v>13154828.38573</v>
      </c>
      <c r="I9" s="7">
        <f>E9/H9*100</f>
        <v>108.9197357660161</v>
      </c>
      <c r="N9" s="12"/>
    </row>
    <row r="10" spans="1:14" s="16" customFormat="1" x14ac:dyDescent="0.2">
      <c r="A10" s="4" t="s">
        <v>14</v>
      </c>
      <c r="B10" s="5" t="s">
        <v>15</v>
      </c>
      <c r="C10" s="8">
        <v>14461922</v>
      </c>
      <c r="D10" s="8">
        <v>14461922</v>
      </c>
      <c r="E10" s="8">
        <v>8119283.0734700002</v>
      </c>
      <c r="F10" s="8">
        <f>E10/C10*100</f>
        <v>56.142489729027723</v>
      </c>
      <c r="G10" s="8">
        <f>E10/D10*100</f>
        <v>56.142489729027723</v>
      </c>
      <c r="H10" s="8">
        <v>6589127.5487099998</v>
      </c>
      <c r="I10" s="8">
        <f>E10/H10*100</f>
        <v>123.22242988086593</v>
      </c>
    </row>
    <row r="11" spans="1:14" ht="25.5" x14ac:dyDescent="0.2">
      <c r="A11" s="4" t="s">
        <v>16</v>
      </c>
      <c r="B11" s="5" t="s">
        <v>17</v>
      </c>
      <c r="C11" s="8">
        <v>14461922</v>
      </c>
      <c r="D11" s="8">
        <v>14461922</v>
      </c>
      <c r="E11" s="8">
        <v>8119283.0734700002</v>
      </c>
      <c r="F11" s="8">
        <f t="shared" ref="F11:F74" si="0">E11/C11*100</f>
        <v>56.142489729027723</v>
      </c>
      <c r="G11" s="8">
        <f t="shared" ref="G11:G74" si="1">E11/D11*100</f>
        <v>56.142489729027723</v>
      </c>
      <c r="H11" s="8">
        <v>6589127.5487099998</v>
      </c>
      <c r="I11" s="8">
        <f t="shared" ref="I11:I74" si="2">E11/H11*100</f>
        <v>123.22242988086593</v>
      </c>
      <c r="N11" s="16"/>
    </row>
    <row r="12" spans="1:14" ht="25.5" x14ac:dyDescent="0.2">
      <c r="A12" s="4" t="s">
        <v>18</v>
      </c>
      <c r="B12" s="5" t="s">
        <v>19</v>
      </c>
      <c r="C12" s="8">
        <v>10329745</v>
      </c>
      <c r="D12" s="8">
        <v>10329745</v>
      </c>
      <c r="E12" s="8">
        <v>4777131.4324700003</v>
      </c>
      <c r="F12" s="8">
        <f t="shared" si="0"/>
        <v>46.246363607910943</v>
      </c>
      <c r="G12" s="8">
        <f t="shared" si="1"/>
        <v>46.246363607910943</v>
      </c>
      <c r="H12" s="8">
        <v>5011658.2075699996</v>
      </c>
      <c r="I12" s="8">
        <f t="shared" si="2"/>
        <v>95.320375704277836</v>
      </c>
      <c r="N12" s="16"/>
    </row>
    <row r="13" spans="1:14" ht="25.5" x14ac:dyDescent="0.2">
      <c r="A13" s="4" t="s">
        <v>20</v>
      </c>
      <c r="B13" s="5" t="s">
        <v>21</v>
      </c>
      <c r="C13" s="8">
        <v>4132177</v>
      </c>
      <c r="D13" s="8">
        <v>4132177</v>
      </c>
      <c r="E13" s="8">
        <v>3342151.6409999998</v>
      </c>
      <c r="F13" s="8">
        <f t="shared" si="0"/>
        <v>80.88113459321805</v>
      </c>
      <c r="G13" s="8">
        <f t="shared" si="1"/>
        <v>80.88113459321805</v>
      </c>
      <c r="H13" s="8">
        <v>1577469.3411400001</v>
      </c>
      <c r="I13" s="8" t="s">
        <v>1139</v>
      </c>
      <c r="N13" s="16"/>
    </row>
    <row r="14" spans="1:14" x14ac:dyDescent="0.2">
      <c r="A14" s="4" t="s">
        <v>22</v>
      </c>
      <c r="B14" s="5" t="s">
        <v>23</v>
      </c>
      <c r="C14" s="8">
        <v>14883452</v>
      </c>
      <c r="D14" s="8">
        <v>14883452</v>
      </c>
      <c r="E14" s="8">
        <v>6208921.24474</v>
      </c>
      <c r="F14" s="8">
        <f t="shared" si="0"/>
        <v>41.716943386117684</v>
      </c>
      <c r="G14" s="8">
        <f t="shared" si="1"/>
        <v>41.716943386117684</v>
      </c>
      <c r="H14" s="8">
        <v>6565700.8370200004</v>
      </c>
      <c r="I14" s="8">
        <f t="shared" si="2"/>
        <v>94.566009004425894</v>
      </c>
    </row>
    <row r="15" spans="1:14" ht="51" x14ac:dyDescent="0.2">
      <c r="A15" s="4" t="s">
        <v>24</v>
      </c>
      <c r="B15" s="5" t="s">
        <v>25</v>
      </c>
      <c r="C15" s="8">
        <v>14091156</v>
      </c>
      <c r="D15" s="8">
        <v>14091156</v>
      </c>
      <c r="E15" s="8">
        <v>5916759.9280699994</v>
      </c>
      <c r="F15" s="8">
        <f t="shared" si="0"/>
        <v>41.989173408271114</v>
      </c>
      <c r="G15" s="8">
        <f t="shared" si="1"/>
        <v>41.989173408271114</v>
      </c>
      <c r="H15" s="8">
        <v>6204687.99921</v>
      </c>
      <c r="I15" s="8">
        <f t="shared" si="2"/>
        <v>95.359507662969349</v>
      </c>
    </row>
    <row r="16" spans="1:14" ht="66.75" customHeight="1" x14ac:dyDescent="0.2">
      <c r="A16" s="4" t="s">
        <v>26</v>
      </c>
      <c r="B16" s="5" t="s">
        <v>27</v>
      </c>
      <c r="C16" s="8">
        <v>83062</v>
      </c>
      <c r="D16" s="8">
        <v>83062</v>
      </c>
      <c r="E16" s="8">
        <v>28639.20952</v>
      </c>
      <c r="F16" s="8">
        <f t="shared" si="0"/>
        <v>34.479316077147196</v>
      </c>
      <c r="G16" s="8">
        <f t="shared" si="1"/>
        <v>34.479316077147196</v>
      </c>
      <c r="H16" s="8">
        <v>30636.735100000002</v>
      </c>
      <c r="I16" s="8">
        <f t="shared" si="2"/>
        <v>93.479965885790477</v>
      </c>
    </row>
    <row r="17" spans="1:14" ht="25.5" x14ac:dyDescent="0.2">
      <c r="A17" s="4" t="s">
        <v>28</v>
      </c>
      <c r="B17" s="5" t="s">
        <v>29</v>
      </c>
      <c r="C17" s="8">
        <v>189290</v>
      </c>
      <c r="D17" s="8">
        <v>189290</v>
      </c>
      <c r="E17" s="8">
        <v>44511.620280000003</v>
      </c>
      <c r="F17" s="8">
        <f t="shared" si="0"/>
        <v>23.515040562100481</v>
      </c>
      <c r="G17" s="8">
        <f t="shared" si="1"/>
        <v>23.515040562100481</v>
      </c>
      <c r="H17" s="8">
        <v>70092.78231000001</v>
      </c>
      <c r="I17" s="8">
        <f t="shared" si="2"/>
        <v>63.503857049272263</v>
      </c>
    </row>
    <row r="18" spans="1:14" ht="51" x14ac:dyDescent="0.2">
      <c r="A18" s="4" t="s">
        <v>30</v>
      </c>
      <c r="B18" s="5" t="s">
        <v>31</v>
      </c>
      <c r="C18" s="8">
        <v>519944</v>
      </c>
      <c r="D18" s="8">
        <v>519944</v>
      </c>
      <c r="E18" s="8">
        <v>219010.08077999999</v>
      </c>
      <c r="F18" s="8">
        <f t="shared" si="0"/>
        <v>42.121859427169078</v>
      </c>
      <c r="G18" s="8">
        <f t="shared" si="1"/>
        <v>42.121859427169078</v>
      </c>
      <c r="H18" s="8">
        <v>260293.89562999998</v>
      </c>
      <c r="I18" s="8">
        <f t="shared" si="2"/>
        <v>84.139537828930216</v>
      </c>
    </row>
    <row r="19" spans="1:14" s="16" customFormat="1" ht="38.25" x14ac:dyDescent="0.2">
      <c r="A19" s="4" t="s">
        <v>32</v>
      </c>
      <c r="B19" s="5" t="s">
        <v>33</v>
      </c>
      <c r="C19" s="8">
        <v>0</v>
      </c>
      <c r="D19" s="8">
        <v>0</v>
      </c>
      <c r="E19" s="8">
        <v>0.40608999999999995</v>
      </c>
      <c r="F19" s="8">
        <v>0</v>
      </c>
      <c r="G19" s="8">
        <v>0</v>
      </c>
      <c r="H19" s="8">
        <v>-10.575229999999999</v>
      </c>
      <c r="I19" s="8">
        <v>0</v>
      </c>
      <c r="N19" s="12"/>
    </row>
    <row r="20" spans="1:14" s="16" customFormat="1" ht="25.5" x14ac:dyDescent="0.2">
      <c r="A20" s="2" t="s">
        <v>34</v>
      </c>
      <c r="B20" s="3" t="s">
        <v>35</v>
      </c>
      <c r="C20" s="7">
        <v>10020214.699999999</v>
      </c>
      <c r="D20" s="7">
        <v>10020214.699999999</v>
      </c>
      <c r="E20" s="7">
        <v>4021448.43493</v>
      </c>
      <c r="F20" s="7">
        <f t="shared" si="0"/>
        <v>40.133355974198835</v>
      </c>
      <c r="G20" s="7">
        <f t="shared" si="1"/>
        <v>40.133355974198835</v>
      </c>
      <c r="H20" s="7">
        <v>3493135.7976299999</v>
      </c>
      <c r="I20" s="8">
        <f t="shared" si="2"/>
        <v>115.12430858423673</v>
      </c>
      <c r="N20" s="12"/>
    </row>
    <row r="21" spans="1:14" ht="25.5" x14ac:dyDescent="0.2">
      <c r="A21" s="4" t="s">
        <v>36</v>
      </c>
      <c r="B21" s="5" t="s">
        <v>37</v>
      </c>
      <c r="C21" s="8">
        <v>10020214.699999999</v>
      </c>
      <c r="D21" s="8">
        <v>10020214.699999999</v>
      </c>
      <c r="E21" s="8">
        <v>4021448.43493</v>
      </c>
      <c r="F21" s="8">
        <f t="shared" si="0"/>
        <v>40.133355974198835</v>
      </c>
      <c r="G21" s="8">
        <f t="shared" si="1"/>
        <v>40.133355974198835</v>
      </c>
      <c r="H21" s="8">
        <v>3493135.7976299999</v>
      </c>
      <c r="I21" s="8">
        <f t="shared" si="2"/>
        <v>115.12430858423673</v>
      </c>
    </row>
    <row r="22" spans="1:14" ht="76.5" x14ac:dyDescent="0.2">
      <c r="A22" s="4" t="s">
        <v>1005</v>
      </c>
      <c r="B22" s="5" t="s">
        <v>38</v>
      </c>
      <c r="C22" s="8">
        <v>236605</v>
      </c>
      <c r="D22" s="8">
        <v>236605</v>
      </c>
      <c r="E22" s="8">
        <v>53101.987670000002</v>
      </c>
      <c r="F22" s="8">
        <f t="shared" si="0"/>
        <v>22.443307482935694</v>
      </c>
      <c r="G22" s="8">
        <f t="shared" si="1"/>
        <v>22.443307482935694</v>
      </c>
      <c r="H22" s="8">
        <v>67430.249670000005</v>
      </c>
      <c r="I22" s="8">
        <f t="shared" si="2"/>
        <v>78.750987768662071</v>
      </c>
      <c r="N22" s="16"/>
    </row>
    <row r="23" spans="1:14" x14ac:dyDescent="0.2">
      <c r="A23" s="4" t="s">
        <v>39</v>
      </c>
      <c r="B23" s="5" t="s">
        <v>40</v>
      </c>
      <c r="C23" s="8">
        <v>1574558</v>
      </c>
      <c r="D23" s="8">
        <v>1574558</v>
      </c>
      <c r="E23" s="8">
        <v>603309.02936000004</v>
      </c>
      <c r="F23" s="8">
        <f t="shared" si="0"/>
        <v>38.3160880297836</v>
      </c>
      <c r="G23" s="8">
        <f t="shared" si="1"/>
        <v>38.3160880297836</v>
      </c>
      <c r="H23" s="8">
        <v>745960.50499000004</v>
      </c>
      <c r="I23" s="8">
        <f t="shared" si="2"/>
        <v>80.876805852889987</v>
      </c>
      <c r="N23" s="16"/>
    </row>
    <row r="24" spans="1:14" ht="25.5" x14ac:dyDescent="0.2">
      <c r="A24" s="4" t="s">
        <v>41</v>
      </c>
      <c r="B24" s="5" t="s">
        <v>42</v>
      </c>
      <c r="C24" s="8">
        <v>219</v>
      </c>
      <c r="D24" s="8">
        <v>219</v>
      </c>
      <c r="E24" s="8">
        <v>364.21383000000003</v>
      </c>
      <c r="F24" s="8">
        <f t="shared" si="0"/>
        <v>166.30768493150688</v>
      </c>
      <c r="G24" s="8">
        <f t="shared" si="1"/>
        <v>166.30768493150688</v>
      </c>
      <c r="H24" s="8">
        <v>94.742999999999995</v>
      </c>
      <c r="I24" s="8" t="s">
        <v>1139</v>
      </c>
    </row>
    <row r="25" spans="1:14" ht="89.25" x14ac:dyDescent="0.2">
      <c r="A25" s="4" t="s">
        <v>771</v>
      </c>
      <c r="B25" s="5" t="s">
        <v>43</v>
      </c>
      <c r="C25" s="8">
        <v>3806</v>
      </c>
      <c r="D25" s="8">
        <v>3806</v>
      </c>
      <c r="E25" s="8">
        <v>1752.2646000000002</v>
      </c>
      <c r="F25" s="8">
        <f t="shared" si="0"/>
        <v>46.039532317393594</v>
      </c>
      <c r="G25" s="8">
        <f t="shared" si="1"/>
        <v>46.039532317393594</v>
      </c>
      <c r="H25" s="8">
        <v>2207.0390000000002</v>
      </c>
      <c r="I25" s="8">
        <f t="shared" si="2"/>
        <v>79.394365029344755</v>
      </c>
    </row>
    <row r="26" spans="1:14" ht="89.25" x14ac:dyDescent="0.2">
      <c r="A26" s="4" t="s">
        <v>44</v>
      </c>
      <c r="B26" s="5" t="s">
        <v>45</v>
      </c>
      <c r="C26" s="8">
        <v>1233523.3</v>
      </c>
      <c r="D26" s="8">
        <v>1233523.3</v>
      </c>
      <c r="E26" s="8">
        <v>533857.33343999996</v>
      </c>
      <c r="F26" s="8">
        <f t="shared" si="0"/>
        <v>43.279063592880654</v>
      </c>
      <c r="G26" s="8">
        <f t="shared" si="1"/>
        <v>43.279063592880654</v>
      </c>
      <c r="H26" s="8">
        <v>538367.93870000006</v>
      </c>
      <c r="I26" s="8">
        <f t="shared" si="2"/>
        <v>99.162170527670739</v>
      </c>
    </row>
    <row r="27" spans="1:14" ht="102" x14ac:dyDescent="0.2">
      <c r="A27" s="4" t="s">
        <v>46</v>
      </c>
      <c r="B27" s="5" t="s">
        <v>47</v>
      </c>
      <c r="C27" s="8">
        <v>871232.1</v>
      </c>
      <c r="D27" s="8">
        <v>871232.1</v>
      </c>
      <c r="E27" s="8">
        <v>376138.03373000002</v>
      </c>
      <c r="F27" s="8">
        <f t="shared" si="0"/>
        <v>43.173114687808223</v>
      </c>
      <c r="G27" s="8">
        <f t="shared" si="1"/>
        <v>43.173114687808223</v>
      </c>
      <c r="H27" s="8">
        <v>345070.17966000002</v>
      </c>
      <c r="I27" s="8">
        <f t="shared" si="2"/>
        <v>109.00334363885381</v>
      </c>
    </row>
    <row r="28" spans="1:14" ht="127.5" x14ac:dyDescent="0.2">
      <c r="A28" s="4" t="s">
        <v>48</v>
      </c>
      <c r="B28" s="5" t="s">
        <v>49</v>
      </c>
      <c r="C28" s="8">
        <v>362291.20000000001</v>
      </c>
      <c r="D28" s="8">
        <v>362291.20000000001</v>
      </c>
      <c r="E28" s="8">
        <v>157719.29971000002</v>
      </c>
      <c r="F28" s="8">
        <f t="shared" si="0"/>
        <v>43.533847830143266</v>
      </c>
      <c r="G28" s="8">
        <f t="shared" si="1"/>
        <v>43.533847830143266</v>
      </c>
      <c r="H28" s="8">
        <v>193297.75904</v>
      </c>
      <c r="I28" s="8">
        <f t="shared" si="2"/>
        <v>81.593961819993183</v>
      </c>
    </row>
    <row r="29" spans="1:14" ht="76.5" x14ac:dyDescent="0.2">
      <c r="A29" s="4" t="s">
        <v>772</v>
      </c>
      <c r="B29" s="5" t="s">
        <v>871</v>
      </c>
      <c r="C29" s="8">
        <v>5400</v>
      </c>
      <c r="D29" s="8">
        <v>5400</v>
      </c>
      <c r="E29" s="8">
        <v>3786.5457099999999</v>
      </c>
      <c r="F29" s="8">
        <f t="shared" si="0"/>
        <v>70.121216851851855</v>
      </c>
      <c r="G29" s="8">
        <f t="shared" si="1"/>
        <v>70.121216851851855</v>
      </c>
      <c r="H29" s="34">
        <v>0</v>
      </c>
      <c r="I29" s="8">
        <v>0</v>
      </c>
    </row>
    <row r="30" spans="1:14" ht="63.75" x14ac:dyDescent="0.2">
      <c r="A30" s="4" t="s">
        <v>773</v>
      </c>
      <c r="B30" s="5" t="s">
        <v>872</v>
      </c>
      <c r="C30" s="8">
        <v>400</v>
      </c>
      <c r="D30" s="8">
        <v>400</v>
      </c>
      <c r="E30" s="8">
        <v>332.27365000000003</v>
      </c>
      <c r="F30" s="8">
        <f t="shared" si="0"/>
        <v>83.068412500000008</v>
      </c>
      <c r="G30" s="8">
        <f t="shared" si="1"/>
        <v>83.068412500000008</v>
      </c>
      <c r="H30" s="34">
        <v>0</v>
      </c>
      <c r="I30" s="8">
        <v>0</v>
      </c>
    </row>
    <row r="31" spans="1:14" ht="63.75" x14ac:dyDescent="0.2">
      <c r="A31" s="4" t="s">
        <v>774</v>
      </c>
      <c r="B31" s="5" t="s">
        <v>873</v>
      </c>
      <c r="C31" s="8">
        <v>4900</v>
      </c>
      <c r="D31" s="8">
        <v>4900</v>
      </c>
      <c r="E31" s="8">
        <v>401.56129999999996</v>
      </c>
      <c r="F31" s="8">
        <f t="shared" si="0"/>
        <v>8.1951285714285707</v>
      </c>
      <c r="G31" s="8">
        <f t="shared" si="1"/>
        <v>8.1951285714285707</v>
      </c>
      <c r="H31" s="34">
        <v>0</v>
      </c>
      <c r="I31" s="8">
        <v>0</v>
      </c>
    </row>
    <row r="32" spans="1:14" ht="51" x14ac:dyDescent="0.2">
      <c r="A32" s="4" t="s">
        <v>50</v>
      </c>
      <c r="B32" s="5" t="s">
        <v>51</v>
      </c>
      <c r="C32" s="8">
        <v>3192986.8</v>
      </c>
      <c r="D32" s="8">
        <v>3192986.8</v>
      </c>
      <c r="E32" s="8">
        <v>1342523.7593</v>
      </c>
      <c r="F32" s="8">
        <f t="shared" si="0"/>
        <v>42.046016579210416</v>
      </c>
      <c r="G32" s="8">
        <f t="shared" si="1"/>
        <v>42.046016579210416</v>
      </c>
      <c r="H32" s="34">
        <v>973566.94535000005</v>
      </c>
      <c r="I32" s="8">
        <f t="shared" si="2"/>
        <v>137.89742613101546</v>
      </c>
    </row>
    <row r="33" spans="1:14" s="16" customFormat="1" ht="76.5" x14ac:dyDescent="0.2">
      <c r="A33" s="4" t="s">
        <v>52</v>
      </c>
      <c r="B33" s="5" t="s">
        <v>53</v>
      </c>
      <c r="C33" s="8">
        <v>2293766.7999999998</v>
      </c>
      <c r="D33" s="8">
        <v>2293766.7999999998</v>
      </c>
      <c r="E33" s="8">
        <v>964437.56967</v>
      </c>
      <c r="F33" s="8">
        <f t="shared" si="0"/>
        <v>42.046016607703976</v>
      </c>
      <c r="G33" s="8">
        <f t="shared" si="1"/>
        <v>42.046016607703976</v>
      </c>
      <c r="H33" s="8">
        <v>973566.94535000005</v>
      </c>
      <c r="I33" s="8">
        <f t="shared" si="2"/>
        <v>99.062275509290416</v>
      </c>
      <c r="N33" s="12"/>
    </row>
    <row r="34" spans="1:14" ht="76.5" x14ac:dyDescent="0.2">
      <c r="A34" s="4" t="s">
        <v>775</v>
      </c>
      <c r="B34" s="5" t="s">
        <v>874</v>
      </c>
      <c r="C34" s="8">
        <v>899220</v>
      </c>
      <c r="D34" s="8">
        <v>899220</v>
      </c>
      <c r="E34" s="8">
        <v>378086.18962999998</v>
      </c>
      <c r="F34" s="8">
        <f t="shared" si="0"/>
        <v>42.046016506527877</v>
      </c>
      <c r="G34" s="8">
        <f t="shared" si="1"/>
        <v>42.046016506527877</v>
      </c>
      <c r="H34" s="8">
        <v>0</v>
      </c>
      <c r="I34" s="8">
        <v>0</v>
      </c>
    </row>
    <row r="35" spans="1:14" ht="51" x14ac:dyDescent="0.2">
      <c r="A35" s="4" t="s">
        <v>54</v>
      </c>
      <c r="B35" s="5" t="s">
        <v>55</v>
      </c>
      <c r="C35" s="8">
        <v>16446.599999999999</v>
      </c>
      <c r="D35" s="8">
        <v>16446.599999999999</v>
      </c>
      <c r="E35" s="8">
        <v>8783.8526000000002</v>
      </c>
      <c r="F35" s="8">
        <f t="shared" si="0"/>
        <v>53.408319044665774</v>
      </c>
      <c r="G35" s="8">
        <f t="shared" si="1"/>
        <v>53.408319044665774</v>
      </c>
      <c r="H35" s="8">
        <v>7386.54997</v>
      </c>
      <c r="I35" s="8">
        <f t="shared" si="2"/>
        <v>118.91685070398299</v>
      </c>
    </row>
    <row r="36" spans="1:14" ht="76.5" x14ac:dyDescent="0.2">
      <c r="A36" s="4" t="s">
        <v>56</v>
      </c>
      <c r="B36" s="5" t="s">
        <v>57</v>
      </c>
      <c r="C36" s="8">
        <v>11814.8</v>
      </c>
      <c r="D36" s="8">
        <v>11814.8</v>
      </c>
      <c r="E36" s="8">
        <v>6310.1136299999998</v>
      </c>
      <c r="F36" s="8">
        <f t="shared" si="0"/>
        <v>53.408552239563932</v>
      </c>
      <c r="G36" s="8">
        <f t="shared" si="1"/>
        <v>53.408552239563932</v>
      </c>
      <c r="H36" s="8">
        <v>7386.54997</v>
      </c>
      <c r="I36" s="8">
        <f t="shared" si="2"/>
        <v>85.427075639210756</v>
      </c>
      <c r="N36" s="16"/>
    </row>
    <row r="37" spans="1:14" ht="89.25" x14ac:dyDescent="0.2">
      <c r="A37" s="4" t="s">
        <v>776</v>
      </c>
      <c r="B37" s="5" t="s">
        <v>875</v>
      </c>
      <c r="C37" s="8">
        <v>4631.8</v>
      </c>
      <c r="D37" s="8">
        <v>4631.8</v>
      </c>
      <c r="E37" s="8">
        <v>2473.7389700000003</v>
      </c>
      <c r="F37" s="8">
        <f t="shared" si="0"/>
        <v>53.407724210889938</v>
      </c>
      <c r="G37" s="8">
        <f t="shared" si="1"/>
        <v>53.407724210889938</v>
      </c>
      <c r="H37" s="8">
        <v>0</v>
      </c>
      <c r="I37" s="8">
        <v>0</v>
      </c>
    </row>
    <row r="38" spans="1:14" s="16" customFormat="1" ht="51" x14ac:dyDescent="0.2">
      <c r="A38" s="4" t="s">
        <v>58</v>
      </c>
      <c r="B38" s="5" t="s">
        <v>59</v>
      </c>
      <c r="C38" s="8">
        <v>4170640.5</v>
      </c>
      <c r="D38" s="8">
        <v>4170640.5</v>
      </c>
      <c r="E38" s="8">
        <v>1749539.94065</v>
      </c>
      <c r="F38" s="8">
        <f t="shared" si="0"/>
        <v>41.948951022031267</v>
      </c>
      <c r="G38" s="8">
        <f t="shared" si="1"/>
        <v>41.948951022031267</v>
      </c>
      <c r="H38" s="8">
        <v>1349108.2838299999</v>
      </c>
      <c r="I38" s="8">
        <f t="shared" si="2"/>
        <v>129.68120955296561</v>
      </c>
      <c r="N38" s="12"/>
    </row>
    <row r="39" spans="1:14" ht="76.5" x14ac:dyDescent="0.2">
      <c r="A39" s="4" t="s">
        <v>60</v>
      </c>
      <c r="B39" s="5" t="s">
        <v>61</v>
      </c>
      <c r="C39" s="8">
        <v>2996090.3</v>
      </c>
      <c r="D39" s="8">
        <v>2996090.3</v>
      </c>
      <c r="E39" s="8">
        <v>1256828.4447699999</v>
      </c>
      <c r="F39" s="8">
        <f t="shared" si="0"/>
        <v>41.948950763266382</v>
      </c>
      <c r="G39" s="8">
        <f t="shared" si="1"/>
        <v>41.948950763266382</v>
      </c>
      <c r="H39" s="8">
        <v>1349108.2838299999</v>
      </c>
      <c r="I39" s="8">
        <f t="shared" si="2"/>
        <v>93.159938296574268</v>
      </c>
    </row>
    <row r="40" spans="1:14" ht="76.5" x14ac:dyDescent="0.2">
      <c r="A40" s="4" t="s">
        <v>777</v>
      </c>
      <c r="B40" s="5" t="s">
        <v>876</v>
      </c>
      <c r="C40" s="8">
        <v>1174550.2</v>
      </c>
      <c r="D40" s="8">
        <v>1174550.2</v>
      </c>
      <c r="E40" s="8">
        <v>492711.49588</v>
      </c>
      <c r="F40" s="8">
        <f t="shared" si="0"/>
        <v>41.948951682099242</v>
      </c>
      <c r="G40" s="8">
        <f t="shared" si="1"/>
        <v>41.948951682099242</v>
      </c>
      <c r="H40" s="8">
        <v>0</v>
      </c>
      <c r="I40" s="8">
        <v>0</v>
      </c>
    </row>
    <row r="41" spans="1:14" ht="51" x14ac:dyDescent="0.2">
      <c r="A41" s="4" t="s">
        <v>62</v>
      </c>
      <c r="B41" s="5" t="s">
        <v>63</v>
      </c>
      <c r="C41" s="8">
        <v>-412061.5</v>
      </c>
      <c r="D41" s="8">
        <v>-412061.5</v>
      </c>
      <c r="E41" s="8">
        <v>-267208.43417999998</v>
      </c>
      <c r="F41" s="8">
        <f t="shared" si="0"/>
        <v>64.846736271163394</v>
      </c>
      <c r="G41" s="8">
        <f t="shared" si="1"/>
        <v>64.846736271163394</v>
      </c>
      <c r="H41" s="8">
        <v>-185442.61937999999</v>
      </c>
      <c r="I41" s="8">
        <f t="shared" si="2"/>
        <v>144.09224539287243</v>
      </c>
      <c r="N41" s="16"/>
    </row>
    <row r="42" spans="1:14" ht="76.5" x14ac:dyDescent="0.2">
      <c r="A42" s="4" t="s">
        <v>64</v>
      </c>
      <c r="B42" s="5" t="s">
        <v>65</v>
      </c>
      <c r="C42" s="8">
        <v>-296015.3</v>
      </c>
      <c r="D42" s="8">
        <v>-296015.3</v>
      </c>
      <c r="E42" s="8">
        <v>-191956.26978999999</v>
      </c>
      <c r="F42" s="8">
        <f t="shared" si="0"/>
        <v>64.846739269895849</v>
      </c>
      <c r="G42" s="8">
        <f t="shared" si="1"/>
        <v>64.846739269895849</v>
      </c>
      <c r="H42" s="8">
        <v>-185442.61937999999</v>
      </c>
      <c r="I42" s="8">
        <f t="shared" si="2"/>
        <v>103.51248835449877</v>
      </c>
    </row>
    <row r="43" spans="1:14" ht="76.5" x14ac:dyDescent="0.2">
      <c r="A43" s="4" t="s">
        <v>778</v>
      </c>
      <c r="B43" s="5" t="s">
        <v>877</v>
      </c>
      <c r="C43" s="8">
        <v>-116046.2</v>
      </c>
      <c r="D43" s="8">
        <v>-116046.2</v>
      </c>
      <c r="E43" s="8">
        <v>-75252.164390000005</v>
      </c>
      <c r="F43" s="8">
        <f t="shared" si="0"/>
        <v>64.846728621876466</v>
      </c>
      <c r="G43" s="8">
        <f t="shared" si="1"/>
        <v>64.846728621876466</v>
      </c>
      <c r="H43" s="8">
        <v>-5543.8374999999996</v>
      </c>
      <c r="I43" s="8" t="s">
        <v>1139</v>
      </c>
    </row>
    <row r="44" spans="1:14" ht="25.5" x14ac:dyDescent="0.2">
      <c r="A44" s="4" t="s">
        <v>66</v>
      </c>
      <c r="B44" s="5" t="s">
        <v>67</v>
      </c>
      <c r="C44" s="8">
        <v>-7209</v>
      </c>
      <c r="D44" s="8">
        <v>-7209</v>
      </c>
      <c r="E44" s="8">
        <v>-9095.893</v>
      </c>
      <c r="F44" s="8">
        <f t="shared" si="0"/>
        <v>126.17412956027188</v>
      </c>
      <c r="G44" s="8">
        <f t="shared" si="1"/>
        <v>126.17412956027188</v>
      </c>
      <c r="H44" s="8">
        <v>0</v>
      </c>
      <c r="I44" s="8">
        <v>0</v>
      </c>
    </row>
    <row r="45" spans="1:14" x14ac:dyDescent="0.2">
      <c r="A45" s="2" t="s">
        <v>68</v>
      </c>
      <c r="B45" s="3" t="s">
        <v>69</v>
      </c>
      <c r="C45" s="7">
        <v>3303794</v>
      </c>
      <c r="D45" s="7">
        <v>3303794</v>
      </c>
      <c r="E45" s="7">
        <v>1523383.78621</v>
      </c>
      <c r="F45" s="7">
        <f t="shared" si="0"/>
        <v>46.110132357223243</v>
      </c>
      <c r="G45" s="7">
        <f t="shared" si="1"/>
        <v>46.110132357223243</v>
      </c>
      <c r="H45" s="7">
        <v>1676120.3967299999</v>
      </c>
      <c r="I45" s="8">
        <f t="shared" si="2"/>
        <v>90.88749168508545</v>
      </c>
    </row>
    <row r="46" spans="1:14" s="16" customFormat="1" x14ac:dyDescent="0.2">
      <c r="A46" s="4" t="s">
        <v>70</v>
      </c>
      <c r="B46" s="5" t="s">
        <v>71</v>
      </c>
      <c r="C46" s="8">
        <v>3303794</v>
      </c>
      <c r="D46" s="8">
        <v>3303794</v>
      </c>
      <c r="E46" s="8">
        <v>1523383.41121</v>
      </c>
      <c r="F46" s="8">
        <f t="shared" si="0"/>
        <v>46.110121006636611</v>
      </c>
      <c r="G46" s="8">
        <f t="shared" si="1"/>
        <v>46.110121006636611</v>
      </c>
      <c r="H46" s="8">
        <v>1676120.2330499999</v>
      </c>
      <c r="I46" s="8">
        <f t="shared" si="2"/>
        <v>90.887478187524295</v>
      </c>
      <c r="N46" s="12"/>
    </row>
    <row r="47" spans="1:14" ht="25.5" x14ac:dyDescent="0.2">
      <c r="A47" s="4" t="s">
        <v>72</v>
      </c>
      <c r="B47" s="5" t="s">
        <v>73</v>
      </c>
      <c r="C47" s="8">
        <v>2338685</v>
      </c>
      <c r="D47" s="8">
        <v>2338685</v>
      </c>
      <c r="E47" s="8">
        <v>1072647.7342399999</v>
      </c>
      <c r="F47" s="8">
        <f t="shared" si="0"/>
        <v>45.865421561261989</v>
      </c>
      <c r="G47" s="8">
        <f t="shared" si="1"/>
        <v>45.865421561261989</v>
      </c>
      <c r="H47" s="8">
        <v>1164169.3958399999</v>
      </c>
      <c r="I47" s="8">
        <f t="shared" si="2"/>
        <v>92.138458378390624</v>
      </c>
    </row>
    <row r="48" spans="1:14" ht="25.5" x14ac:dyDescent="0.2">
      <c r="A48" s="4" t="s">
        <v>72</v>
      </c>
      <c r="B48" s="5" t="s">
        <v>74</v>
      </c>
      <c r="C48" s="8">
        <v>2338453</v>
      </c>
      <c r="D48" s="8">
        <v>2338453</v>
      </c>
      <c r="E48" s="8">
        <v>1072526.3837899999</v>
      </c>
      <c r="F48" s="8">
        <f t="shared" si="0"/>
        <v>45.864782563087644</v>
      </c>
      <c r="G48" s="8">
        <f t="shared" si="1"/>
        <v>45.864782563087644</v>
      </c>
      <c r="H48" s="8">
        <v>1164053.35494</v>
      </c>
      <c r="I48" s="8">
        <f t="shared" si="2"/>
        <v>92.137218559477645</v>
      </c>
    </row>
    <row r="49" spans="1:14" s="16" customFormat="1" ht="25.5" x14ac:dyDescent="0.2">
      <c r="A49" s="4" t="s">
        <v>75</v>
      </c>
      <c r="B49" s="5" t="s">
        <v>76</v>
      </c>
      <c r="C49" s="8">
        <v>232</v>
      </c>
      <c r="D49" s="8">
        <v>232</v>
      </c>
      <c r="E49" s="8">
        <v>121.35045</v>
      </c>
      <c r="F49" s="8">
        <f t="shared" si="0"/>
        <v>52.30622844827586</v>
      </c>
      <c r="G49" s="8">
        <f t="shared" si="1"/>
        <v>52.30622844827586</v>
      </c>
      <c r="H49" s="8">
        <v>116.04089999999999</v>
      </c>
      <c r="I49" s="8">
        <f t="shared" si="2"/>
        <v>104.57558498770692</v>
      </c>
    </row>
    <row r="50" spans="1:14" ht="25.5" x14ac:dyDescent="0.2">
      <c r="A50" s="4" t="s">
        <v>77</v>
      </c>
      <c r="B50" s="5" t="s">
        <v>78</v>
      </c>
      <c r="C50" s="8">
        <v>964745</v>
      </c>
      <c r="D50" s="8">
        <v>964745</v>
      </c>
      <c r="E50" s="8">
        <v>450515.81637999997</v>
      </c>
      <c r="F50" s="8">
        <f t="shared" si="0"/>
        <v>46.697916690939053</v>
      </c>
      <c r="G50" s="8">
        <f t="shared" si="1"/>
        <v>46.697916690939053</v>
      </c>
      <c r="H50" s="8">
        <v>511768.97957999998</v>
      </c>
      <c r="I50" s="8">
        <f t="shared" si="2"/>
        <v>88.03109105005359</v>
      </c>
    </row>
    <row r="51" spans="1:14" ht="38.25" x14ac:dyDescent="0.2">
      <c r="A51" s="4" t="s">
        <v>79</v>
      </c>
      <c r="B51" s="5" t="s">
        <v>80</v>
      </c>
      <c r="C51" s="8">
        <v>964679</v>
      </c>
      <c r="D51" s="8">
        <v>964679</v>
      </c>
      <c r="E51" s="8">
        <v>450496.09944000002</v>
      </c>
      <c r="F51" s="8">
        <f t="shared" si="0"/>
        <v>46.699067714752786</v>
      </c>
      <c r="G51" s="8">
        <f t="shared" si="1"/>
        <v>46.699067714752786</v>
      </c>
      <c r="H51" s="8">
        <v>511735.68164999998</v>
      </c>
      <c r="I51" s="8">
        <f t="shared" si="2"/>
        <v>88.032966156953535</v>
      </c>
    </row>
    <row r="52" spans="1:14" ht="38.25" x14ac:dyDescent="0.2">
      <c r="A52" s="4" t="s">
        <v>81</v>
      </c>
      <c r="B52" s="5" t="s">
        <v>82</v>
      </c>
      <c r="C52" s="8">
        <v>66</v>
      </c>
      <c r="D52" s="8">
        <v>66</v>
      </c>
      <c r="E52" s="8">
        <v>19.716939999999997</v>
      </c>
      <c r="F52" s="8">
        <f t="shared" si="0"/>
        <v>29.87415151515151</v>
      </c>
      <c r="G52" s="8">
        <f t="shared" si="1"/>
        <v>29.87415151515151</v>
      </c>
      <c r="H52" s="8">
        <v>33.297930000000001</v>
      </c>
      <c r="I52" s="8">
        <f t="shared" si="2"/>
        <v>59.213710882328108</v>
      </c>
      <c r="N52" s="16"/>
    </row>
    <row r="53" spans="1:14" ht="25.5" x14ac:dyDescent="0.2">
      <c r="A53" s="4" t="s">
        <v>83</v>
      </c>
      <c r="B53" s="5" t="s">
        <v>84</v>
      </c>
      <c r="C53" s="8">
        <v>364</v>
      </c>
      <c r="D53" s="8">
        <v>364</v>
      </c>
      <c r="E53" s="8">
        <v>219.86059</v>
      </c>
      <c r="F53" s="8">
        <f t="shared" si="0"/>
        <v>60.401260989010986</v>
      </c>
      <c r="G53" s="8">
        <f t="shared" si="1"/>
        <v>60.401260989010986</v>
      </c>
      <c r="H53" s="8">
        <v>181.85763</v>
      </c>
      <c r="I53" s="8">
        <f t="shared" si="2"/>
        <v>120.89709406198683</v>
      </c>
    </row>
    <row r="54" spans="1:14" s="16" customFormat="1" x14ac:dyDescent="0.2">
      <c r="A54" s="4" t="s">
        <v>1001</v>
      </c>
      <c r="B54" s="5" t="s">
        <v>1002</v>
      </c>
      <c r="C54" s="8">
        <v>0</v>
      </c>
      <c r="D54" s="8">
        <v>0</v>
      </c>
      <c r="E54" s="8">
        <v>0.375</v>
      </c>
      <c r="F54" s="8">
        <v>0</v>
      </c>
      <c r="G54" s="8">
        <v>0</v>
      </c>
      <c r="H54" s="8">
        <v>0.16368000000000002</v>
      </c>
      <c r="I54" s="8" t="s">
        <v>1139</v>
      </c>
      <c r="N54" s="12"/>
    </row>
    <row r="55" spans="1:14" s="16" customFormat="1" ht="25.5" x14ac:dyDescent="0.2">
      <c r="A55" s="4" t="s">
        <v>1003</v>
      </c>
      <c r="B55" s="5" t="s">
        <v>1004</v>
      </c>
      <c r="C55" s="8">
        <v>0</v>
      </c>
      <c r="D55" s="8">
        <v>0</v>
      </c>
      <c r="E55" s="8">
        <v>0.375</v>
      </c>
      <c r="F55" s="8">
        <v>0</v>
      </c>
      <c r="G55" s="8">
        <v>0</v>
      </c>
      <c r="H55" s="8">
        <v>0.16368000000000002</v>
      </c>
      <c r="I55" s="8" t="s">
        <v>1139</v>
      </c>
      <c r="N55" s="12"/>
    </row>
    <row r="56" spans="1:14" s="16" customFormat="1" x14ac:dyDescent="0.2">
      <c r="A56" s="2" t="s">
        <v>85</v>
      </c>
      <c r="B56" s="3" t="s">
        <v>86</v>
      </c>
      <c r="C56" s="7">
        <v>8401720</v>
      </c>
      <c r="D56" s="7">
        <v>8401720</v>
      </c>
      <c r="E56" s="7">
        <v>3661760.7303800001</v>
      </c>
      <c r="F56" s="7">
        <f t="shared" si="0"/>
        <v>43.583465413986659</v>
      </c>
      <c r="G56" s="7">
        <f t="shared" si="1"/>
        <v>43.583465413986659</v>
      </c>
      <c r="H56" s="7">
        <v>3727305.02837</v>
      </c>
      <c r="I56" s="8">
        <f t="shared" si="2"/>
        <v>98.241509683508156</v>
      </c>
      <c r="N56" s="12"/>
    </row>
    <row r="57" spans="1:14" s="16" customFormat="1" x14ac:dyDescent="0.2">
      <c r="A57" s="4" t="s">
        <v>87</v>
      </c>
      <c r="B57" s="5" t="s">
        <v>88</v>
      </c>
      <c r="C57" s="8">
        <v>6879285</v>
      </c>
      <c r="D57" s="8">
        <v>6879285</v>
      </c>
      <c r="E57" s="8">
        <v>3355614.0308499997</v>
      </c>
      <c r="F57" s="8">
        <f t="shared" si="0"/>
        <v>48.778529030996673</v>
      </c>
      <c r="G57" s="8">
        <f t="shared" si="1"/>
        <v>48.778529030996673</v>
      </c>
      <c r="H57" s="8">
        <v>3445959.7504400001</v>
      </c>
      <c r="I57" s="8">
        <f t="shared" si="2"/>
        <v>97.378213150096599</v>
      </c>
    </row>
    <row r="58" spans="1:14" s="16" customFormat="1" ht="25.5" x14ac:dyDescent="0.2">
      <c r="A58" s="4" t="s">
        <v>89</v>
      </c>
      <c r="B58" s="5" t="s">
        <v>90</v>
      </c>
      <c r="C58" s="8">
        <v>6115684</v>
      </c>
      <c r="D58" s="8">
        <v>6115684</v>
      </c>
      <c r="E58" s="8">
        <v>2991507.9773300001</v>
      </c>
      <c r="F58" s="8">
        <f t="shared" si="0"/>
        <v>48.915345811359778</v>
      </c>
      <c r="G58" s="8">
        <f t="shared" si="1"/>
        <v>48.915345811359778</v>
      </c>
      <c r="H58" s="8">
        <v>3063176.9368499997</v>
      </c>
      <c r="I58" s="8">
        <f t="shared" si="2"/>
        <v>97.660306244219115</v>
      </c>
    </row>
    <row r="59" spans="1:14" ht="25.5" x14ac:dyDescent="0.2">
      <c r="A59" s="4" t="s">
        <v>91</v>
      </c>
      <c r="B59" s="5" t="s">
        <v>92</v>
      </c>
      <c r="C59" s="8">
        <v>763601</v>
      </c>
      <c r="D59" s="8">
        <v>763601</v>
      </c>
      <c r="E59" s="8">
        <v>364106.05351999996</v>
      </c>
      <c r="F59" s="8">
        <f t="shared" si="0"/>
        <v>47.682762793657943</v>
      </c>
      <c r="G59" s="8">
        <f t="shared" si="1"/>
        <v>47.682762793657943</v>
      </c>
      <c r="H59" s="8">
        <v>382782.81358999998</v>
      </c>
      <c r="I59" s="8">
        <f t="shared" si="2"/>
        <v>95.120794506201435</v>
      </c>
      <c r="N59" s="16"/>
    </row>
    <row r="60" spans="1:14" x14ac:dyDescent="0.2">
      <c r="A60" s="4" t="s">
        <v>93</v>
      </c>
      <c r="B60" s="5" t="s">
        <v>94</v>
      </c>
      <c r="C60" s="8">
        <v>1518907</v>
      </c>
      <c r="D60" s="8">
        <v>1518907</v>
      </c>
      <c r="E60" s="8">
        <v>304844.69752999995</v>
      </c>
      <c r="F60" s="8">
        <f t="shared" si="0"/>
        <v>20.070004123359755</v>
      </c>
      <c r="G60" s="8">
        <f t="shared" si="1"/>
        <v>20.070004123359755</v>
      </c>
      <c r="H60" s="8">
        <v>279679.27792999998</v>
      </c>
      <c r="I60" s="8">
        <f t="shared" si="2"/>
        <v>108.99795644005437</v>
      </c>
      <c r="N60" s="16"/>
    </row>
    <row r="61" spans="1:14" s="16" customFormat="1" x14ac:dyDescent="0.2">
      <c r="A61" s="4" t="s">
        <v>95</v>
      </c>
      <c r="B61" s="5" t="s">
        <v>96</v>
      </c>
      <c r="C61" s="8">
        <v>204720</v>
      </c>
      <c r="D61" s="8">
        <v>204720</v>
      </c>
      <c r="E61" s="8">
        <v>136268.19928999999</v>
      </c>
      <c r="F61" s="8">
        <f t="shared" si="0"/>
        <v>66.563207937670967</v>
      </c>
      <c r="G61" s="8">
        <f t="shared" si="1"/>
        <v>66.563207937670967</v>
      </c>
      <c r="H61" s="8">
        <v>111338.77855</v>
      </c>
      <c r="I61" s="8">
        <f t="shared" si="2"/>
        <v>122.39060017063568</v>
      </c>
    </row>
    <row r="62" spans="1:14" x14ac:dyDescent="0.2">
      <c r="A62" s="4" t="s">
        <v>97</v>
      </c>
      <c r="B62" s="5" t="s">
        <v>98</v>
      </c>
      <c r="C62" s="8">
        <v>1314187</v>
      </c>
      <c r="D62" s="8">
        <v>1314187</v>
      </c>
      <c r="E62" s="8">
        <v>168576.49824000002</v>
      </c>
      <c r="F62" s="8">
        <f t="shared" si="0"/>
        <v>12.827436144171264</v>
      </c>
      <c r="G62" s="8">
        <f t="shared" si="1"/>
        <v>12.827436144171264</v>
      </c>
      <c r="H62" s="8">
        <v>168340.49937999999</v>
      </c>
      <c r="I62" s="8">
        <f t="shared" si="2"/>
        <v>100.14019137454694</v>
      </c>
    </row>
    <row r="63" spans="1:14" s="16" customFormat="1" x14ac:dyDescent="0.2">
      <c r="A63" s="4" t="s">
        <v>99</v>
      </c>
      <c r="B63" s="5" t="s">
        <v>100</v>
      </c>
      <c r="C63" s="8">
        <v>3528</v>
      </c>
      <c r="D63" s="8">
        <v>3528</v>
      </c>
      <c r="E63" s="8">
        <v>1302.002</v>
      </c>
      <c r="F63" s="8">
        <f t="shared" si="0"/>
        <v>36.904818594104306</v>
      </c>
      <c r="G63" s="8">
        <f t="shared" si="1"/>
        <v>36.904818594104306</v>
      </c>
      <c r="H63" s="8">
        <v>1666</v>
      </c>
      <c r="I63" s="8">
        <f t="shared" si="2"/>
        <v>78.151380552220886</v>
      </c>
      <c r="N63" s="12"/>
    </row>
    <row r="64" spans="1:14" ht="25.5" x14ac:dyDescent="0.2">
      <c r="A64" s="2" t="s">
        <v>101</v>
      </c>
      <c r="B64" s="3" t="s">
        <v>102</v>
      </c>
      <c r="C64" s="7">
        <v>58400</v>
      </c>
      <c r="D64" s="7">
        <v>58400</v>
      </c>
      <c r="E64" s="7">
        <v>13146.35836</v>
      </c>
      <c r="F64" s="7">
        <f t="shared" si="0"/>
        <v>22.510887602739725</v>
      </c>
      <c r="G64" s="7">
        <f t="shared" si="1"/>
        <v>22.510887602739725</v>
      </c>
      <c r="H64" s="7">
        <v>13650.84152</v>
      </c>
      <c r="I64" s="8">
        <f t="shared" si="2"/>
        <v>96.304380508257495</v>
      </c>
      <c r="N64" s="16"/>
    </row>
    <row r="65" spans="1:14" x14ac:dyDescent="0.2">
      <c r="A65" s="4" t="s">
        <v>103</v>
      </c>
      <c r="B65" s="5" t="s">
        <v>104</v>
      </c>
      <c r="C65" s="8">
        <v>53603</v>
      </c>
      <c r="D65" s="8">
        <v>53603</v>
      </c>
      <c r="E65" s="8">
        <v>12410.98726</v>
      </c>
      <c r="F65" s="8">
        <f t="shared" si="0"/>
        <v>23.153531071022144</v>
      </c>
      <c r="G65" s="8">
        <f t="shared" si="1"/>
        <v>23.153531071022144</v>
      </c>
      <c r="H65" s="8">
        <v>12098.24667</v>
      </c>
      <c r="I65" s="8">
        <f t="shared" si="2"/>
        <v>102.58500755134628</v>
      </c>
    </row>
    <row r="66" spans="1:14" x14ac:dyDescent="0.2">
      <c r="A66" s="4" t="s">
        <v>105</v>
      </c>
      <c r="B66" s="5" t="s">
        <v>106</v>
      </c>
      <c r="C66" s="8">
        <v>53207</v>
      </c>
      <c r="D66" s="8">
        <v>53207</v>
      </c>
      <c r="E66" s="8">
        <v>12250.27641</v>
      </c>
      <c r="F66" s="8">
        <f t="shared" si="0"/>
        <v>23.023805908996938</v>
      </c>
      <c r="G66" s="8">
        <f t="shared" si="1"/>
        <v>23.023805908996938</v>
      </c>
      <c r="H66" s="8">
        <v>11962.4007</v>
      </c>
      <c r="I66" s="8">
        <f t="shared" si="2"/>
        <v>102.40650449035702</v>
      </c>
      <c r="N66" s="16"/>
    </row>
    <row r="67" spans="1:14" ht="25.5" x14ac:dyDescent="0.2">
      <c r="A67" s="4" t="s">
        <v>107</v>
      </c>
      <c r="B67" s="5" t="s">
        <v>108</v>
      </c>
      <c r="C67" s="8">
        <v>396</v>
      </c>
      <c r="D67" s="8">
        <v>396</v>
      </c>
      <c r="E67" s="8">
        <v>160.71084999999999</v>
      </c>
      <c r="F67" s="8">
        <f t="shared" si="0"/>
        <v>40.583547979797977</v>
      </c>
      <c r="G67" s="8">
        <f t="shared" si="1"/>
        <v>40.583547979797977</v>
      </c>
      <c r="H67" s="8">
        <v>135.84596999999999</v>
      </c>
      <c r="I67" s="8">
        <f t="shared" si="2"/>
        <v>118.30373032045043</v>
      </c>
    </row>
    <row r="68" spans="1:14" s="16" customFormat="1" ht="25.5" x14ac:dyDescent="0.2">
      <c r="A68" s="4" t="s">
        <v>109</v>
      </c>
      <c r="B68" s="5" t="s">
        <v>110</v>
      </c>
      <c r="C68" s="8">
        <v>4797</v>
      </c>
      <c r="D68" s="8">
        <v>4797</v>
      </c>
      <c r="E68" s="8">
        <v>735.37109999999996</v>
      </c>
      <c r="F68" s="8">
        <f t="shared" si="0"/>
        <v>15.329812382739211</v>
      </c>
      <c r="G68" s="8">
        <f t="shared" si="1"/>
        <v>15.329812382739211</v>
      </c>
      <c r="H68" s="8">
        <v>1552.5948500000002</v>
      </c>
      <c r="I68" s="8">
        <f t="shared" si="2"/>
        <v>47.364004846467182</v>
      </c>
      <c r="N68" s="12"/>
    </row>
    <row r="69" spans="1:14" s="16" customFormat="1" x14ac:dyDescent="0.2">
      <c r="A69" s="4" t="s">
        <v>111</v>
      </c>
      <c r="B69" s="5" t="s">
        <v>112</v>
      </c>
      <c r="C69" s="8">
        <v>4794</v>
      </c>
      <c r="D69" s="8">
        <v>4794</v>
      </c>
      <c r="E69" s="8">
        <v>735.25450999999998</v>
      </c>
      <c r="F69" s="8">
        <f t="shared" si="0"/>
        <v>15.336973508552356</v>
      </c>
      <c r="G69" s="8">
        <f t="shared" si="1"/>
        <v>15.336973508552356</v>
      </c>
      <c r="H69" s="8">
        <v>1551.54701</v>
      </c>
      <c r="I69" s="8">
        <f t="shared" si="2"/>
        <v>47.388477774837128</v>
      </c>
      <c r="N69" s="12"/>
    </row>
    <row r="70" spans="1:14" s="16" customFormat="1" ht="25.5" x14ac:dyDescent="0.2">
      <c r="A70" s="4" t="s">
        <v>113</v>
      </c>
      <c r="B70" s="5" t="s">
        <v>114</v>
      </c>
      <c r="C70" s="8">
        <v>3</v>
      </c>
      <c r="D70" s="8">
        <v>3</v>
      </c>
      <c r="E70" s="8">
        <v>0.11659</v>
      </c>
      <c r="F70" s="8">
        <f t="shared" si="0"/>
        <v>3.8863333333333334</v>
      </c>
      <c r="G70" s="8">
        <f t="shared" si="1"/>
        <v>3.8863333333333334</v>
      </c>
      <c r="H70" s="8">
        <v>1.0478399999999999</v>
      </c>
      <c r="I70" s="8">
        <f t="shared" si="2"/>
        <v>11.126698732630937</v>
      </c>
      <c r="N70" s="12"/>
    </row>
    <row r="71" spans="1:14" x14ac:dyDescent="0.2">
      <c r="A71" s="2" t="s">
        <v>115</v>
      </c>
      <c r="B71" s="3" t="s">
        <v>116</v>
      </c>
      <c r="C71" s="7">
        <v>247335.7</v>
      </c>
      <c r="D71" s="7">
        <v>247335.7</v>
      </c>
      <c r="E71" s="7">
        <v>76449.02184999999</v>
      </c>
      <c r="F71" s="7">
        <f t="shared" si="0"/>
        <v>30.909012265516051</v>
      </c>
      <c r="G71" s="7">
        <f t="shared" si="1"/>
        <v>30.909012265516051</v>
      </c>
      <c r="H71" s="7">
        <v>119230.94120999999</v>
      </c>
      <c r="I71" s="8">
        <f t="shared" si="2"/>
        <v>64.118441969984346</v>
      </c>
      <c r="N71" s="16"/>
    </row>
    <row r="72" spans="1:14" ht="38.25" x14ac:dyDescent="0.2">
      <c r="A72" s="4" t="s">
        <v>980</v>
      </c>
      <c r="B72" s="5" t="s">
        <v>989</v>
      </c>
      <c r="C72" s="8">
        <v>0</v>
      </c>
      <c r="D72" s="8">
        <v>0</v>
      </c>
      <c r="E72" s="8">
        <v>1.1000000000000001</v>
      </c>
      <c r="F72" s="8">
        <v>0</v>
      </c>
      <c r="G72" s="8">
        <v>0</v>
      </c>
      <c r="H72" s="8">
        <v>0</v>
      </c>
      <c r="I72" s="8">
        <v>0</v>
      </c>
      <c r="N72" s="16"/>
    </row>
    <row r="73" spans="1:14" ht="25.5" x14ac:dyDescent="0.2">
      <c r="A73" s="4" t="s">
        <v>981</v>
      </c>
      <c r="B73" s="5" t="s">
        <v>990</v>
      </c>
      <c r="C73" s="8">
        <v>0</v>
      </c>
      <c r="D73" s="8">
        <v>0</v>
      </c>
      <c r="E73" s="8">
        <v>1.1000000000000001</v>
      </c>
      <c r="F73" s="8">
        <v>0</v>
      </c>
      <c r="G73" s="8">
        <v>0</v>
      </c>
      <c r="H73" s="8">
        <v>0</v>
      </c>
      <c r="I73" s="8">
        <v>0</v>
      </c>
      <c r="N73" s="16"/>
    </row>
    <row r="74" spans="1:14" ht="51" x14ac:dyDescent="0.2">
      <c r="A74" s="4" t="s">
        <v>117</v>
      </c>
      <c r="B74" s="5" t="s">
        <v>118</v>
      </c>
      <c r="C74" s="8">
        <v>9564</v>
      </c>
      <c r="D74" s="8">
        <v>9564</v>
      </c>
      <c r="E74" s="8">
        <v>2242.1950000000002</v>
      </c>
      <c r="F74" s="8">
        <f t="shared" si="0"/>
        <v>23.444113341698035</v>
      </c>
      <c r="G74" s="8">
        <f t="shared" si="1"/>
        <v>23.444113341698035</v>
      </c>
      <c r="H74" s="8">
        <v>5053.2500899999995</v>
      </c>
      <c r="I74" s="8">
        <f t="shared" si="2"/>
        <v>44.371344383630145</v>
      </c>
    </row>
    <row r="75" spans="1:14" ht="25.5" x14ac:dyDescent="0.2">
      <c r="A75" s="4" t="s">
        <v>119</v>
      </c>
      <c r="B75" s="5" t="s">
        <v>120</v>
      </c>
      <c r="C75" s="8">
        <v>237771.7</v>
      </c>
      <c r="D75" s="8">
        <v>237771.7</v>
      </c>
      <c r="E75" s="8">
        <v>74205.726849999992</v>
      </c>
      <c r="F75" s="8">
        <f t="shared" ref="F75:F145" si="3">E75/C75*100</f>
        <v>31.208813685564763</v>
      </c>
      <c r="G75" s="8">
        <f t="shared" ref="G75:G145" si="4">E75/D75*100</f>
        <v>31.208813685564763</v>
      </c>
      <c r="H75" s="8">
        <v>114177.69112</v>
      </c>
      <c r="I75" s="8">
        <f t="shared" ref="I75:I140" si="5">E75/H75*100</f>
        <v>64.991441079335061</v>
      </c>
    </row>
    <row r="76" spans="1:14" ht="63.75" x14ac:dyDescent="0.2">
      <c r="A76" s="4" t="s">
        <v>121</v>
      </c>
      <c r="B76" s="5" t="s">
        <v>122</v>
      </c>
      <c r="C76" s="8">
        <v>478</v>
      </c>
      <c r="D76" s="8">
        <v>478</v>
      </c>
      <c r="E76" s="8">
        <v>18.079999999999998</v>
      </c>
      <c r="F76" s="8">
        <f t="shared" si="3"/>
        <v>3.7824267782426779</v>
      </c>
      <c r="G76" s="8">
        <f t="shared" si="4"/>
        <v>3.7824267782426779</v>
      </c>
      <c r="H76" s="8">
        <v>264.68650000000002</v>
      </c>
      <c r="I76" s="8">
        <f t="shared" si="5"/>
        <v>6.8307223828944803</v>
      </c>
    </row>
    <row r="77" spans="1:14" ht="25.5" x14ac:dyDescent="0.2">
      <c r="A77" s="4" t="s">
        <v>123</v>
      </c>
      <c r="B77" s="5" t="s">
        <v>124</v>
      </c>
      <c r="C77" s="8">
        <v>145290.29999999999</v>
      </c>
      <c r="D77" s="8">
        <v>145290.29999999999</v>
      </c>
      <c r="E77" s="8">
        <v>47258.936679999999</v>
      </c>
      <c r="F77" s="8">
        <f t="shared" si="3"/>
        <v>32.527248329723321</v>
      </c>
      <c r="G77" s="8">
        <f t="shared" si="4"/>
        <v>32.527248329723321</v>
      </c>
      <c r="H77" s="8">
        <v>64079.566060000005</v>
      </c>
      <c r="I77" s="8">
        <f t="shared" si="5"/>
        <v>73.750400612497529</v>
      </c>
    </row>
    <row r="78" spans="1:14" ht="38.25" x14ac:dyDescent="0.2">
      <c r="A78" s="4" t="s">
        <v>125</v>
      </c>
      <c r="B78" s="5" t="s">
        <v>126</v>
      </c>
      <c r="C78" s="8">
        <v>47641.1</v>
      </c>
      <c r="D78" s="8">
        <v>47641.1</v>
      </c>
      <c r="E78" s="8">
        <v>8300</v>
      </c>
      <c r="F78" s="8">
        <f t="shared" si="3"/>
        <v>17.421931903335565</v>
      </c>
      <c r="G78" s="8">
        <f t="shared" si="4"/>
        <v>17.421931903335565</v>
      </c>
      <c r="H78" s="8">
        <v>25672.75</v>
      </c>
      <c r="I78" s="8">
        <f t="shared" si="5"/>
        <v>32.329999707861454</v>
      </c>
    </row>
    <row r="79" spans="1:14" ht="51" x14ac:dyDescent="0.2">
      <c r="A79" s="4" t="s">
        <v>127</v>
      </c>
      <c r="B79" s="5" t="s">
        <v>128</v>
      </c>
      <c r="C79" s="8">
        <v>47641.1</v>
      </c>
      <c r="D79" s="8">
        <v>47641.1</v>
      </c>
      <c r="E79" s="8">
        <v>8300</v>
      </c>
      <c r="F79" s="8">
        <f t="shared" si="3"/>
        <v>17.421931903335565</v>
      </c>
      <c r="G79" s="8">
        <f t="shared" si="4"/>
        <v>17.421931903335565</v>
      </c>
      <c r="H79" s="8">
        <v>25672.75</v>
      </c>
      <c r="I79" s="8">
        <f t="shared" si="5"/>
        <v>32.329999707861454</v>
      </c>
    </row>
    <row r="80" spans="1:14" ht="25.5" x14ac:dyDescent="0.2">
      <c r="A80" s="4" t="s">
        <v>129</v>
      </c>
      <c r="B80" s="5" t="s">
        <v>130</v>
      </c>
      <c r="C80" s="8">
        <v>6325</v>
      </c>
      <c r="D80" s="8">
        <v>6325</v>
      </c>
      <c r="E80" s="8">
        <v>2405.23</v>
      </c>
      <c r="F80" s="8">
        <f t="shared" si="3"/>
        <v>38.027351778656126</v>
      </c>
      <c r="G80" s="8">
        <f t="shared" si="4"/>
        <v>38.027351778656126</v>
      </c>
      <c r="H80" s="8">
        <v>3326.8750599999998</v>
      </c>
      <c r="I80" s="8">
        <f t="shared" si="5"/>
        <v>72.29697408594599</v>
      </c>
    </row>
    <row r="81" spans="1:14" ht="51" x14ac:dyDescent="0.2">
      <c r="A81" s="4" t="s">
        <v>131</v>
      </c>
      <c r="B81" s="5" t="s">
        <v>132</v>
      </c>
      <c r="C81" s="8">
        <v>128.80000000000001</v>
      </c>
      <c r="D81" s="8">
        <v>128.80000000000001</v>
      </c>
      <c r="E81" s="8">
        <v>57.6</v>
      </c>
      <c r="F81" s="8">
        <f t="shared" si="3"/>
        <v>44.720496894409933</v>
      </c>
      <c r="G81" s="8">
        <f t="shared" si="4"/>
        <v>44.720496894409933</v>
      </c>
      <c r="H81" s="8">
        <v>54.4</v>
      </c>
      <c r="I81" s="8">
        <f t="shared" si="5"/>
        <v>105.88235294117648</v>
      </c>
    </row>
    <row r="82" spans="1:14" ht="25.5" x14ac:dyDescent="0.2">
      <c r="A82" s="4" t="s">
        <v>133</v>
      </c>
      <c r="B82" s="5" t="s">
        <v>134</v>
      </c>
      <c r="C82" s="8">
        <v>3.5</v>
      </c>
      <c r="D82" s="8">
        <v>3.5</v>
      </c>
      <c r="E82" s="8">
        <v>14</v>
      </c>
      <c r="F82" s="8" t="s">
        <v>1139</v>
      </c>
      <c r="G82" s="8" t="s">
        <v>1139</v>
      </c>
      <c r="H82" s="8">
        <v>3.5</v>
      </c>
      <c r="I82" s="8" t="s">
        <v>1139</v>
      </c>
    </row>
    <row r="83" spans="1:14" ht="76.5" x14ac:dyDescent="0.2">
      <c r="A83" s="4" t="s">
        <v>135</v>
      </c>
      <c r="B83" s="5" t="s">
        <v>136</v>
      </c>
      <c r="C83" s="8">
        <v>116</v>
      </c>
      <c r="D83" s="8">
        <v>116</v>
      </c>
      <c r="E83" s="8">
        <v>12</v>
      </c>
      <c r="F83" s="8">
        <f t="shared" si="3"/>
        <v>10.344827586206897</v>
      </c>
      <c r="G83" s="8">
        <f t="shared" si="4"/>
        <v>10.344827586206897</v>
      </c>
      <c r="H83" s="8">
        <v>24</v>
      </c>
      <c r="I83" s="8">
        <f t="shared" si="5"/>
        <v>50</v>
      </c>
    </row>
    <row r="84" spans="1:14" ht="90" x14ac:dyDescent="0.25">
      <c r="A84" s="42" t="s">
        <v>1199</v>
      </c>
      <c r="B84" s="43" t="s">
        <v>1200</v>
      </c>
      <c r="C84" s="8">
        <v>0</v>
      </c>
      <c r="D84" s="8">
        <v>0</v>
      </c>
      <c r="E84" s="8">
        <v>0</v>
      </c>
      <c r="F84" s="8">
        <v>0</v>
      </c>
      <c r="G84" s="8">
        <v>0</v>
      </c>
      <c r="H84" s="8">
        <v>1.6</v>
      </c>
      <c r="I84" s="8">
        <f t="shared" si="5"/>
        <v>0</v>
      </c>
    </row>
    <row r="85" spans="1:14" ht="51" x14ac:dyDescent="0.2">
      <c r="A85" s="4" t="s">
        <v>137</v>
      </c>
      <c r="B85" s="5" t="s">
        <v>138</v>
      </c>
      <c r="C85" s="8">
        <v>31648.799999999999</v>
      </c>
      <c r="D85" s="8">
        <v>31648.799999999999</v>
      </c>
      <c r="E85" s="8">
        <v>14133.00517</v>
      </c>
      <c r="F85" s="8">
        <f t="shared" si="3"/>
        <v>44.655737879477265</v>
      </c>
      <c r="G85" s="8">
        <f t="shared" si="4"/>
        <v>44.655737879477265</v>
      </c>
      <c r="H85" s="8">
        <v>17528.338500000002</v>
      </c>
      <c r="I85" s="8">
        <f t="shared" si="5"/>
        <v>80.629462798199597</v>
      </c>
    </row>
    <row r="86" spans="1:14" ht="51" x14ac:dyDescent="0.2">
      <c r="A86" s="4" t="s">
        <v>139</v>
      </c>
      <c r="B86" s="5" t="s">
        <v>140</v>
      </c>
      <c r="C86" s="8">
        <v>9522</v>
      </c>
      <c r="D86" s="8">
        <v>9522</v>
      </c>
      <c r="E86" s="8">
        <v>3217.7249999999999</v>
      </c>
      <c r="F86" s="8">
        <f t="shared" si="3"/>
        <v>33.792533081285441</v>
      </c>
      <c r="G86" s="8">
        <f t="shared" si="4"/>
        <v>33.792533081285441</v>
      </c>
      <c r="H86" s="8">
        <v>4855.4255000000003</v>
      </c>
      <c r="I86" s="8">
        <f t="shared" si="5"/>
        <v>66.270710980942866</v>
      </c>
    </row>
    <row r="87" spans="1:14" ht="114.75" x14ac:dyDescent="0.2">
      <c r="A87" s="4" t="s">
        <v>141</v>
      </c>
      <c r="B87" s="5" t="s">
        <v>142</v>
      </c>
      <c r="C87" s="8">
        <v>22126.799999999999</v>
      </c>
      <c r="D87" s="8">
        <v>22126.799999999999</v>
      </c>
      <c r="E87" s="8">
        <v>10915.28017</v>
      </c>
      <c r="F87" s="8">
        <f t="shared" si="3"/>
        <v>49.330586302583299</v>
      </c>
      <c r="G87" s="8">
        <f t="shared" si="4"/>
        <v>49.330586302583299</v>
      </c>
      <c r="H87" s="8">
        <v>12672.913</v>
      </c>
      <c r="I87" s="8">
        <f t="shared" si="5"/>
        <v>86.130790687192444</v>
      </c>
    </row>
    <row r="88" spans="1:14" s="16" customFormat="1" ht="76.5" x14ac:dyDescent="0.2">
      <c r="A88" s="4" t="s">
        <v>143</v>
      </c>
      <c r="B88" s="5" t="s">
        <v>144</v>
      </c>
      <c r="C88" s="8">
        <v>4.8</v>
      </c>
      <c r="D88" s="8">
        <v>4.8</v>
      </c>
      <c r="E88" s="8">
        <v>3.95</v>
      </c>
      <c r="F88" s="8">
        <f t="shared" si="3"/>
        <v>82.291666666666671</v>
      </c>
      <c r="G88" s="8">
        <f t="shared" si="4"/>
        <v>82.291666666666671</v>
      </c>
      <c r="H88" s="8">
        <v>1.6</v>
      </c>
      <c r="I88" s="8" t="s">
        <v>1139</v>
      </c>
      <c r="N88" s="12"/>
    </row>
    <row r="89" spans="1:14" ht="38.25" x14ac:dyDescent="0.2">
      <c r="A89" s="4" t="s">
        <v>145</v>
      </c>
      <c r="B89" s="5" t="s">
        <v>146</v>
      </c>
      <c r="C89" s="8">
        <v>1632</v>
      </c>
      <c r="D89" s="8">
        <v>1632</v>
      </c>
      <c r="E89" s="8">
        <v>812.8</v>
      </c>
      <c r="F89" s="8">
        <f t="shared" si="3"/>
        <v>49.803921568627445</v>
      </c>
      <c r="G89" s="8">
        <f t="shared" si="4"/>
        <v>49.803921568627445</v>
      </c>
      <c r="H89" s="8">
        <v>811.2</v>
      </c>
      <c r="I89" s="8">
        <f t="shared" si="5"/>
        <v>100.1972386587771</v>
      </c>
    </row>
    <row r="90" spans="1:14" ht="63.75" x14ac:dyDescent="0.2">
      <c r="A90" s="4" t="s">
        <v>147</v>
      </c>
      <c r="B90" s="5" t="s">
        <v>148</v>
      </c>
      <c r="C90" s="8">
        <v>1632</v>
      </c>
      <c r="D90" s="8">
        <v>1632</v>
      </c>
      <c r="E90" s="8">
        <v>812.8</v>
      </c>
      <c r="F90" s="8">
        <f t="shared" si="3"/>
        <v>49.803921568627445</v>
      </c>
      <c r="G90" s="8">
        <f t="shared" si="4"/>
        <v>49.803921568627445</v>
      </c>
      <c r="H90" s="8">
        <v>811.2</v>
      </c>
      <c r="I90" s="8">
        <f t="shared" si="5"/>
        <v>100.1972386587771</v>
      </c>
    </row>
    <row r="91" spans="1:14" ht="30" x14ac:dyDescent="0.25">
      <c r="A91" s="42" t="s">
        <v>1201</v>
      </c>
      <c r="B91" s="43" t="s">
        <v>1202</v>
      </c>
      <c r="C91" s="8">
        <v>0</v>
      </c>
      <c r="D91" s="8">
        <v>0</v>
      </c>
      <c r="E91" s="8">
        <v>0</v>
      </c>
      <c r="F91" s="8">
        <v>0</v>
      </c>
      <c r="G91" s="8">
        <v>0</v>
      </c>
      <c r="H91" s="8">
        <v>-14</v>
      </c>
      <c r="I91" s="8">
        <f t="shared" si="5"/>
        <v>0</v>
      </c>
    </row>
    <row r="92" spans="1:14" ht="60" x14ac:dyDescent="0.25">
      <c r="A92" s="42" t="s">
        <v>1203</v>
      </c>
      <c r="B92" s="43" t="s">
        <v>1204</v>
      </c>
      <c r="C92" s="8">
        <v>0</v>
      </c>
      <c r="D92" s="8">
        <v>0</v>
      </c>
      <c r="E92" s="8">
        <v>0</v>
      </c>
      <c r="F92" s="8">
        <v>0</v>
      </c>
      <c r="G92" s="8">
        <v>0</v>
      </c>
      <c r="H92" s="8">
        <v>-14</v>
      </c>
      <c r="I92" s="8">
        <f t="shared" si="5"/>
        <v>0</v>
      </c>
    </row>
    <row r="93" spans="1:14" ht="60" x14ac:dyDescent="0.25">
      <c r="A93" s="42" t="s">
        <v>1205</v>
      </c>
      <c r="B93" s="43" t="s">
        <v>1206</v>
      </c>
      <c r="C93" s="8">
        <v>0</v>
      </c>
      <c r="D93" s="8">
        <v>0</v>
      </c>
      <c r="E93" s="8">
        <v>0</v>
      </c>
      <c r="F93" s="8">
        <v>0</v>
      </c>
      <c r="G93" s="8">
        <v>0</v>
      </c>
      <c r="H93" s="8">
        <v>-0.9</v>
      </c>
      <c r="I93" s="8">
        <f t="shared" si="5"/>
        <v>0</v>
      </c>
    </row>
    <row r="94" spans="1:14" ht="75" x14ac:dyDescent="0.25">
      <c r="A94" s="42" t="s">
        <v>1207</v>
      </c>
      <c r="B94" s="43" t="s">
        <v>1208</v>
      </c>
      <c r="C94" s="8">
        <v>0</v>
      </c>
      <c r="D94" s="8">
        <v>0</v>
      </c>
      <c r="E94" s="8">
        <v>0</v>
      </c>
      <c r="F94" s="8">
        <v>0</v>
      </c>
      <c r="G94" s="8">
        <v>0</v>
      </c>
      <c r="H94" s="8">
        <v>-0.9</v>
      </c>
      <c r="I94" s="8">
        <f t="shared" si="5"/>
        <v>0</v>
      </c>
    </row>
    <row r="95" spans="1:14" ht="25.5" x14ac:dyDescent="0.2">
      <c r="A95" s="4" t="s">
        <v>149</v>
      </c>
      <c r="B95" s="5" t="s">
        <v>150</v>
      </c>
      <c r="C95" s="8">
        <v>2</v>
      </c>
      <c r="D95" s="8">
        <v>2</v>
      </c>
      <c r="E95" s="8">
        <v>2.625</v>
      </c>
      <c r="F95" s="8">
        <f t="shared" si="3"/>
        <v>131.25</v>
      </c>
      <c r="G95" s="8">
        <f t="shared" si="4"/>
        <v>131.25</v>
      </c>
      <c r="H95" s="8">
        <v>0.82499999999999996</v>
      </c>
      <c r="I95" s="8" t="s">
        <v>1139</v>
      </c>
      <c r="N95" s="16"/>
    </row>
    <row r="96" spans="1:14" ht="51" x14ac:dyDescent="0.2">
      <c r="A96" s="4" t="s">
        <v>151</v>
      </c>
      <c r="B96" s="5" t="s">
        <v>152</v>
      </c>
      <c r="C96" s="8">
        <v>1233</v>
      </c>
      <c r="D96" s="8">
        <v>1233</v>
      </c>
      <c r="E96" s="8">
        <v>925</v>
      </c>
      <c r="F96" s="8">
        <f t="shared" si="3"/>
        <v>75.020275750202757</v>
      </c>
      <c r="G96" s="8">
        <f t="shared" si="4"/>
        <v>75.020275750202757</v>
      </c>
      <c r="H96" s="8">
        <v>1850.75</v>
      </c>
      <c r="I96" s="8">
        <f t="shared" si="5"/>
        <v>49.979737944076724</v>
      </c>
      <c r="N96" s="16"/>
    </row>
    <row r="97" spans="1:14" ht="51" x14ac:dyDescent="0.2">
      <c r="A97" s="4" t="s">
        <v>153</v>
      </c>
      <c r="B97" s="5" t="s">
        <v>154</v>
      </c>
      <c r="C97" s="8">
        <v>555</v>
      </c>
      <c r="D97" s="8">
        <v>555</v>
      </c>
      <c r="E97" s="8">
        <v>87.5</v>
      </c>
      <c r="F97" s="8">
        <f t="shared" si="3"/>
        <v>15.765765765765765</v>
      </c>
      <c r="G97" s="8">
        <f t="shared" si="4"/>
        <v>15.765765765765765</v>
      </c>
      <c r="H97" s="8">
        <v>87.5</v>
      </c>
      <c r="I97" s="8">
        <f t="shared" si="5"/>
        <v>100</v>
      </c>
      <c r="N97" s="16"/>
    </row>
    <row r="98" spans="1:14" ht="38.25" x14ac:dyDescent="0.2">
      <c r="A98" s="4" t="s">
        <v>155</v>
      </c>
      <c r="B98" s="5" t="s">
        <v>156</v>
      </c>
      <c r="C98" s="8">
        <v>495</v>
      </c>
      <c r="D98" s="8">
        <v>495</v>
      </c>
      <c r="E98" s="8">
        <v>175</v>
      </c>
      <c r="F98" s="8">
        <f t="shared" si="3"/>
        <v>35.353535353535356</v>
      </c>
      <c r="G98" s="8">
        <f t="shared" si="4"/>
        <v>35.353535353535356</v>
      </c>
      <c r="H98" s="8">
        <v>485</v>
      </c>
      <c r="I98" s="8">
        <f t="shared" si="5"/>
        <v>36.082474226804123</v>
      </c>
      <c r="N98" s="16"/>
    </row>
    <row r="99" spans="1:14" ht="51" x14ac:dyDescent="0.2">
      <c r="A99" s="4" t="s">
        <v>779</v>
      </c>
      <c r="B99" s="5" t="s">
        <v>878</v>
      </c>
      <c r="C99" s="8">
        <v>2218.4</v>
      </c>
      <c r="D99" s="8">
        <v>2218.4</v>
      </c>
      <c r="E99" s="8">
        <v>0</v>
      </c>
      <c r="F99" s="8">
        <f t="shared" si="3"/>
        <v>0</v>
      </c>
      <c r="G99" s="8">
        <f t="shared" si="4"/>
        <v>0</v>
      </c>
      <c r="H99" s="8">
        <v>0</v>
      </c>
      <c r="I99" s="8">
        <v>0</v>
      </c>
      <c r="N99" s="16"/>
    </row>
    <row r="100" spans="1:14" ht="25.5" x14ac:dyDescent="0.2">
      <c r="A100" s="2" t="s">
        <v>157</v>
      </c>
      <c r="B100" s="3" t="s">
        <v>158</v>
      </c>
      <c r="C100" s="7">
        <v>202</v>
      </c>
      <c r="D100" s="7">
        <v>202</v>
      </c>
      <c r="E100" s="7">
        <v>-2.8461399999999997</v>
      </c>
      <c r="F100" s="7">
        <v>0</v>
      </c>
      <c r="G100" s="7">
        <v>0</v>
      </c>
      <c r="H100" s="7">
        <v>54.459879999999998</v>
      </c>
      <c r="I100" s="8">
        <v>0</v>
      </c>
    </row>
    <row r="101" spans="1:14" ht="25.5" x14ac:dyDescent="0.2">
      <c r="A101" s="4" t="s">
        <v>159</v>
      </c>
      <c r="B101" s="5" t="s">
        <v>160</v>
      </c>
      <c r="C101" s="8">
        <v>8</v>
      </c>
      <c r="D101" s="8">
        <v>8</v>
      </c>
      <c r="E101" s="8">
        <v>5.6369999999999996E-2</v>
      </c>
      <c r="F101" s="8">
        <f t="shared" si="3"/>
        <v>0.70462499999999995</v>
      </c>
      <c r="G101" s="8">
        <f t="shared" si="4"/>
        <v>0.70462499999999995</v>
      </c>
      <c r="H101" s="8">
        <v>7.9531099999999997</v>
      </c>
      <c r="I101" s="8">
        <f t="shared" si="5"/>
        <v>0.70877933286475359</v>
      </c>
    </row>
    <row r="102" spans="1:14" ht="25.5" x14ac:dyDescent="0.2">
      <c r="A102" s="4" t="s">
        <v>161</v>
      </c>
      <c r="B102" s="5" t="s">
        <v>162</v>
      </c>
      <c r="C102" s="8">
        <v>8</v>
      </c>
      <c r="D102" s="8">
        <v>8</v>
      </c>
      <c r="E102" s="8">
        <v>5.6369999999999996E-2</v>
      </c>
      <c r="F102" s="8">
        <f t="shared" si="3"/>
        <v>0.70462499999999995</v>
      </c>
      <c r="G102" s="8">
        <f t="shared" si="4"/>
        <v>0.70462499999999995</v>
      </c>
      <c r="H102" s="8">
        <v>7.9431099999999999</v>
      </c>
      <c r="I102" s="8">
        <f t="shared" si="5"/>
        <v>0.70967165253911879</v>
      </c>
    </row>
    <row r="103" spans="1:14" x14ac:dyDescent="0.2">
      <c r="A103" s="4" t="s">
        <v>163</v>
      </c>
      <c r="B103" s="5" t="s">
        <v>164</v>
      </c>
      <c r="C103" s="8">
        <v>3</v>
      </c>
      <c r="D103" s="8">
        <v>3</v>
      </c>
      <c r="E103" s="8">
        <v>-4.4909999999999999E-2</v>
      </c>
      <c r="F103" s="8">
        <v>0</v>
      </c>
      <c r="G103" s="8">
        <v>0</v>
      </c>
      <c r="H103" s="8">
        <v>3.0535100000000002</v>
      </c>
      <c r="I103" s="8">
        <v>0</v>
      </c>
    </row>
    <row r="104" spans="1:14" x14ac:dyDescent="0.2">
      <c r="A104" s="4" t="s">
        <v>780</v>
      </c>
      <c r="B104" s="5" t="s">
        <v>165</v>
      </c>
      <c r="C104" s="8">
        <v>3</v>
      </c>
      <c r="D104" s="8">
        <v>3</v>
      </c>
      <c r="E104" s="8">
        <v>-4.4909999999999999E-2</v>
      </c>
      <c r="F104" s="8">
        <v>0</v>
      </c>
      <c r="G104" s="8">
        <v>0</v>
      </c>
      <c r="H104" s="8">
        <v>3.0529199999999999</v>
      </c>
      <c r="I104" s="8">
        <v>0</v>
      </c>
    </row>
    <row r="105" spans="1:14" ht="51" x14ac:dyDescent="0.2">
      <c r="A105" s="4" t="s">
        <v>781</v>
      </c>
      <c r="B105" s="5" t="s">
        <v>166</v>
      </c>
      <c r="C105" s="8">
        <v>3</v>
      </c>
      <c r="D105" s="8">
        <v>3</v>
      </c>
      <c r="E105" s="8">
        <v>-4.4909999999999999E-2</v>
      </c>
      <c r="F105" s="8">
        <v>0</v>
      </c>
      <c r="G105" s="8">
        <v>0</v>
      </c>
      <c r="H105" s="8">
        <v>3.0529199999999999</v>
      </c>
      <c r="I105" s="8">
        <v>0</v>
      </c>
    </row>
    <row r="106" spans="1:14" x14ac:dyDescent="0.2">
      <c r="A106" s="4" t="s">
        <v>167</v>
      </c>
      <c r="B106" s="5" t="s">
        <v>168</v>
      </c>
      <c r="C106" s="8">
        <v>109</v>
      </c>
      <c r="D106" s="8">
        <v>109</v>
      </c>
      <c r="E106" s="8">
        <v>1.3916999999999999</v>
      </c>
      <c r="F106" s="8">
        <f t="shared" si="3"/>
        <v>1.276788990825688</v>
      </c>
      <c r="G106" s="8">
        <f t="shared" si="4"/>
        <v>1.276788990825688</v>
      </c>
      <c r="H106" s="8">
        <v>33.224069999999998</v>
      </c>
      <c r="I106" s="8">
        <f t="shared" si="5"/>
        <v>4.1888305677179227</v>
      </c>
    </row>
    <row r="107" spans="1:14" x14ac:dyDescent="0.2">
      <c r="A107" s="4" t="s">
        <v>169</v>
      </c>
      <c r="B107" s="5" t="s">
        <v>170</v>
      </c>
      <c r="C107" s="8">
        <v>82</v>
      </c>
      <c r="D107" s="8">
        <v>82</v>
      </c>
      <c r="E107" s="8">
        <v>0.22383</v>
      </c>
      <c r="F107" s="8">
        <f t="shared" si="3"/>
        <v>0.27296341463414636</v>
      </c>
      <c r="G107" s="8">
        <f t="shared" si="4"/>
        <v>0.27296341463414636</v>
      </c>
      <c r="H107" s="8">
        <v>6.1530899999999997</v>
      </c>
      <c r="I107" s="8">
        <f t="shared" si="5"/>
        <v>3.6376844804805395</v>
      </c>
    </row>
    <row r="108" spans="1:14" ht="25.5" x14ac:dyDescent="0.2">
      <c r="A108" s="4" t="s">
        <v>171</v>
      </c>
      <c r="B108" s="5" t="s">
        <v>172</v>
      </c>
      <c r="C108" s="8">
        <v>2</v>
      </c>
      <c r="D108" s="8">
        <v>2</v>
      </c>
      <c r="E108" s="8">
        <v>8.8950000000000001E-2</v>
      </c>
      <c r="F108" s="8">
        <f t="shared" si="3"/>
        <v>4.4474999999999998</v>
      </c>
      <c r="G108" s="8">
        <f t="shared" si="4"/>
        <v>4.4474999999999998</v>
      </c>
      <c r="H108" s="8">
        <v>1.6165499999999999</v>
      </c>
      <c r="I108" s="8">
        <f t="shared" si="5"/>
        <v>5.5024589403359014</v>
      </c>
    </row>
    <row r="109" spans="1:14" x14ac:dyDescent="0.2">
      <c r="A109" s="4" t="s">
        <v>173</v>
      </c>
      <c r="B109" s="5" t="s">
        <v>174</v>
      </c>
      <c r="C109" s="8">
        <v>25</v>
      </c>
      <c r="D109" s="8">
        <v>25</v>
      </c>
      <c r="E109" s="8">
        <v>1.0789200000000001</v>
      </c>
      <c r="F109" s="8">
        <f t="shared" si="3"/>
        <v>4.3156800000000004</v>
      </c>
      <c r="G109" s="8">
        <f t="shared" si="4"/>
        <v>4.3156800000000004</v>
      </c>
      <c r="H109" s="8">
        <v>25.454429999999999</v>
      </c>
      <c r="I109" s="8">
        <f t="shared" si="5"/>
        <v>4.2386335109448536</v>
      </c>
    </row>
    <row r="110" spans="1:14" ht="25.5" x14ac:dyDescent="0.2">
      <c r="A110" s="4" t="s">
        <v>175</v>
      </c>
      <c r="B110" s="5" t="s">
        <v>176</v>
      </c>
      <c r="C110" s="8">
        <v>82</v>
      </c>
      <c r="D110" s="8">
        <v>82</v>
      </c>
      <c r="E110" s="8">
        <v>-4.2492999999999999</v>
      </c>
      <c r="F110" s="8">
        <v>0</v>
      </c>
      <c r="G110" s="8">
        <v>0</v>
      </c>
      <c r="H110" s="8">
        <v>15.33919</v>
      </c>
      <c r="I110" s="8">
        <v>0</v>
      </c>
    </row>
    <row r="111" spans="1:14" x14ac:dyDescent="0.2">
      <c r="A111" s="4" t="s">
        <v>177</v>
      </c>
      <c r="B111" s="5" t="s">
        <v>178</v>
      </c>
      <c r="C111" s="8">
        <v>73</v>
      </c>
      <c r="D111" s="8">
        <v>73</v>
      </c>
      <c r="E111" s="8">
        <v>-4.2492999999999999</v>
      </c>
      <c r="F111" s="8">
        <v>0</v>
      </c>
      <c r="G111" s="8">
        <v>0</v>
      </c>
      <c r="H111" s="8">
        <v>15.33919</v>
      </c>
      <c r="I111" s="8">
        <v>0</v>
      </c>
    </row>
    <row r="112" spans="1:14" x14ac:dyDescent="0.2">
      <c r="A112" s="4" t="s">
        <v>179</v>
      </c>
      <c r="B112" s="5" t="s">
        <v>180</v>
      </c>
      <c r="C112" s="8">
        <v>9</v>
      </c>
      <c r="D112" s="8">
        <v>9</v>
      </c>
      <c r="E112" s="8">
        <v>0</v>
      </c>
      <c r="F112" s="8">
        <f t="shared" si="3"/>
        <v>0</v>
      </c>
      <c r="G112" s="8">
        <f t="shared" si="4"/>
        <v>0</v>
      </c>
      <c r="H112" s="8">
        <v>0</v>
      </c>
      <c r="I112" s="8">
        <v>0</v>
      </c>
    </row>
    <row r="113" spans="1:14" ht="26.25" x14ac:dyDescent="0.25">
      <c r="A113" s="4" t="s">
        <v>1209</v>
      </c>
      <c r="B113" s="43" t="s">
        <v>1210</v>
      </c>
      <c r="C113" s="8">
        <v>0</v>
      </c>
      <c r="D113" s="8">
        <v>0</v>
      </c>
      <c r="E113" s="8">
        <v>0</v>
      </c>
      <c r="F113" s="8">
        <v>0</v>
      </c>
      <c r="G113" s="8">
        <v>0</v>
      </c>
      <c r="H113" s="8">
        <v>-5.1100000000000003</v>
      </c>
      <c r="I113" s="8">
        <v>0</v>
      </c>
    </row>
    <row r="114" spans="1:14" ht="26.25" x14ac:dyDescent="0.25">
      <c r="A114" s="4" t="s">
        <v>1209</v>
      </c>
      <c r="B114" s="43" t="s">
        <v>1211</v>
      </c>
      <c r="C114" s="8">
        <v>0</v>
      </c>
      <c r="D114" s="8">
        <v>0</v>
      </c>
      <c r="E114" s="8">
        <v>0</v>
      </c>
      <c r="F114" s="8">
        <v>0</v>
      </c>
      <c r="G114" s="8">
        <v>0</v>
      </c>
      <c r="H114" s="8">
        <v>-5.1100000000000003</v>
      </c>
      <c r="I114" s="8">
        <v>0</v>
      </c>
    </row>
    <row r="115" spans="1:14" ht="25.5" x14ac:dyDescent="0.2">
      <c r="A115" s="2" t="s">
        <v>181</v>
      </c>
      <c r="B115" s="3" t="s">
        <v>182</v>
      </c>
      <c r="C115" s="7">
        <v>89865.2</v>
      </c>
      <c r="D115" s="7">
        <v>89865.2</v>
      </c>
      <c r="E115" s="7">
        <v>34314.354159999995</v>
      </c>
      <c r="F115" s="7">
        <f t="shared" si="3"/>
        <v>38.184251701437262</v>
      </c>
      <c r="G115" s="7">
        <f t="shared" si="4"/>
        <v>38.184251701437262</v>
      </c>
      <c r="H115" s="7">
        <v>60446.190069999997</v>
      </c>
      <c r="I115" s="7">
        <f t="shared" si="5"/>
        <v>56.768431757670903</v>
      </c>
    </row>
    <row r="116" spans="1:14" ht="51" x14ac:dyDescent="0.2">
      <c r="A116" s="4" t="s">
        <v>183</v>
      </c>
      <c r="B116" s="5" t="s">
        <v>184</v>
      </c>
      <c r="C116" s="8">
        <v>4708.8999999999996</v>
      </c>
      <c r="D116" s="8">
        <v>4708.8999999999996</v>
      </c>
      <c r="E116" s="8">
        <v>0</v>
      </c>
      <c r="F116" s="8">
        <f t="shared" si="3"/>
        <v>0</v>
      </c>
      <c r="G116" s="8">
        <f t="shared" si="4"/>
        <v>0</v>
      </c>
      <c r="H116" s="8">
        <v>0</v>
      </c>
      <c r="I116" s="8">
        <v>0</v>
      </c>
    </row>
    <row r="117" spans="1:14" ht="38.25" x14ac:dyDescent="0.2">
      <c r="A117" s="4" t="s">
        <v>185</v>
      </c>
      <c r="B117" s="5" t="s">
        <v>186</v>
      </c>
      <c r="C117" s="8">
        <v>4708.8999999999996</v>
      </c>
      <c r="D117" s="8">
        <v>4708.8999999999996</v>
      </c>
      <c r="E117" s="8">
        <v>0</v>
      </c>
      <c r="F117" s="8">
        <f t="shared" si="3"/>
        <v>0</v>
      </c>
      <c r="G117" s="8">
        <f t="shared" si="4"/>
        <v>0</v>
      </c>
      <c r="H117" s="8">
        <v>0</v>
      </c>
      <c r="I117" s="8">
        <v>0</v>
      </c>
    </row>
    <row r="118" spans="1:14" x14ac:dyDescent="0.2">
      <c r="A118" s="4" t="s">
        <v>187</v>
      </c>
      <c r="B118" s="5" t="s">
        <v>188</v>
      </c>
      <c r="C118" s="8">
        <v>386</v>
      </c>
      <c r="D118" s="8">
        <v>386</v>
      </c>
      <c r="E118" s="8">
        <v>103.79711</v>
      </c>
      <c r="F118" s="8">
        <f t="shared" si="3"/>
        <v>26.890443005181346</v>
      </c>
      <c r="G118" s="8">
        <f t="shared" si="4"/>
        <v>26.890443005181346</v>
      </c>
      <c r="H118" s="8">
        <v>80.025449999999992</v>
      </c>
      <c r="I118" s="8">
        <f t="shared" si="5"/>
        <v>129.70512505709121</v>
      </c>
    </row>
    <row r="119" spans="1:14" ht="25.5" x14ac:dyDescent="0.2">
      <c r="A119" s="4" t="s">
        <v>189</v>
      </c>
      <c r="B119" s="5" t="s">
        <v>190</v>
      </c>
      <c r="C119" s="8">
        <v>386</v>
      </c>
      <c r="D119" s="8">
        <v>386</v>
      </c>
      <c r="E119" s="8">
        <v>103.79711</v>
      </c>
      <c r="F119" s="8">
        <f t="shared" si="3"/>
        <v>26.890443005181346</v>
      </c>
      <c r="G119" s="8">
        <f t="shared" si="4"/>
        <v>26.890443005181346</v>
      </c>
      <c r="H119" s="8">
        <v>80.025449999999992</v>
      </c>
      <c r="I119" s="8">
        <f t="shared" si="5"/>
        <v>129.70512505709121</v>
      </c>
    </row>
    <row r="120" spans="1:14" ht="51" x14ac:dyDescent="0.2">
      <c r="A120" s="4" t="s">
        <v>191</v>
      </c>
      <c r="B120" s="5" t="s">
        <v>192</v>
      </c>
      <c r="C120" s="8">
        <v>80359.399999999994</v>
      </c>
      <c r="D120" s="8">
        <v>80359.399999999994</v>
      </c>
      <c r="E120" s="8">
        <v>32872.130499999999</v>
      </c>
      <c r="F120" s="8">
        <f t="shared" si="3"/>
        <v>40.906391162701567</v>
      </c>
      <c r="G120" s="8">
        <f t="shared" si="4"/>
        <v>40.906391162701567</v>
      </c>
      <c r="H120" s="8">
        <v>29658.185960000003</v>
      </c>
      <c r="I120" s="8">
        <f t="shared" si="5"/>
        <v>110.83661874780421</v>
      </c>
    </row>
    <row r="121" spans="1:14" ht="51" x14ac:dyDescent="0.2">
      <c r="A121" s="4" t="s">
        <v>193</v>
      </c>
      <c r="B121" s="5" t="s">
        <v>194</v>
      </c>
      <c r="C121" s="8">
        <v>46668.7</v>
      </c>
      <c r="D121" s="8">
        <v>46668.7</v>
      </c>
      <c r="E121" s="8">
        <v>17650.45205</v>
      </c>
      <c r="F121" s="8">
        <f t="shared" si="3"/>
        <v>37.820749345921357</v>
      </c>
      <c r="G121" s="8">
        <f t="shared" si="4"/>
        <v>37.820749345921357</v>
      </c>
      <c r="H121" s="8">
        <v>17919.899809999999</v>
      </c>
      <c r="I121" s="8">
        <f t="shared" si="5"/>
        <v>98.496376861160599</v>
      </c>
    </row>
    <row r="122" spans="1:14" s="16" customFormat="1" ht="51" x14ac:dyDescent="0.2">
      <c r="A122" s="4" t="s">
        <v>195</v>
      </c>
      <c r="B122" s="5" t="s">
        <v>196</v>
      </c>
      <c r="C122" s="8">
        <v>46668.7</v>
      </c>
      <c r="D122" s="8">
        <v>46668.7</v>
      </c>
      <c r="E122" s="8">
        <v>17650.45205</v>
      </c>
      <c r="F122" s="8">
        <f t="shared" si="3"/>
        <v>37.820749345921357</v>
      </c>
      <c r="G122" s="8">
        <f t="shared" si="4"/>
        <v>37.820749345921357</v>
      </c>
      <c r="H122" s="8">
        <v>17919.899809999999</v>
      </c>
      <c r="I122" s="8">
        <f t="shared" si="5"/>
        <v>98.496376861160599</v>
      </c>
      <c r="N122" s="12"/>
    </row>
    <row r="123" spans="1:14" ht="51" x14ac:dyDescent="0.2">
      <c r="A123" s="4" t="s">
        <v>197</v>
      </c>
      <c r="B123" s="5" t="s">
        <v>198</v>
      </c>
      <c r="C123" s="8">
        <v>3853.7</v>
      </c>
      <c r="D123" s="8">
        <v>3853.7</v>
      </c>
      <c r="E123" s="8">
        <v>1739.6093999999998</v>
      </c>
      <c r="F123" s="8">
        <f t="shared" si="3"/>
        <v>45.141277214105926</v>
      </c>
      <c r="G123" s="8">
        <f t="shared" si="4"/>
        <v>45.141277214105926</v>
      </c>
      <c r="H123" s="8">
        <v>1985.63726</v>
      </c>
      <c r="I123" s="8">
        <f t="shared" si="5"/>
        <v>87.609627148112637</v>
      </c>
    </row>
    <row r="124" spans="1:14" ht="51" x14ac:dyDescent="0.2">
      <c r="A124" s="4" t="s">
        <v>199</v>
      </c>
      <c r="B124" s="5" t="s">
        <v>200</v>
      </c>
      <c r="C124" s="8">
        <v>3853.7</v>
      </c>
      <c r="D124" s="8">
        <v>3853.7</v>
      </c>
      <c r="E124" s="8">
        <v>1739.6093999999998</v>
      </c>
      <c r="F124" s="8">
        <f t="shared" si="3"/>
        <v>45.141277214105926</v>
      </c>
      <c r="G124" s="8">
        <f t="shared" si="4"/>
        <v>45.141277214105926</v>
      </c>
      <c r="H124" s="8">
        <v>1985.63726</v>
      </c>
      <c r="I124" s="8">
        <f t="shared" si="5"/>
        <v>87.609627148112637</v>
      </c>
    </row>
    <row r="125" spans="1:14" ht="25.5" x14ac:dyDescent="0.2">
      <c r="A125" s="4" t="s">
        <v>201</v>
      </c>
      <c r="B125" s="5" t="s">
        <v>202</v>
      </c>
      <c r="C125" s="8">
        <v>29836.6</v>
      </c>
      <c r="D125" s="8">
        <v>29836.6</v>
      </c>
      <c r="E125" s="8">
        <v>13482.06789</v>
      </c>
      <c r="F125" s="8">
        <f t="shared" si="3"/>
        <v>45.186341238612982</v>
      </c>
      <c r="G125" s="8">
        <f t="shared" si="4"/>
        <v>45.186341238612982</v>
      </c>
      <c r="H125" s="8">
        <v>9752.293380000001</v>
      </c>
      <c r="I125" s="8">
        <f t="shared" si="5"/>
        <v>138.24510158450545</v>
      </c>
      <c r="N125" s="16"/>
    </row>
    <row r="126" spans="1:14" ht="25.5" x14ac:dyDescent="0.2">
      <c r="A126" s="4" t="s">
        <v>203</v>
      </c>
      <c r="B126" s="5" t="s">
        <v>204</v>
      </c>
      <c r="C126" s="8">
        <v>29836.6</v>
      </c>
      <c r="D126" s="8">
        <v>29836.6</v>
      </c>
      <c r="E126" s="8">
        <v>13482.06789</v>
      </c>
      <c r="F126" s="8">
        <f t="shared" si="3"/>
        <v>45.186341238612982</v>
      </c>
      <c r="G126" s="8">
        <f t="shared" si="4"/>
        <v>45.186341238612982</v>
      </c>
      <c r="H126" s="8">
        <v>9752.293380000001</v>
      </c>
      <c r="I126" s="8">
        <f t="shared" si="5"/>
        <v>138.24510158450545</v>
      </c>
    </row>
    <row r="127" spans="1:14" ht="76.5" x14ac:dyDescent="0.2">
      <c r="A127" s="4" t="s">
        <v>205</v>
      </c>
      <c r="B127" s="5" t="s">
        <v>206</v>
      </c>
      <c r="C127" s="8">
        <v>0.4</v>
      </c>
      <c r="D127" s="8">
        <v>0.4</v>
      </c>
      <c r="E127" s="8">
        <v>1.16E-3</v>
      </c>
      <c r="F127" s="8">
        <f t="shared" si="3"/>
        <v>0.28999999999999998</v>
      </c>
      <c r="G127" s="8">
        <f t="shared" si="4"/>
        <v>0.28999999999999998</v>
      </c>
      <c r="H127" s="8">
        <v>0.35550999999999999</v>
      </c>
      <c r="I127" s="8">
        <f t="shared" si="5"/>
        <v>0.3262918061376614</v>
      </c>
    </row>
    <row r="128" spans="1:14" ht="25.5" x14ac:dyDescent="0.2">
      <c r="A128" s="4" t="s">
        <v>207</v>
      </c>
      <c r="B128" s="5" t="s">
        <v>208</v>
      </c>
      <c r="C128" s="8">
        <v>243.6</v>
      </c>
      <c r="D128" s="8">
        <v>243.6</v>
      </c>
      <c r="E128" s="8">
        <v>355.50452000000001</v>
      </c>
      <c r="F128" s="8">
        <f t="shared" si="3"/>
        <v>145.93781609195403</v>
      </c>
      <c r="G128" s="8">
        <f t="shared" si="4"/>
        <v>145.93781609195403</v>
      </c>
      <c r="H128" s="8">
        <v>65.367689999999996</v>
      </c>
      <c r="I128" s="8" t="s">
        <v>1139</v>
      </c>
    </row>
    <row r="129" spans="1:9" ht="25.5" x14ac:dyDescent="0.2">
      <c r="A129" s="4" t="s">
        <v>209</v>
      </c>
      <c r="B129" s="5" t="s">
        <v>210</v>
      </c>
      <c r="C129" s="8">
        <v>243.6</v>
      </c>
      <c r="D129" s="8">
        <v>243.6</v>
      </c>
      <c r="E129" s="8">
        <v>355.50452000000001</v>
      </c>
      <c r="F129" s="8">
        <f t="shared" si="3"/>
        <v>145.93781609195403</v>
      </c>
      <c r="G129" s="8">
        <f t="shared" si="4"/>
        <v>145.93781609195403</v>
      </c>
      <c r="H129" s="8">
        <v>65.367689999999996</v>
      </c>
      <c r="I129" s="8" t="s">
        <v>1139</v>
      </c>
    </row>
    <row r="130" spans="1:9" ht="63.75" x14ac:dyDescent="0.2">
      <c r="A130" s="4" t="s">
        <v>211</v>
      </c>
      <c r="B130" s="5" t="s">
        <v>212</v>
      </c>
      <c r="C130" s="8">
        <v>243.6</v>
      </c>
      <c r="D130" s="8">
        <v>243.6</v>
      </c>
      <c r="E130" s="8">
        <v>355.50452000000001</v>
      </c>
      <c r="F130" s="8">
        <f t="shared" si="3"/>
        <v>145.93781609195403</v>
      </c>
      <c r="G130" s="8">
        <f t="shared" si="4"/>
        <v>145.93781609195403</v>
      </c>
      <c r="H130" s="8">
        <v>65.367689999999996</v>
      </c>
      <c r="I130" s="8" t="s">
        <v>1139</v>
      </c>
    </row>
    <row r="131" spans="1:9" x14ac:dyDescent="0.2">
      <c r="A131" s="4" t="s">
        <v>213</v>
      </c>
      <c r="B131" s="5" t="s">
        <v>214</v>
      </c>
      <c r="C131" s="8">
        <v>3762.3</v>
      </c>
      <c r="D131" s="8">
        <v>3762.3</v>
      </c>
      <c r="E131" s="8">
        <v>769.25699999999995</v>
      </c>
      <c r="F131" s="8">
        <f t="shared" si="3"/>
        <v>20.4464556255482</v>
      </c>
      <c r="G131" s="8">
        <f t="shared" si="4"/>
        <v>20.4464556255482</v>
      </c>
      <c r="H131" s="8">
        <v>30642.610969999998</v>
      </c>
      <c r="I131" s="8">
        <f t="shared" si="5"/>
        <v>2.5104159719063261</v>
      </c>
    </row>
    <row r="132" spans="1:9" ht="38.25" x14ac:dyDescent="0.2">
      <c r="A132" s="4" t="s">
        <v>215</v>
      </c>
      <c r="B132" s="5" t="s">
        <v>216</v>
      </c>
      <c r="C132" s="8">
        <v>3762.3</v>
      </c>
      <c r="D132" s="8">
        <v>3762.3</v>
      </c>
      <c r="E132" s="8">
        <v>769.25699999999995</v>
      </c>
      <c r="F132" s="8">
        <f t="shared" si="3"/>
        <v>20.4464556255482</v>
      </c>
      <c r="G132" s="8">
        <f t="shared" si="4"/>
        <v>20.4464556255482</v>
      </c>
      <c r="H132" s="8">
        <v>30642.610969999998</v>
      </c>
      <c r="I132" s="8">
        <f t="shared" si="5"/>
        <v>2.5104159719063261</v>
      </c>
    </row>
    <row r="133" spans="1:9" ht="38.25" x14ac:dyDescent="0.2">
      <c r="A133" s="4" t="s">
        <v>217</v>
      </c>
      <c r="B133" s="5" t="s">
        <v>218</v>
      </c>
      <c r="C133" s="8">
        <v>3762.3</v>
      </c>
      <c r="D133" s="8">
        <v>3762.3</v>
      </c>
      <c r="E133" s="8">
        <v>769.25699999999995</v>
      </c>
      <c r="F133" s="8">
        <f t="shared" si="3"/>
        <v>20.4464556255482</v>
      </c>
      <c r="G133" s="8">
        <f t="shared" si="4"/>
        <v>20.4464556255482</v>
      </c>
      <c r="H133" s="8">
        <v>30642.610969999998</v>
      </c>
      <c r="I133" s="8">
        <f t="shared" si="5"/>
        <v>2.5104159719063261</v>
      </c>
    </row>
    <row r="134" spans="1:9" ht="51" x14ac:dyDescent="0.2">
      <c r="A134" s="4" t="s">
        <v>606</v>
      </c>
      <c r="B134" s="5" t="s">
        <v>610</v>
      </c>
      <c r="C134" s="8">
        <v>405</v>
      </c>
      <c r="D134" s="8">
        <v>405</v>
      </c>
      <c r="E134" s="8">
        <v>213.66503</v>
      </c>
      <c r="F134" s="8">
        <f t="shared" si="3"/>
        <v>52.756797530864198</v>
      </c>
      <c r="G134" s="8">
        <f t="shared" si="4"/>
        <v>52.756797530864198</v>
      </c>
      <c r="H134" s="8">
        <v>0</v>
      </c>
      <c r="I134" s="8">
        <v>0</v>
      </c>
    </row>
    <row r="135" spans="1:9" ht="51" x14ac:dyDescent="0.2">
      <c r="A135" s="4" t="s">
        <v>607</v>
      </c>
      <c r="B135" s="5" t="s">
        <v>611</v>
      </c>
      <c r="C135" s="8">
        <v>405</v>
      </c>
      <c r="D135" s="8">
        <v>405</v>
      </c>
      <c r="E135" s="8">
        <v>213.66503</v>
      </c>
      <c r="F135" s="8">
        <f t="shared" si="3"/>
        <v>52.756797530864198</v>
      </c>
      <c r="G135" s="8">
        <f t="shared" si="4"/>
        <v>52.756797530864198</v>
      </c>
      <c r="H135" s="8">
        <v>0</v>
      </c>
      <c r="I135" s="8">
        <v>0</v>
      </c>
    </row>
    <row r="136" spans="1:9" ht="63.75" x14ac:dyDescent="0.2">
      <c r="A136" s="4" t="s">
        <v>608</v>
      </c>
      <c r="B136" s="5" t="s">
        <v>612</v>
      </c>
      <c r="C136" s="8">
        <v>405</v>
      </c>
      <c r="D136" s="8">
        <v>405</v>
      </c>
      <c r="E136" s="8">
        <v>213.66503</v>
      </c>
      <c r="F136" s="8">
        <f t="shared" si="3"/>
        <v>52.756797530864198</v>
      </c>
      <c r="G136" s="8">
        <f t="shared" si="4"/>
        <v>52.756797530864198</v>
      </c>
      <c r="H136" s="8">
        <v>0</v>
      </c>
      <c r="I136" s="8">
        <v>0</v>
      </c>
    </row>
    <row r="137" spans="1:9" x14ac:dyDescent="0.2">
      <c r="A137" s="2" t="s">
        <v>219</v>
      </c>
      <c r="B137" s="3" t="s">
        <v>220</v>
      </c>
      <c r="C137" s="7">
        <v>348428.6</v>
      </c>
      <c r="D137" s="7">
        <v>348428.6</v>
      </c>
      <c r="E137" s="7">
        <v>141393.34169999999</v>
      </c>
      <c r="F137" s="7">
        <f t="shared" si="3"/>
        <v>40.580291543231525</v>
      </c>
      <c r="G137" s="7">
        <f t="shared" si="4"/>
        <v>40.580291543231525</v>
      </c>
      <c r="H137" s="7">
        <v>192977.99321000002</v>
      </c>
      <c r="I137" s="7">
        <f t="shared" si="5"/>
        <v>73.269153310209191</v>
      </c>
    </row>
    <row r="138" spans="1:9" x14ac:dyDescent="0.2">
      <c r="A138" s="4" t="s">
        <v>221</v>
      </c>
      <c r="B138" s="5" t="s">
        <v>222</v>
      </c>
      <c r="C138" s="8">
        <v>14254.3</v>
      </c>
      <c r="D138" s="8">
        <v>14254.3</v>
      </c>
      <c r="E138" s="8">
        <v>20314.157139999999</v>
      </c>
      <c r="F138" s="8">
        <f t="shared" si="3"/>
        <v>142.51248493437066</v>
      </c>
      <c r="G138" s="8">
        <f t="shared" si="4"/>
        <v>142.51248493437066</v>
      </c>
      <c r="H138" s="8">
        <v>10963.74732</v>
      </c>
      <c r="I138" s="8">
        <f t="shared" si="5"/>
        <v>185.28479859202008</v>
      </c>
    </row>
    <row r="139" spans="1:9" ht="25.5" x14ac:dyDescent="0.2">
      <c r="A139" s="4" t="s">
        <v>782</v>
      </c>
      <c r="B139" s="5" t="s">
        <v>223</v>
      </c>
      <c r="C139" s="8">
        <v>5464.7</v>
      </c>
      <c r="D139" s="8">
        <v>5464.7</v>
      </c>
      <c r="E139" s="8">
        <v>1673.15014</v>
      </c>
      <c r="F139" s="8">
        <f t="shared" si="3"/>
        <v>30.617419803465886</v>
      </c>
      <c r="G139" s="8">
        <f t="shared" si="4"/>
        <v>30.617419803465886</v>
      </c>
      <c r="H139" s="8">
        <v>3611.9269100000001</v>
      </c>
      <c r="I139" s="8">
        <f t="shared" si="5"/>
        <v>46.32292351674414</v>
      </c>
    </row>
    <row r="140" spans="1:9" x14ac:dyDescent="0.2">
      <c r="A140" s="4" t="s">
        <v>224</v>
      </c>
      <c r="B140" s="5" t="s">
        <v>225</v>
      </c>
      <c r="C140" s="8">
        <v>4135.5</v>
      </c>
      <c r="D140" s="8">
        <v>4135.5</v>
      </c>
      <c r="E140" s="8">
        <v>1933.4002499999999</v>
      </c>
      <c r="F140" s="8">
        <f t="shared" si="3"/>
        <v>46.751305767138192</v>
      </c>
      <c r="G140" s="8">
        <f t="shared" si="4"/>
        <v>46.751305767138192</v>
      </c>
      <c r="H140" s="8">
        <v>2786.00776</v>
      </c>
      <c r="I140" s="8">
        <f t="shared" si="5"/>
        <v>69.39680060331203</v>
      </c>
    </row>
    <row r="141" spans="1:9" x14ac:dyDescent="0.2">
      <c r="A141" s="4" t="s">
        <v>226</v>
      </c>
      <c r="B141" s="5" t="s">
        <v>227</v>
      </c>
      <c r="C141" s="8">
        <v>4654.1000000000004</v>
      </c>
      <c r="D141" s="8">
        <v>4654.1000000000004</v>
      </c>
      <c r="E141" s="8">
        <v>16706.01179</v>
      </c>
      <c r="F141" s="8" t="s">
        <v>1139</v>
      </c>
      <c r="G141" s="8" t="s">
        <v>1139</v>
      </c>
      <c r="H141" s="8">
        <v>4565.8126500000008</v>
      </c>
      <c r="I141" s="8" t="s">
        <v>1139</v>
      </c>
    </row>
    <row r="142" spans="1:9" x14ac:dyDescent="0.2">
      <c r="A142" s="4" t="s">
        <v>228</v>
      </c>
      <c r="B142" s="5" t="s">
        <v>229</v>
      </c>
      <c r="C142" s="8">
        <v>3402.9</v>
      </c>
      <c r="D142" s="8">
        <v>3402.9</v>
      </c>
      <c r="E142" s="8">
        <v>16378.07107</v>
      </c>
      <c r="F142" s="8" t="s">
        <v>1139</v>
      </c>
      <c r="G142" s="8" t="s">
        <v>1139</v>
      </c>
      <c r="H142" s="8">
        <v>4396.4016600000004</v>
      </c>
      <c r="I142" s="8" t="s">
        <v>1139</v>
      </c>
    </row>
    <row r="143" spans="1:9" x14ac:dyDescent="0.2">
      <c r="A143" s="4" t="s">
        <v>230</v>
      </c>
      <c r="B143" s="5" t="s">
        <v>231</v>
      </c>
      <c r="C143" s="8">
        <v>1251.2</v>
      </c>
      <c r="D143" s="8">
        <v>1251.2</v>
      </c>
      <c r="E143" s="8">
        <v>327.94072</v>
      </c>
      <c r="F143" s="8">
        <f t="shared" si="3"/>
        <v>26.210095907928388</v>
      </c>
      <c r="G143" s="8">
        <f t="shared" si="4"/>
        <v>26.210095907928388</v>
      </c>
      <c r="H143" s="8">
        <v>169.41099</v>
      </c>
      <c r="I143" s="8">
        <f t="shared" ref="I143:I188" si="6">E143/H143*100</f>
        <v>193.57700465595534</v>
      </c>
    </row>
    <row r="144" spans="1:9" ht="25.5" x14ac:dyDescent="0.2">
      <c r="A144" s="4" t="s">
        <v>982</v>
      </c>
      <c r="B144" s="5" t="s">
        <v>991</v>
      </c>
      <c r="C144" s="8">
        <v>0</v>
      </c>
      <c r="D144" s="8">
        <v>0</v>
      </c>
      <c r="E144" s="8">
        <v>1.5949599999999999</v>
      </c>
      <c r="F144" s="8">
        <v>0</v>
      </c>
      <c r="G144" s="8">
        <v>0</v>
      </c>
      <c r="H144" s="8">
        <v>0</v>
      </c>
      <c r="I144" s="8">
        <v>0</v>
      </c>
    </row>
    <row r="145" spans="1:14" x14ac:dyDescent="0.2">
      <c r="A145" s="4" t="s">
        <v>232</v>
      </c>
      <c r="B145" s="5" t="s">
        <v>233</v>
      </c>
      <c r="C145" s="8">
        <v>13161</v>
      </c>
      <c r="D145" s="8">
        <v>13161</v>
      </c>
      <c r="E145" s="8">
        <v>1140.5703600000002</v>
      </c>
      <c r="F145" s="8">
        <f t="shared" si="3"/>
        <v>8.6662894916799651</v>
      </c>
      <c r="G145" s="8">
        <f t="shared" si="4"/>
        <v>8.6662894916799651</v>
      </c>
      <c r="H145" s="8">
        <v>4034.9528799999998</v>
      </c>
      <c r="I145" s="8">
        <f t="shared" si="6"/>
        <v>28.267253519946934</v>
      </c>
    </row>
    <row r="146" spans="1:14" ht="38.25" x14ac:dyDescent="0.2">
      <c r="A146" s="4" t="s">
        <v>234</v>
      </c>
      <c r="B146" s="5" t="s">
        <v>235</v>
      </c>
      <c r="C146" s="8">
        <v>12403</v>
      </c>
      <c r="D146" s="8">
        <v>12403</v>
      </c>
      <c r="E146" s="8">
        <v>924.89985000000001</v>
      </c>
      <c r="F146" s="8">
        <f t="shared" ref="F146:F209" si="7">E146/C146*100</f>
        <v>7.457065629283238</v>
      </c>
      <c r="G146" s="8">
        <f t="shared" ref="G146:G209" si="8">E146/D146*100</f>
        <v>7.457065629283238</v>
      </c>
      <c r="H146" s="8">
        <v>3693.8792000000003</v>
      </c>
      <c r="I146" s="8">
        <f t="shared" si="6"/>
        <v>25.03871404349119</v>
      </c>
    </row>
    <row r="147" spans="1:14" ht="38.25" x14ac:dyDescent="0.2">
      <c r="A147" s="4" t="s">
        <v>236</v>
      </c>
      <c r="B147" s="5" t="s">
        <v>237</v>
      </c>
      <c r="C147" s="8">
        <v>12403</v>
      </c>
      <c r="D147" s="8">
        <v>12403</v>
      </c>
      <c r="E147" s="8">
        <v>924.89985000000001</v>
      </c>
      <c r="F147" s="8">
        <f t="shared" si="7"/>
        <v>7.457065629283238</v>
      </c>
      <c r="G147" s="8">
        <f t="shared" si="8"/>
        <v>7.457065629283238</v>
      </c>
      <c r="H147" s="8">
        <v>3693.8792000000003</v>
      </c>
      <c r="I147" s="8">
        <f t="shared" si="6"/>
        <v>25.03871404349119</v>
      </c>
    </row>
    <row r="148" spans="1:14" ht="25.5" x14ac:dyDescent="0.2">
      <c r="A148" s="4" t="s">
        <v>238</v>
      </c>
      <c r="B148" s="5" t="s">
        <v>239</v>
      </c>
      <c r="C148" s="8">
        <v>53</v>
      </c>
      <c r="D148" s="8">
        <v>53</v>
      </c>
      <c r="E148" s="8">
        <v>25.67051</v>
      </c>
      <c r="F148" s="8">
        <f t="shared" si="7"/>
        <v>48.434924528301885</v>
      </c>
      <c r="G148" s="8">
        <f t="shared" si="8"/>
        <v>48.434924528301885</v>
      </c>
      <c r="H148" s="8">
        <v>31.07368</v>
      </c>
      <c r="I148" s="8">
        <f t="shared" si="6"/>
        <v>82.611747305114818</v>
      </c>
    </row>
    <row r="149" spans="1:14" ht="38.25" x14ac:dyDescent="0.2">
      <c r="A149" s="4" t="s">
        <v>240</v>
      </c>
      <c r="B149" s="5" t="s">
        <v>241</v>
      </c>
      <c r="C149" s="8">
        <v>605</v>
      </c>
      <c r="D149" s="8">
        <v>605</v>
      </c>
      <c r="E149" s="8">
        <v>190</v>
      </c>
      <c r="F149" s="8">
        <f t="shared" si="7"/>
        <v>31.404958677685951</v>
      </c>
      <c r="G149" s="8">
        <f t="shared" si="8"/>
        <v>31.404958677685951</v>
      </c>
      <c r="H149" s="8">
        <v>310</v>
      </c>
      <c r="I149" s="8">
        <f t="shared" si="6"/>
        <v>61.29032258064516</v>
      </c>
    </row>
    <row r="150" spans="1:14" ht="38.25" x14ac:dyDescent="0.2">
      <c r="A150" s="4" t="s">
        <v>242</v>
      </c>
      <c r="B150" s="5" t="s">
        <v>243</v>
      </c>
      <c r="C150" s="8">
        <v>605</v>
      </c>
      <c r="D150" s="8">
        <v>605</v>
      </c>
      <c r="E150" s="8">
        <v>190</v>
      </c>
      <c r="F150" s="8">
        <f t="shared" si="7"/>
        <v>31.404958677685951</v>
      </c>
      <c r="G150" s="8">
        <f t="shared" si="8"/>
        <v>31.404958677685951</v>
      </c>
      <c r="H150" s="8">
        <v>310</v>
      </c>
      <c r="I150" s="8">
        <f t="shared" si="6"/>
        <v>61.29032258064516</v>
      </c>
    </row>
    <row r="151" spans="1:14" x14ac:dyDescent="0.2">
      <c r="A151" s="4" t="s">
        <v>244</v>
      </c>
      <c r="B151" s="5" t="s">
        <v>245</v>
      </c>
      <c r="C151" s="8">
        <v>100</v>
      </c>
      <c r="D151" s="8">
        <v>100</v>
      </c>
      <c r="E151" s="8">
        <v>0</v>
      </c>
      <c r="F151" s="8">
        <f t="shared" si="7"/>
        <v>0</v>
      </c>
      <c r="G151" s="8">
        <f t="shared" si="8"/>
        <v>0</v>
      </c>
      <c r="H151" s="8">
        <v>0</v>
      </c>
      <c r="I151" s="8">
        <v>0</v>
      </c>
    </row>
    <row r="152" spans="1:14" ht="25.5" x14ac:dyDescent="0.2">
      <c r="A152" s="4" t="s">
        <v>246</v>
      </c>
      <c r="B152" s="5" t="s">
        <v>247</v>
      </c>
      <c r="C152" s="8">
        <v>100</v>
      </c>
      <c r="D152" s="8">
        <v>100</v>
      </c>
      <c r="E152" s="8">
        <v>0</v>
      </c>
      <c r="F152" s="8">
        <f t="shared" si="7"/>
        <v>0</v>
      </c>
      <c r="G152" s="8">
        <f t="shared" si="8"/>
        <v>0</v>
      </c>
      <c r="H152" s="8">
        <v>0</v>
      </c>
      <c r="I152" s="8">
        <v>0</v>
      </c>
    </row>
    <row r="153" spans="1:14" x14ac:dyDescent="0.2">
      <c r="A153" s="4" t="s">
        <v>248</v>
      </c>
      <c r="B153" s="5" t="s">
        <v>249</v>
      </c>
      <c r="C153" s="8">
        <v>321013.3</v>
      </c>
      <c r="D153" s="8">
        <v>321013.3</v>
      </c>
      <c r="E153" s="8">
        <v>119938.6142</v>
      </c>
      <c r="F153" s="8">
        <f t="shared" si="7"/>
        <v>37.362506226377533</v>
      </c>
      <c r="G153" s="8">
        <f t="shared" si="8"/>
        <v>37.362506226377533</v>
      </c>
      <c r="H153" s="8">
        <v>177979.29300999999</v>
      </c>
      <c r="I153" s="8">
        <f t="shared" si="6"/>
        <v>67.389083399303701</v>
      </c>
    </row>
    <row r="154" spans="1:14" s="16" customFormat="1" x14ac:dyDescent="0.2">
      <c r="A154" s="4" t="s">
        <v>250</v>
      </c>
      <c r="B154" s="5" t="s">
        <v>251</v>
      </c>
      <c r="C154" s="8">
        <v>321013.3</v>
      </c>
      <c r="D154" s="8">
        <v>321013.3</v>
      </c>
      <c r="E154" s="8">
        <v>119938.6142</v>
      </c>
      <c r="F154" s="8">
        <f t="shared" si="7"/>
        <v>37.362506226377533</v>
      </c>
      <c r="G154" s="8">
        <f t="shared" si="8"/>
        <v>37.362506226377533</v>
      </c>
      <c r="H154" s="8">
        <v>177979.29300999999</v>
      </c>
      <c r="I154" s="8">
        <f t="shared" si="6"/>
        <v>67.389083399303701</v>
      </c>
      <c r="N154" s="12"/>
    </row>
    <row r="155" spans="1:14" ht="38.25" x14ac:dyDescent="0.2">
      <c r="A155" s="4" t="s">
        <v>783</v>
      </c>
      <c r="B155" s="5" t="s">
        <v>252</v>
      </c>
      <c r="C155" s="8">
        <v>12505</v>
      </c>
      <c r="D155" s="8">
        <v>12505</v>
      </c>
      <c r="E155" s="8">
        <v>2942.0677500000002</v>
      </c>
      <c r="F155" s="8">
        <f t="shared" si="7"/>
        <v>23.527131147540985</v>
      </c>
      <c r="G155" s="8">
        <f t="shared" si="8"/>
        <v>23.527131147540985</v>
      </c>
      <c r="H155" s="8">
        <v>0</v>
      </c>
      <c r="I155" s="8">
        <v>0</v>
      </c>
    </row>
    <row r="156" spans="1:14" ht="25.5" x14ac:dyDescent="0.2">
      <c r="A156" s="4" t="s">
        <v>253</v>
      </c>
      <c r="B156" s="5" t="s">
        <v>254</v>
      </c>
      <c r="C156" s="8">
        <v>284079.2</v>
      </c>
      <c r="D156" s="8">
        <v>284079.2</v>
      </c>
      <c r="E156" s="8">
        <v>107918.48062</v>
      </c>
      <c r="F156" s="8">
        <f t="shared" si="7"/>
        <v>37.988870927544149</v>
      </c>
      <c r="G156" s="8">
        <f t="shared" si="8"/>
        <v>37.988870927544149</v>
      </c>
      <c r="H156" s="8">
        <v>166940.65972</v>
      </c>
      <c r="I156" s="8">
        <f t="shared" si="6"/>
        <v>64.644814990551424</v>
      </c>
    </row>
    <row r="157" spans="1:14" ht="25.5" x14ac:dyDescent="0.2">
      <c r="A157" s="4" t="s">
        <v>255</v>
      </c>
      <c r="B157" s="5" t="s">
        <v>256</v>
      </c>
      <c r="C157" s="8">
        <v>24429.1</v>
      </c>
      <c r="D157" s="8">
        <v>24429.1</v>
      </c>
      <c r="E157" s="8">
        <v>9078.0658299999996</v>
      </c>
      <c r="F157" s="8">
        <f t="shared" si="7"/>
        <v>37.160868922719217</v>
      </c>
      <c r="G157" s="8">
        <f t="shared" si="8"/>
        <v>37.160868922719217</v>
      </c>
      <c r="H157" s="8">
        <v>11038.63329</v>
      </c>
      <c r="I157" s="8">
        <f t="shared" si="6"/>
        <v>82.239038035840025</v>
      </c>
      <c r="N157" s="16"/>
    </row>
    <row r="158" spans="1:14" ht="25.5" x14ac:dyDescent="0.2">
      <c r="A158" s="2" t="s">
        <v>257</v>
      </c>
      <c r="B158" s="3" t="s">
        <v>258</v>
      </c>
      <c r="C158" s="7">
        <v>2307322.2000000002</v>
      </c>
      <c r="D158" s="7">
        <v>2307322.2000000002</v>
      </c>
      <c r="E158" s="7">
        <v>270697.45344999997</v>
      </c>
      <c r="F158" s="7">
        <f t="shared" si="7"/>
        <v>11.732104577765513</v>
      </c>
      <c r="G158" s="7">
        <f t="shared" si="8"/>
        <v>11.732104577765513</v>
      </c>
      <c r="H158" s="7">
        <v>132337.87039</v>
      </c>
      <c r="I158" s="7" t="s">
        <v>1139</v>
      </c>
    </row>
    <row r="159" spans="1:14" s="16" customFormat="1" x14ac:dyDescent="0.2">
      <c r="A159" s="4" t="s">
        <v>259</v>
      </c>
      <c r="B159" s="5" t="s">
        <v>260</v>
      </c>
      <c r="C159" s="8">
        <v>42861.599999999999</v>
      </c>
      <c r="D159" s="8">
        <v>42861.599999999999</v>
      </c>
      <c r="E159" s="8">
        <v>9255.3621400000011</v>
      </c>
      <c r="F159" s="8">
        <f t="shared" si="7"/>
        <v>21.5935992590104</v>
      </c>
      <c r="G159" s="8">
        <f t="shared" si="8"/>
        <v>21.5935992590104</v>
      </c>
      <c r="H159" s="8">
        <v>8770.3625900000006</v>
      </c>
      <c r="I159" s="8">
        <f t="shared" si="6"/>
        <v>105.52998288295399</v>
      </c>
      <c r="N159" s="12"/>
    </row>
    <row r="160" spans="1:14" ht="38.25" x14ac:dyDescent="0.2">
      <c r="A160" s="4" t="s">
        <v>261</v>
      </c>
      <c r="B160" s="5" t="s">
        <v>262</v>
      </c>
      <c r="C160" s="8">
        <v>14</v>
      </c>
      <c r="D160" s="8">
        <v>14</v>
      </c>
      <c r="E160" s="8">
        <v>3.3</v>
      </c>
      <c r="F160" s="8">
        <f t="shared" si="7"/>
        <v>23.571428571428569</v>
      </c>
      <c r="G160" s="8">
        <f t="shared" si="8"/>
        <v>23.571428571428569</v>
      </c>
      <c r="H160" s="8">
        <v>5.95</v>
      </c>
      <c r="I160" s="8">
        <f t="shared" si="6"/>
        <v>55.462184873949575</v>
      </c>
    </row>
    <row r="161" spans="1:14" ht="25.5" x14ac:dyDescent="0.2">
      <c r="A161" s="4" t="s">
        <v>263</v>
      </c>
      <c r="B161" s="5" t="s">
        <v>264</v>
      </c>
      <c r="C161" s="8">
        <v>481.3</v>
      </c>
      <c r="D161" s="8">
        <v>481.3</v>
      </c>
      <c r="E161" s="8">
        <v>100.80983999999999</v>
      </c>
      <c r="F161" s="8">
        <f t="shared" si="7"/>
        <v>20.945323083316016</v>
      </c>
      <c r="G161" s="8">
        <f t="shared" si="8"/>
        <v>20.945323083316016</v>
      </c>
      <c r="H161" s="8">
        <v>169.5625</v>
      </c>
      <c r="I161" s="8">
        <f t="shared" si="6"/>
        <v>59.452909694065603</v>
      </c>
    </row>
    <row r="162" spans="1:14" x14ac:dyDescent="0.2">
      <c r="A162" s="4" t="s">
        <v>265</v>
      </c>
      <c r="B162" s="5" t="s">
        <v>266</v>
      </c>
      <c r="C162" s="8">
        <v>2</v>
      </c>
      <c r="D162" s="8">
        <v>2</v>
      </c>
      <c r="E162" s="8">
        <v>0.2</v>
      </c>
      <c r="F162" s="8">
        <f t="shared" si="7"/>
        <v>10</v>
      </c>
      <c r="G162" s="8">
        <f t="shared" si="8"/>
        <v>10</v>
      </c>
      <c r="H162" s="8">
        <v>0.9</v>
      </c>
      <c r="I162" s="8">
        <f t="shared" si="6"/>
        <v>22.222222222222225</v>
      </c>
      <c r="N162" s="16"/>
    </row>
    <row r="163" spans="1:14" ht="25.5" x14ac:dyDescent="0.2">
      <c r="A163" s="4" t="s">
        <v>267</v>
      </c>
      <c r="B163" s="5" t="s">
        <v>268</v>
      </c>
      <c r="C163" s="8">
        <v>22.6</v>
      </c>
      <c r="D163" s="8">
        <v>22.6</v>
      </c>
      <c r="E163" s="8">
        <v>24.35</v>
      </c>
      <c r="F163" s="8">
        <f t="shared" si="7"/>
        <v>107.74336283185842</v>
      </c>
      <c r="G163" s="8">
        <f t="shared" si="8"/>
        <v>107.74336283185842</v>
      </c>
      <c r="H163" s="8">
        <v>11.45</v>
      </c>
      <c r="I163" s="8" t="s">
        <v>1139</v>
      </c>
    </row>
    <row r="164" spans="1:14" ht="51" x14ac:dyDescent="0.2">
      <c r="A164" s="4" t="s">
        <v>269</v>
      </c>
      <c r="B164" s="5" t="s">
        <v>270</v>
      </c>
      <c r="C164" s="8">
        <v>22.6</v>
      </c>
      <c r="D164" s="8">
        <v>22.6</v>
      </c>
      <c r="E164" s="8">
        <v>24.35</v>
      </c>
      <c r="F164" s="8">
        <f t="shared" si="7"/>
        <v>107.74336283185842</v>
      </c>
      <c r="G164" s="8">
        <f t="shared" si="8"/>
        <v>107.74336283185842</v>
      </c>
      <c r="H164" s="8">
        <v>11.45</v>
      </c>
      <c r="I164" s="8" t="s">
        <v>1139</v>
      </c>
    </row>
    <row r="165" spans="1:14" ht="25.5" x14ac:dyDescent="0.2">
      <c r="A165" s="4" t="s">
        <v>271</v>
      </c>
      <c r="B165" s="5" t="s">
        <v>272</v>
      </c>
      <c r="C165" s="8">
        <v>166.8</v>
      </c>
      <c r="D165" s="8">
        <v>166.8</v>
      </c>
      <c r="E165" s="8">
        <v>0</v>
      </c>
      <c r="F165" s="8">
        <f t="shared" si="7"/>
        <v>0</v>
      </c>
      <c r="G165" s="8">
        <f t="shared" si="8"/>
        <v>0</v>
      </c>
      <c r="H165" s="8">
        <v>49.410499999999999</v>
      </c>
      <c r="I165" s="8">
        <f t="shared" si="6"/>
        <v>0</v>
      </c>
    </row>
    <row r="166" spans="1:14" ht="51" x14ac:dyDescent="0.2">
      <c r="A166" s="4" t="s">
        <v>273</v>
      </c>
      <c r="B166" s="5" t="s">
        <v>274</v>
      </c>
      <c r="C166" s="8">
        <v>166.8</v>
      </c>
      <c r="D166" s="8">
        <v>166.8</v>
      </c>
      <c r="E166" s="8">
        <v>0</v>
      </c>
      <c r="F166" s="8">
        <f t="shared" si="7"/>
        <v>0</v>
      </c>
      <c r="G166" s="8">
        <f t="shared" si="8"/>
        <v>0</v>
      </c>
      <c r="H166" s="8">
        <v>49.410499999999999</v>
      </c>
      <c r="I166" s="8">
        <f t="shared" si="6"/>
        <v>0</v>
      </c>
    </row>
    <row r="167" spans="1:14" x14ac:dyDescent="0.2">
      <c r="A167" s="4" t="s">
        <v>275</v>
      </c>
      <c r="B167" s="5" t="s">
        <v>276</v>
      </c>
      <c r="C167" s="8">
        <v>42174.9</v>
      </c>
      <c r="D167" s="8">
        <v>42174.9</v>
      </c>
      <c r="E167" s="8">
        <v>9126.7023000000008</v>
      </c>
      <c r="F167" s="8">
        <f t="shared" si="7"/>
        <v>21.640127895976043</v>
      </c>
      <c r="G167" s="8">
        <f t="shared" si="8"/>
        <v>21.640127895976043</v>
      </c>
      <c r="H167" s="8">
        <v>8533.0895899999996</v>
      </c>
      <c r="I167" s="8">
        <f t="shared" si="6"/>
        <v>106.95659765128521</v>
      </c>
    </row>
    <row r="168" spans="1:14" ht="25.5" x14ac:dyDescent="0.2">
      <c r="A168" s="4" t="s">
        <v>277</v>
      </c>
      <c r="B168" s="5" t="s">
        <v>278</v>
      </c>
      <c r="C168" s="8">
        <v>42174.9</v>
      </c>
      <c r="D168" s="8">
        <v>42174.9</v>
      </c>
      <c r="E168" s="8">
        <v>9126.7023000000008</v>
      </c>
      <c r="F168" s="8">
        <f t="shared" si="7"/>
        <v>21.640127895976043</v>
      </c>
      <c r="G168" s="8">
        <f t="shared" si="8"/>
        <v>21.640127895976043</v>
      </c>
      <c r="H168" s="8">
        <v>8533.0895899999996</v>
      </c>
      <c r="I168" s="8">
        <f t="shared" si="6"/>
        <v>106.95659765128521</v>
      </c>
    </row>
    <row r="169" spans="1:14" x14ac:dyDescent="0.2">
      <c r="A169" s="4" t="s">
        <v>279</v>
      </c>
      <c r="B169" s="5" t="s">
        <v>280</v>
      </c>
      <c r="C169" s="8">
        <v>2264460.6</v>
      </c>
      <c r="D169" s="8">
        <v>2264460.6</v>
      </c>
      <c r="E169" s="8">
        <v>261442.09130999999</v>
      </c>
      <c r="F169" s="8">
        <f t="shared" si="7"/>
        <v>11.545446686508919</v>
      </c>
      <c r="G169" s="8">
        <f t="shared" si="8"/>
        <v>11.545446686508919</v>
      </c>
      <c r="H169" s="8">
        <v>123567.50779999999</v>
      </c>
      <c r="I169" s="8" t="s">
        <v>1139</v>
      </c>
    </row>
    <row r="170" spans="1:14" ht="25.5" x14ac:dyDescent="0.2">
      <c r="A170" s="4" t="s">
        <v>281</v>
      </c>
      <c r="B170" s="5" t="s">
        <v>282</v>
      </c>
      <c r="C170" s="8">
        <v>6619.2</v>
      </c>
      <c r="D170" s="8">
        <v>6619.2</v>
      </c>
      <c r="E170" s="8">
        <v>2620.8073300000001</v>
      </c>
      <c r="F170" s="8">
        <f t="shared" si="7"/>
        <v>39.594019367899449</v>
      </c>
      <c r="G170" s="8">
        <f t="shared" si="8"/>
        <v>39.594019367899449</v>
      </c>
      <c r="H170" s="8">
        <v>3164.7035900000001</v>
      </c>
      <c r="I170" s="8">
        <f t="shared" si="6"/>
        <v>82.813674502767583</v>
      </c>
    </row>
    <row r="171" spans="1:14" ht="25.5" x14ac:dyDescent="0.2">
      <c r="A171" s="4" t="s">
        <v>283</v>
      </c>
      <c r="B171" s="5" t="s">
        <v>284</v>
      </c>
      <c r="C171" s="8">
        <v>6619.2</v>
      </c>
      <c r="D171" s="8">
        <v>6619.2</v>
      </c>
      <c r="E171" s="8">
        <v>2620.8073300000001</v>
      </c>
      <c r="F171" s="8">
        <f t="shared" si="7"/>
        <v>39.594019367899449</v>
      </c>
      <c r="G171" s="8">
        <f t="shared" si="8"/>
        <v>39.594019367899449</v>
      </c>
      <c r="H171" s="8">
        <v>3164.7035900000001</v>
      </c>
      <c r="I171" s="8">
        <f t="shared" si="6"/>
        <v>82.813674502767583</v>
      </c>
    </row>
    <row r="172" spans="1:14" x14ac:dyDescent="0.2">
      <c r="A172" s="4" t="s">
        <v>285</v>
      </c>
      <c r="B172" s="5" t="s">
        <v>286</v>
      </c>
      <c r="C172" s="8">
        <v>2257841.4</v>
      </c>
      <c r="D172" s="8">
        <v>2257841.4</v>
      </c>
      <c r="E172" s="8">
        <v>258821.28397999998</v>
      </c>
      <c r="F172" s="8">
        <f t="shared" si="7"/>
        <v>11.463218097604198</v>
      </c>
      <c r="G172" s="8">
        <f t="shared" si="8"/>
        <v>11.463218097604198</v>
      </c>
      <c r="H172" s="8">
        <v>120402.80420999999</v>
      </c>
      <c r="I172" s="8" t="s">
        <v>1139</v>
      </c>
    </row>
    <row r="173" spans="1:14" s="16" customFormat="1" x14ac:dyDescent="0.2">
      <c r="A173" s="4" t="s">
        <v>287</v>
      </c>
      <c r="B173" s="5" t="s">
        <v>288</v>
      </c>
      <c r="C173" s="8">
        <v>2257841.4</v>
      </c>
      <c r="D173" s="8">
        <v>2257841.4</v>
      </c>
      <c r="E173" s="8">
        <v>258821.28397999998</v>
      </c>
      <c r="F173" s="8">
        <f t="shared" si="7"/>
        <v>11.463218097604198</v>
      </c>
      <c r="G173" s="8">
        <f t="shared" si="8"/>
        <v>11.463218097604198</v>
      </c>
      <c r="H173" s="8">
        <v>120402.80420999999</v>
      </c>
      <c r="I173" s="8" t="s">
        <v>1139</v>
      </c>
      <c r="N173" s="12"/>
    </row>
    <row r="174" spans="1:14" x14ac:dyDescent="0.2">
      <c r="A174" s="2" t="s">
        <v>289</v>
      </c>
      <c r="B174" s="3" t="s">
        <v>290</v>
      </c>
      <c r="C174" s="7">
        <v>284.10000000000002</v>
      </c>
      <c r="D174" s="7">
        <v>284.10000000000002</v>
      </c>
      <c r="E174" s="7">
        <v>706.55614000000003</v>
      </c>
      <c r="F174" s="7" t="s">
        <v>1139</v>
      </c>
      <c r="G174" s="7" t="s">
        <v>1139</v>
      </c>
      <c r="H174" s="7">
        <v>948.60156000000006</v>
      </c>
      <c r="I174" s="7">
        <f t="shared" si="6"/>
        <v>74.483974072317565</v>
      </c>
    </row>
    <row r="175" spans="1:14" x14ac:dyDescent="0.2">
      <c r="A175" s="4" t="s">
        <v>1006</v>
      </c>
      <c r="B175" s="5" t="s">
        <v>1028</v>
      </c>
      <c r="C175" s="8">
        <v>0</v>
      </c>
      <c r="D175" s="8">
        <v>0</v>
      </c>
      <c r="E175" s="8">
        <v>187.13735999999997</v>
      </c>
      <c r="F175" s="8">
        <v>0</v>
      </c>
      <c r="G175" s="8">
        <v>0</v>
      </c>
      <c r="H175" s="8">
        <v>0</v>
      </c>
      <c r="I175" s="8">
        <v>0</v>
      </c>
    </row>
    <row r="176" spans="1:14" ht="25.5" x14ac:dyDescent="0.2">
      <c r="A176" s="4" t="s">
        <v>1007</v>
      </c>
      <c r="B176" s="5" t="s">
        <v>1029</v>
      </c>
      <c r="C176" s="8">
        <v>0</v>
      </c>
      <c r="D176" s="8">
        <v>0</v>
      </c>
      <c r="E176" s="8">
        <v>187.13735999999997</v>
      </c>
      <c r="F176" s="8">
        <v>0</v>
      </c>
      <c r="G176" s="8">
        <v>0</v>
      </c>
      <c r="H176" s="8">
        <v>0</v>
      </c>
      <c r="I176" s="8">
        <v>0</v>
      </c>
      <c r="N176" s="16"/>
    </row>
    <row r="177" spans="1:14" ht="51" x14ac:dyDescent="0.2">
      <c r="A177" s="4" t="s">
        <v>291</v>
      </c>
      <c r="B177" s="5" t="s">
        <v>292</v>
      </c>
      <c r="C177" s="8">
        <v>284.10000000000002</v>
      </c>
      <c r="D177" s="8">
        <v>284.10000000000002</v>
      </c>
      <c r="E177" s="8">
        <v>371.61420000000004</v>
      </c>
      <c r="F177" s="8">
        <f t="shared" si="7"/>
        <v>130.80401267159451</v>
      </c>
      <c r="G177" s="8">
        <f t="shared" si="8"/>
        <v>130.80401267159451</v>
      </c>
      <c r="H177" s="8">
        <v>58.05077</v>
      </c>
      <c r="I177" s="8" t="s">
        <v>1139</v>
      </c>
    </row>
    <row r="178" spans="1:14" ht="63.75" x14ac:dyDescent="0.2">
      <c r="A178" s="4" t="s">
        <v>293</v>
      </c>
      <c r="B178" s="5" t="s">
        <v>294</v>
      </c>
      <c r="C178" s="8">
        <v>151.1</v>
      </c>
      <c r="D178" s="8">
        <v>151.1</v>
      </c>
      <c r="E178" s="8">
        <v>0</v>
      </c>
      <c r="F178" s="8">
        <f t="shared" si="7"/>
        <v>0</v>
      </c>
      <c r="G178" s="8">
        <f t="shared" si="8"/>
        <v>0</v>
      </c>
      <c r="H178" s="8">
        <v>39.826339999999995</v>
      </c>
      <c r="I178" s="8">
        <f t="shared" si="6"/>
        <v>0</v>
      </c>
    </row>
    <row r="179" spans="1:14" ht="63.75" x14ac:dyDescent="0.2">
      <c r="A179" s="4" t="s">
        <v>295</v>
      </c>
      <c r="B179" s="5" t="s">
        <v>296</v>
      </c>
      <c r="C179" s="8">
        <v>133</v>
      </c>
      <c r="D179" s="8">
        <v>133</v>
      </c>
      <c r="E179" s="8">
        <v>371.61420000000004</v>
      </c>
      <c r="F179" s="8" t="s">
        <v>1139</v>
      </c>
      <c r="G179" s="8" t="s">
        <v>1139</v>
      </c>
      <c r="H179" s="8">
        <v>18.224430000000002</v>
      </c>
      <c r="I179" s="8" t="s">
        <v>1139</v>
      </c>
    </row>
    <row r="180" spans="1:14" ht="63.75" x14ac:dyDescent="0.2">
      <c r="A180" s="4" t="s">
        <v>297</v>
      </c>
      <c r="B180" s="5" t="s">
        <v>298</v>
      </c>
      <c r="C180" s="8">
        <v>151.1</v>
      </c>
      <c r="D180" s="8">
        <v>151.1</v>
      </c>
      <c r="E180" s="8">
        <v>0</v>
      </c>
      <c r="F180" s="8">
        <f t="shared" si="7"/>
        <v>0</v>
      </c>
      <c r="G180" s="8">
        <f t="shared" si="8"/>
        <v>0</v>
      </c>
      <c r="H180" s="8">
        <v>39.826339999999995</v>
      </c>
      <c r="I180" s="8">
        <f t="shared" si="6"/>
        <v>0</v>
      </c>
    </row>
    <row r="181" spans="1:14" ht="63.75" x14ac:dyDescent="0.2">
      <c r="A181" s="4" t="s">
        <v>299</v>
      </c>
      <c r="B181" s="5" t="s">
        <v>300</v>
      </c>
      <c r="C181" s="8">
        <v>133</v>
      </c>
      <c r="D181" s="8">
        <v>133</v>
      </c>
      <c r="E181" s="8">
        <v>371.61420000000004</v>
      </c>
      <c r="F181" s="8" t="s">
        <v>1139</v>
      </c>
      <c r="G181" s="8" t="s">
        <v>1139</v>
      </c>
      <c r="H181" s="8">
        <v>18.224430000000002</v>
      </c>
      <c r="I181" s="8" t="s">
        <v>1139</v>
      </c>
    </row>
    <row r="182" spans="1:14" ht="25.5" x14ac:dyDescent="0.2">
      <c r="A182" s="4" t="s">
        <v>983</v>
      </c>
      <c r="B182" s="5" t="s">
        <v>992</v>
      </c>
      <c r="C182" s="8">
        <v>0</v>
      </c>
      <c r="D182" s="8">
        <v>0</v>
      </c>
      <c r="E182" s="8">
        <v>147.80457999999999</v>
      </c>
      <c r="F182" s="8">
        <v>0</v>
      </c>
      <c r="G182" s="8">
        <v>0</v>
      </c>
      <c r="H182" s="8">
        <v>890.55079000000001</v>
      </c>
      <c r="I182" s="8">
        <f t="shared" si="6"/>
        <v>16.596984883927842</v>
      </c>
    </row>
    <row r="183" spans="1:14" s="16" customFormat="1" ht="38.25" x14ac:dyDescent="0.2">
      <c r="A183" s="4" t="s">
        <v>984</v>
      </c>
      <c r="B183" s="5" t="s">
        <v>993</v>
      </c>
      <c r="C183" s="8">
        <v>0</v>
      </c>
      <c r="D183" s="8">
        <v>0</v>
      </c>
      <c r="E183" s="8">
        <v>147.80457999999999</v>
      </c>
      <c r="F183" s="8">
        <v>0</v>
      </c>
      <c r="G183" s="8">
        <v>0</v>
      </c>
      <c r="H183" s="8">
        <v>890.55079000000001</v>
      </c>
      <c r="I183" s="8">
        <f t="shared" si="6"/>
        <v>16.596984883927842</v>
      </c>
      <c r="N183" s="12"/>
    </row>
    <row r="184" spans="1:14" s="16" customFormat="1" ht="38.25" x14ac:dyDescent="0.2">
      <c r="A184" s="4" t="s">
        <v>985</v>
      </c>
      <c r="B184" s="5" t="s">
        <v>994</v>
      </c>
      <c r="C184" s="8">
        <v>0</v>
      </c>
      <c r="D184" s="8">
        <v>0</v>
      </c>
      <c r="E184" s="8">
        <v>147.80457999999999</v>
      </c>
      <c r="F184" s="8">
        <v>0</v>
      </c>
      <c r="G184" s="8">
        <v>0</v>
      </c>
      <c r="H184" s="8">
        <v>890.55079000000001</v>
      </c>
      <c r="I184" s="8">
        <f t="shared" si="6"/>
        <v>16.596984883927842</v>
      </c>
      <c r="N184" s="12"/>
    </row>
    <row r="185" spans="1:14" s="16" customFormat="1" x14ac:dyDescent="0.2">
      <c r="A185" s="2" t="s">
        <v>301</v>
      </c>
      <c r="B185" s="3" t="s">
        <v>302</v>
      </c>
      <c r="C185" s="7">
        <v>6235.9</v>
      </c>
      <c r="D185" s="7">
        <v>6235.9</v>
      </c>
      <c r="E185" s="7">
        <v>3677.9777300000001</v>
      </c>
      <c r="F185" s="7">
        <f t="shared" si="7"/>
        <v>58.980704148559148</v>
      </c>
      <c r="G185" s="7">
        <f t="shared" si="8"/>
        <v>58.980704148559148</v>
      </c>
      <c r="H185" s="7">
        <v>3950.81223</v>
      </c>
      <c r="I185" s="7">
        <f t="shared" si="6"/>
        <v>93.094217489551511</v>
      </c>
      <c r="N185" s="12"/>
    </row>
    <row r="186" spans="1:14" ht="25.5" x14ac:dyDescent="0.2">
      <c r="A186" s="4" t="s">
        <v>303</v>
      </c>
      <c r="B186" s="5" t="s">
        <v>304</v>
      </c>
      <c r="C186" s="8">
        <v>6235.9</v>
      </c>
      <c r="D186" s="8">
        <v>6235.9</v>
      </c>
      <c r="E186" s="8">
        <v>3677.9777300000001</v>
      </c>
      <c r="F186" s="8">
        <f t="shared" si="7"/>
        <v>58.980704148559148</v>
      </c>
      <c r="G186" s="8">
        <f t="shared" si="8"/>
        <v>58.980704148559148</v>
      </c>
      <c r="H186" s="8">
        <v>3950.81223</v>
      </c>
      <c r="I186" s="8">
        <f t="shared" si="6"/>
        <v>93.094217489551511</v>
      </c>
      <c r="N186" s="16"/>
    </row>
    <row r="187" spans="1:14" ht="25.5" x14ac:dyDescent="0.2">
      <c r="A187" s="4" t="s">
        <v>305</v>
      </c>
      <c r="B187" s="5" t="s">
        <v>306</v>
      </c>
      <c r="C187" s="8">
        <v>6235.9</v>
      </c>
      <c r="D187" s="8">
        <v>6235.9</v>
      </c>
      <c r="E187" s="8">
        <v>3677.9777300000001</v>
      </c>
      <c r="F187" s="8">
        <f t="shared" si="7"/>
        <v>58.980704148559148</v>
      </c>
      <c r="G187" s="8">
        <f t="shared" si="8"/>
        <v>58.980704148559148</v>
      </c>
      <c r="H187" s="8">
        <v>3950.81223</v>
      </c>
      <c r="I187" s="8">
        <f t="shared" si="6"/>
        <v>93.094217489551511</v>
      </c>
      <c r="N187" s="16"/>
    </row>
    <row r="188" spans="1:14" x14ac:dyDescent="0.2">
      <c r="A188" s="2" t="s">
        <v>307</v>
      </c>
      <c r="B188" s="3" t="s">
        <v>308</v>
      </c>
      <c r="C188" s="7">
        <v>819925.4</v>
      </c>
      <c r="D188" s="7">
        <v>819925.4</v>
      </c>
      <c r="E188" s="7">
        <v>297951.65175000002</v>
      </c>
      <c r="F188" s="7">
        <f t="shared" si="7"/>
        <v>36.338873237736017</v>
      </c>
      <c r="G188" s="7">
        <f t="shared" si="8"/>
        <v>36.338873237736017</v>
      </c>
      <c r="H188" s="7">
        <v>304618.24917999998</v>
      </c>
      <c r="I188" s="7">
        <f t="shared" si="6"/>
        <v>97.81149112111774</v>
      </c>
      <c r="N188" s="16"/>
    </row>
    <row r="189" spans="1:14" ht="25.5" x14ac:dyDescent="0.2">
      <c r="A189" s="4" t="s">
        <v>784</v>
      </c>
      <c r="B189" s="5" t="s">
        <v>879</v>
      </c>
      <c r="C189" s="8">
        <v>788335.8</v>
      </c>
      <c r="D189" s="8">
        <v>788335.8</v>
      </c>
      <c r="E189" s="8">
        <v>188874.52997</v>
      </c>
      <c r="F189" s="8">
        <f t="shared" si="7"/>
        <v>23.958639195378414</v>
      </c>
      <c r="G189" s="8">
        <f t="shared" si="8"/>
        <v>23.958639195378414</v>
      </c>
      <c r="H189" s="8">
        <v>0</v>
      </c>
      <c r="I189" s="8">
        <v>0</v>
      </c>
    </row>
    <row r="190" spans="1:14" ht="38.25" x14ac:dyDescent="0.2">
      <c r="A190" s="4" t="s">
        <v>1143</v>
      </c>
      <c r="B190" s="5" t="s">
        <v>880</v>
      </c>
      <c r="C190" s="8">
        <v>424.6</v>
      </c>
      <c r="D190" s="8">
        <v>424.6</v>
      </c>
      <c r="E190" s="8">
        <v>218.98443</v>
      </c>
      <c r="F190" s="8">
        <f t="shared" si="7"/>
        <v>51.574288742345729</v>
      </c>
      <c r="G190" s="8">
        <f t="shared" si="8"/>
        <v>51.574288742345729</v>
      </c>
      <c r="H190" s="8">
        <v>0</v>
      </c>
      <c r="I190" s="8">
        <v>0</v>
      </c>
    </row>
    <row r="191" spans="1:14" ht="51" x14ac:dyDescent="0.2">
      <c r="A191" s="4" t="s">
        <v>1144</v>
      </c>
      <c r="B191" s="5" t="s">
        <v>881</v>
      </c>
      <c r="C191" s="8">
        <v>424.6</v>
      </c>
      <c r="D191" s="8">
        <v>424.6</v>
      </c>
      <c r="E191" s="8">
        <v>218.98443</v>
      </c>
      <c r="F191" s="8">
        <f t="shared" si="7"/>
        <v>51.574288742345729</v>
      </c>
      <c r="G191" s="8">
        <f t="shared" si="8"/>
        <v>51.574288742345729</v>
      </c>
      <c r="H191" s="8">
        <v>0</v>
      </c>
      <c r="I191" s="8">
        <v>0</v>
      </c>
    </row>
    <row r="192" spans="1:14" ht="51" x14ac:dyDescent="0.2">
      <c r="A192" s="4" t="s">
        <v>1145</v>
      </c>
      <c r="B192" s="5" t="s">
        <v>882</v>
      </c>
      <c r="C192" s="8">
        <v>884.3</v>
      </c>
      <c r="D192" s="8">
        <v>884.3</v>
      </c>
      <c r="E192" s="8">
        <v>397.95654999999999</v>
      </c>
      <c r="F192" s="8">
        <f t="shared" si="7"/>
        <v>45.002436955784233</v>
      </c>
      <c r="G192" s="8">
        <f t="shared" si="8"/>
        <v>45.002436955784233</v>
      </c>
      <c r="H192" s="8">
        <v>0</v>
      </c>
      <c r="I192" s="8">
        <v>0</v>
      </c>
    </row>
    <row r="193" spans="1:14" ht="63.75" x14ac:dyDescent="0.2">
      <c r="A193" s="4" t="s">
        <v>1146</v>
      </c>
      <c r="B193" s="5" t="s">
        <v>883</v>
      </c>
      <c r="C193" s="8">
        <v>884.3</v>
      </c>
      <c r="D193" s="8">
        <v>884.3</v>
      </c>
      <c r="E193" s="8">
        <v>397.95654999999999</v>
      </c>
      <c r="F193" s="8">
        <f t="shared" si="7"/>
        <v>45.002436955784233</v>
      </c>
      <c r="G193" s="8">
        <f t="shared" si="8"/>
        <v>45.002436955784233</v>
      </c>
      <c r="H193" s="8">
        <v>0</v>
      </c>
      <c r="I193" s="8">
        <v>0</v>
      </c>
    </row>
    <row r="194" spans="1:14" s="16" customFormat="1" ht="38.25" x14ac:dyDescent="0.2">
      <c r="A194" s="4" t="s">
        <v>1147</v>
      </c>
      <c r="B194" s="5" t="s">
        <v>884</v>
      </c>
      <c r="C194" s="8">
        <v>7106.3</v>
      </c>
      <c r="D194" s="8">
        <v>7106.3</v>
      </c>
      <c r="E194" s="8">
        <v>711.91306999999995</v>
      </c>
      <c r="F194" s="8">
        <f t="shared" si="7"/>
        <v>10.018055387473087</v>
      </c>
      <c r="G194" s="8">
        <f t="shared" si="8"/>
        <v>10.018055387473087</v>
      </c>
      <c r="H194" s="8">
        <v>0</v>
      </c>
      <c r="I194" s="8">
        <v>0</v>
      </c>
      <c r="N194" s="12"/>
    </row>
    <row r="195" spans="1:14" ht="63.75" x14ac:dyDescent="0.2">
      <c r="A195" s="4" t="s">
        <v>1148</v>
      </c>
      <c r="B195" s="5" t="s">
        <v>885</v>
      </c>
      <c r="C195" s="8">
        <v>6759.7</v>
      </c>
      <c r="D195" s="8">
        <v>6759.7</v>
      </c>
      <c r="E195" s="8">
        <v>543.05084999999997</v>
      </c>
      <c r="F195" s="8">
        <f t="shared" si="7"/>
        <v>8.0336531207006221</v>
      </c>
      <c r="G195" s="8">
        <f t="shared" si="8"/>
        <v>8.0336531207006221</v>
      </c>
      <c r="H195" s="8">
        <v>0</v>
      </c>
      <c r="I195" s="8">
        <v>0</v>
      </c>
    </row>
    <row r="196" spans="1:14" ht="51" x14ac:dyDescent="0.2">
      <c r="A196" s="4" t="s">
        <v>1149</v>
      </c>
      <c r="B196" s="5" t="s">
        <v>886</v>
      </c>
      <c r="C196" s="8">
        <v>346.6</v>
      </c>
      <c r="D196" s="8">
        <v>346.6</v>
      </c>
      <c r="E196" s="8">
        <v>168.86222000000001</v>
      </c>
      <c r="F196" s="8">
        <f t="shared" si="7"/>
        <v>48.71962492787074</v>
      </c>
      <c r="G196" s="8">
        <f t="shared" si="8"/>
        <v>48.71962492787074</v>
      </c>
      <c r="H196" s="8">
        <v>0</v>
      </c>
      <c r="I196" s="8">
        <v>0</v>
      </c>
    </row>
    <row r="197" spans="1:14" ht="38.25" x14ac:dyDescent="0.2">
      <c r="A197" s="4" t="s">
        <v>1150</v>
      </c>
      <c r="B197" s="5" t="s">
        <v>887</v>
      </c>
      <c r="C197" s="8">
        <v>7449.7</v>
      </c>
      <c r="D197" s="8">
        <v>7449.7</v>
      </c>
      <c r="E197" s="8">
        <v>2221.1936299999998</v>
      </c>
      <c r="F197" s="8">
        <f t="shared" si="7"/>
        <v>29.815880236788058</v>
      </c>
      <c r="G197" s="8">
        <f t="shared" si="8"/>
        <v>29.815880236788058</v>
      </c>
      <c r="H197" s="8">
        <v>0</v>
      </c>
      <c r="I197" s="8">
        <v>0</v>
      </c>
      <c r="N197" s="16"/>
    </row>
    <row r="198" spans="1:14" ht="63.75" x14ac:dyDescent="0.2">
      <c r="A198" s="4" t="s">
        <v>1151</v>
      </c>
      <c r="B198" s="5" t="s">
        <v>888</v>
      </c>
      <c r="C198" s="8">
        <v>6956</v>
      </c>
      <c r="D198" s="8">
        <v>6956</v>
      </c>
      <c r="E198" s="8">
        <v>2043.69363</v>
      </c>
      <c r="F198" s="8">
        <f t="shared" si="7"/>
        <v>29.380299453709029</v>
      </c>
      <c r="G198" s="8">
        <f t="shared" si="8"/>
        <v>29.380299453709029</v>
      </c>
      <c r="H198" s="8">
        <v>0</v>
      </c>
      <c r="I198" s="8">
        <v>0</v>
      </c>
    </row>
    <row r="199" spans="1:14" ht="63.75" x14ac:dyDescent="0.2">
      <c r="A199" s="4" t="s">
        <v>1152</v>
      </c>
      <c r="B199" s="5" t="s">
        <v>889</v>
      </c>
      <c r="C199" s="8">
        <v>493.7</v>
      </c>
      <c r="D199" s="8">
        <v>493.7</v>
      </c>
      <c r="E199" s="8">
        <v>177.5</v>
      </c>
      <c r="F199" s="8">
        <f t="shared" si="7"/>
        <v>35.953007899534128</v>
      </c>
      <c r="G199" s="8">
        <f t="shared" si="8"/>
        <v>35.953007899534128</v>
      </c>
      <c r="H199" s="8">
        <v>0</v>
      </c>
      <c r="I199" s="8">
        <v>0</v>
      </c>
    </row>
    <row r="200" spans="1:14" ht="38.25" x14ac:dyDescent="0.2">
      <c r="A200" s="4" t="s">
        <v>1153</v>
      </c>
      <c r="B200" s="5" t="s">
        <v>890</v>
      </c>
      <c r="C200" s="8">
        <v>1514.9</v>
      </c>
      <c r="D200" s="8">
        <v>1514.9</v>
      </c>
      <c r="E200" s="8">
        <v>300.45403999999996</v>
      </c>
      <c r="F200" s="8">
        <f t="shared" si="7"/>
        <v>19.833258960987521</v>
      </c>
      <c r="G200" s="8">
        <f t="shared" si="8"/>
        <v>19.833258960987521</v>
      </c>
      <c r="H200" s="8">
        <v>0</v>
      </c>
      <c r="I200" s="8">
        <v>0</v>
      </c>
    </row>
    <row r="201" spans="1:14" ht="63.75" x14ac:dyDescent="0.2">
      <c r="A201" s="4" t="s">
        <v>1154</v>
      </c>
      <c r="B201" s="5" t="s">
        <v>891</v>
      </c>
      <c r="C201" s="8">
        <v>1464.9</v>
      </c>
      <c r="D201" s="8">
        <v>1464.9</v>
      </c>
      <c r="E201" s="8">
        <v>297.45403999999996</v>
      </c>
      <c r="F201" s="8">
        <f t="shared" si="7"/>
        <v>20.305416069356266</v>
      </c>
      <c r="G201" s="8">
        <f t="shared" si="8"/>
        <v>20.305416069356266</v>
      </c>
      <c r="H201" s="8">
        <v>0</v>
      </c>
      <c r="I201" s="8">
        <v>0</v>
      </c>
    </row>
    <row r="202" spans="1:14" ht="51" x14ac:dyDescent="0.2">
      <c r="A202" s="4" t="s">
        <v>1155</v>
      </c>
      <c r="B202" s="5" t="s">
        <v>892</v>
      </c>
      <c r="C202" s="8">
        <v>50</v>
      </c>
      <c r="D202" s="8">
        <v>50</v>
      </c>
      <c r="E202" s="8">
        <v>3</v>
      </c>
      <c r="F202" s="8">
        <f t="shared" si="7"/>
        <v>6</v>
      </c>
      <c r="G202" s="8">
        <f t="shared" si="8"/>
        <v>6</v>
      </c>
      <c r="H202" s="8">
        <v>0</v>
      </c>
      <c r="I202" s="8">
        <v>0</v>
      </c>
    </row>
    <row r="203" spans="1:14" ht="38.25" x14ac:dyDescent="0.2">
      <c r="A203" s="4" t="s">
        <v>1156</v>
      </c>
      <c r="B203" s="5" t="s">
        <v>893</v>
      </c>
      <c r="C203" s="8">
        <v>527.29999999999995</v>
      </c>
      <c r="D203" s="8">
        <v>527.29999999999995</v>
      </c>
      <c r="E203" s="8">
        <v>1</v>
      </c>
      <c r="F203" s="8">
        <f t="shared" si="7"/>
        <v>0.1896453631708705</v>
      </c>
      <c r="G203" s="8">
        <f t="shared" si="8"/>
        <v>0.1896453631708705</v>
      </c>
      <c r="H203" s="8">
        <v>0</v>
      </c>
      <c r="I203" s="8">
        <v>0</v>
      </c>
    </row>
    <row r="204" spans="1:14" ht="63.75" x14ac:dyDescent="0.2">
      <c r="A204" s="4" t="s">
        <v>1157</v>
      </c>
      <c r="B204" s="5" t="s">
        <v>894</v>
      </c>
      <c r="C204" s="8">
        <v>525</v>
      </c>
      <c r="D204" s="8">
        <v>525</v>
      </c>
      <c r="E204" s="8">
        <v>0</v>
      </c>
      <c r="F204" s="8">
        <f t="shared" si="7"/>
        <v>0</v>
      </c>
      <c r="G204" s="8">
        <f t="shared" si="8"/>
        <v>0</v>
      </c>
      <c r="H204" s="8">
        <v>0</v>
      </c>
      <c r="I204" s="8">
        <v>0</v>
      </c>
    </row>
    <row r="205" spans="1:14" s="16" customFormat="1" ht="63.75" x14ac:dyDescent="0.2">
      <c r="A205" s="4" t="s">
        <v>1158</v>
      </c>
      <c r="B205" s="5" t="s">
        <v>895</v>
      </c>
      <c r="C205" s="8">
        <v>2.2999999999999998</v>
      </c>
      <c r="D205" s="8">
        <v>2.2999999999999998</v>
      </c>
      <c r="E205" s="8">
        <v>1</v>
      </c>
      <c r="F205" s="8">
        <f t="shared" si="7"/>
        <v>43.478260869565219</v>
      </c>
      <c r="G205" s="8">
        <f t="shared" si="8"/>
        <v>43.478260869565219</v>
      </c>
      <c r="H205" s="8">
        <v>0</v>
      </c>
      <c r="I205" s="8">
        <v>0</v>
      </c>
      <c r="N205" s="12"/>
    </row>
    <row r="206" spans="1:14" ht="38.25" x14ac:dyDescent="0.2">
      <c r="A206" s="4" t="s">
        <v>1159</v>
      </c>
      <c r="B206" s="5" t="s">
        <v>896</v>
      </c>
      <c r="C206" s="8">
        <v>59.2</v>
      </c>
      <c r="D206" s="8">
        <v>59.2</v>
      </c>
      <c r="E206" s="8">
        <v>4.0999999999999996</v>
      </c>
      <c r="F206" s="8">
        <f t="shared" si="7"/>
        <v>6.9256756756756745</v>
      </c>
      <c r="G206" s="8">
        <f t="shared" si="8"/>
        <v>6.9256756756756745</v>
      </c>
      <c r="H206" s="8">
        <v>0</v>
      </c>
      <c r="I206" s="8">
        <v>0</v>
      </c>
    </row>
    <row r="207" spans="1:14" ht="51" x14ac:dyDescent="0.2">
      <c r="A207" s="4" t="s">
        <v>1160</v>
      </c>
      <c r="B207" s="5" t="s">
        <v>897</v>
      </c>
      <c r="C207" s="8">
        <v>59.2</v>
      </c>
      <c r="D207" s="8">
        <v>59.2</v>
      </c>
      <c r="E207" s="8">
        <v>4.0999999999999996</v>
      </c>
      <c r="F207" s="8">
        <f t="shared" si="7"/>
        <v>6.9256756756756745</v>
      </c>
      <c r="G207" s="8">
        <f t="shared" si="8"/>
        <v>6.9256756756756745</v>
      </c>
      <c r="H207" s="8">
        <v>0</v>
      </c>
      <c r="I207" s="8">
        <v>0</v>
      </c>
    </row>
    <row r="208" spans="1:14" ht="38.25" x14ac:dyDescent="0.2">
      <c r="A208" s="4" t="s">
        <v>1161</v>
      </c>
      <c r="B208" s="5" t="s">
        <v>898</v>
      </c>
      <c r="C208" s="8">
        <v>750819.5</v>
      </c>
      <c r="D208" s="8">
        <v>750819.5</v>
      </c>
      <c r="E208" s="8">
        <v>180205.68831</v>
      </c>
      <c r="F208" s="8">
        <f t="shared" si="7"/>
        <v>24.001199797021787</v>
      </c>
      <c r="G208" s="8">
        <f t="shared" si="8"/>
        <v>24.001199797021787</v>
      </c>
      <c r="H208" s="8">
        <v>263202.27955000004</v>
      </c>
      <c r="I208" s="8">
        <f t="shared" ref="I208:I269" si="9">E208/H208*100</f>
        <v>68.466613821924241</v>
      </c>
      <c r="N208" s="16"/>
    </row>
    <row r="209" spans="1:14" ht="51" x14ac:dyDescent="0.2">
      <c r="A209" s="4" t="s">
        <v>1162</v>
      </c>
      <c r="B209" s="5" t="s">
        <v>899</v>
      </c>
      <c r="C209" s="8">
        <v>708315.2</v>
      </c>
      <c r="D209" s="8">
        <v>708315.2</v>
      </c>
      <c r="E209" s="8">
        <v>173196.03691</v>
      </c>
      <c r="F209" s="8">
        <f t="shared" si="7"/>
        <v>24.451831177701681</v>
      </c>
      <c r="G209" s="8">
        <f t="shared" si="8"/>
        <v>24.451831177701681</v>
      </c>
      <c r="H209" s="8">
        <v>0</v>
      </c>
      <c r="I209" s="8">
        <v>0</v>
      </c>
    </row>
    <row r="210" spans="1:14" ht="63.75" x14ac:dyDescent="0.2">
      <c r="A210" s="4" t="s">
        <v>1163</v>
      </c>
      <c r="B210" s="5" t="s">
        <v>900</v>
      </c>
      <c r="C210" s="8">
        <v>87</v>
      </c>
      <c r="D210" s="8">
        <v>87</v>
      </c>
      <c r="E210" s="8">
        <v>148.75200000000001</v>
      </c>
      <c r="F210" s="8">
        <f t="shared" ref="F210:F272" si="10">E210/C210*100</f>
        <v>170.97931034482761</v>
      </c>
      <c r="G210" s="8">
        <f t="shared" ref="G210:G274" si="11">E210/D210*100</f>
        <v>170.97931034482761</v>
      </c>
      <c r="H210" s="8">
        <v>0</v>
      </c>
      <c r="I210" s="8">
        <v>0</v>
      </c>
    </row>
    <row r="211" spans="1:14" ht="51" x14ac:dyDescent="0.2">
      <c r="A211" s="4" t="s">
        <v>1164</v>
      </c>
      <c r="B211" s="5" t="s">
        <v>901</v>
      </c>
      <c r="C211" s="8">
        <v>42417.3</v>
      </c>
      <c r="D211" s="8">
        <v>42417.3</v>
      </c>
      <c r="E211" s="8">
        <v>6860.8994000000002</v>
      </c>
      <c r="F211" s="8">
        <f t="shared" si="10"/>
        <v>16.174766899354744</v>
      </c>
      <c r="G211" s="8">
        <f t="shared" si="11"/>
        <v>16.174766899354744</v>
      </c>
      <c r="H211" s="8">
        <v>0</v>
      </c>
      <c r="I211" s="8">
        <v>0</v>
      </c>
    </row>
    <row r="212" spans="1:14" s="16" customFormat="1" ht="38.25" x14ac:dyDescent="0.2">
      <c r="A212" s="4" t="s">
        <v>1165</v>
      </c>
      <c r="B212" s="5" t="s">
        <v>902</v>
      </c>
      <c r="C212" s="8">
        <v>62</v>
      </c>
      <c r="D212" s="8">
        <v>62</v>
      </c>
      <c r="E212" s="8">
        <v>137</v>
      </c>
      <c r="F212" s="8" t="s">
        <v>1139</v>
      </c>
      <c r="G212" s="8" t="s">
        <v>1139</v>
      </c>
      <c r="H212" s="8">
        <v>0</v>
      </c>
      <c r="I212" s="8">
        <v>0</v>
      </c>
      <c r="N212" s="12"/>
    </row>
    <row r="213" spans="1:14" ht="63.75" x14ac:dyDescent="0.2">
      <c r="A213" s="4" t="s">
        <v>1166</v>
      </c>
      <c r="B213" s="5" t="s">
        <v>1030</v>
      </c>
      <c r="C213" s="8">
        <v>0</v>
      </c>
      <c r="D213" s="8">
        <v>0</v>
      </c>
      <c r="E213" s="8">
        <v>100</v>
      </c>
      <c r="F213" s="8">
        <v>0</v>
      </c>
      <c r="G213" s="8">
        <v>0</v>
      </c>
      <c r="H213" s="8">
        <v>0</v>
      </c>
      <c r="I213" s="8">
        <v>0</v>
      </c>
    </row>
    <row r="214" spans="1:14" ht="51" x14ac:dyDescent="0.2">
      <c r="A214" s="4" t="s">
        <v>1167</v>
      </c>
      <c r="B214" s="5" t="s">
        <v>903</v>
      </c>
      <c r="C214" s="8">
        <v>62</v>
      </c>
      <c r="D214" s="8">
        <v>62</v>
      </c>
      <c r="E214" s="8">
        <v>37</v>
      </c>
      <c r="F214" s="8">
        <f t="shared" si="10"/>
        <v>59.677419354838712</v>
      </c>
      <c r="G214" s="8">
        <f t="shared" si="11"/>
        <v>59.677419354838712</v>
      </c>
      <c r="H214" s="8">
        <v>0</v>
      </c>
      <c r="I214" s="8">
        <v>0</v>
      </c>
    </row>
    <row r="215" spans="1:14" ht="51" x14ac:dyDescent="0.2">
      <c r="A215" s="4" t="s">
        <v>1168</v>
      </c>
      <c r="B215" s="5" t="s">
        <v>904</v>
      </c>
      <c r="C215" s="8">
        <v>11897.5</v>
      </c>
      <c r="D215" s="8">
        <v>11897.5</v>
      </c>
      <c r="E215" s="8">
        <v>1255.2841000000001</v>
      </c>
      <c r="F215" s="8">
        <f t="shared" si="10"/>
        <v>10.55082244168943</v>
      </c>
      <c r="G215" s="8">
        <f t="shared" si="11"/>
        <v>10.55082244168943</v>
      </c>
      <c r="H215" s="8">
        <v>0</v>
      </c>
      <c r="I215" s="8">
        <v>0</v>
      </c>
      <c r="N215" s="16"/>
    </row>
    <row r="216" spans="1:14" ht="76.5" x14ac:dyDescent="0.2">
      <c r="A216" s="4" t="s">
        <v>1169</v>
      </c>
      <c r="B216" s="5" t="s">
        <v>905</v>
      </c>
      <c r="C216" s="8">
        <v>8995</v>
      </c>
      <c r="D216" s="8">
        <v>8995</v>
      </c>
      <c r="E216" s="8">
        <v>196</v>
      </c>
      <c r="F216" s="8">
        <f t="shared" si="10"/>
        <v>2.1789883268482488</v>
      </c>
      <c r="G216" s="8">
        <f t="shared" si="11"/>
        <v>2.1789883268482488</v>
      </c>
      <c r="H216" s="8">
        <v>0</v>
      </c>
      <c r="I216" s="8">
        <v>0</v>
      </c>
    </row>
    <row r="217" spans="1:14" ht="63.75" x14ac:dyDescent="0.2">
      <c r="A217" s="4" t="s">
        <v>1170</v>
      </c>
      <c r="B217" s="5" t="s">
        <v>906</v>
      </c>
      <c r="C217" s="8">
        <v>2902.5</v>
      </c>
      <c r="D217" s="8">
        <v>2902.5</v>
      </c>
      <c r="E217" s="8">
        <v>1059.2841000000001</v>
      </c>
      <c r="F217" s="8">
        <f t="shared" si="10"/>
        <v>36.495576227390188</v>
      </c>
      <c r="G217" s="8">
        <f t="shared" si="11"/>
        <v>36.495576227390188</v>
      </c>
      <c r="H217" s="8">
        <v>0</v>
      </c>
      <c r="I217" s="8">
        <v>0</v>
      </c>
    </row>
    <row r="218" spans="1:14" ht="51" x14ac:dyDescent="0.2">
      <c r="A218" s="4" t="s">
        <v>1171</v>
      </c>
      <c r="B218" s="5" t="s">
        <v>907</v>
      </c>
      <c r="C218" s="8">
        <v>479</v>
      </c>
      <c r="D218" s="8">
        <v>479</v>
      </c>
      <c r="E218" s="8">
        <v>591.77336000000003</v>
      </c>
      <c r="F218" s="8">
        <f t="shared" si="10"/>
        <v>123.54349895615866</v>
      </c>
      <c r="G218" s="8">
        <f t="shared" si="11"/>
        <v>123.54349895615866</v>
      </c>
      <c r="H218" s="8">
        <v>0</v>
      </c>
      <c r="I218" s="8">
        <v>0</v>
      </c>
    </row>
    <row r="219" spans="1:14" ht="89.25" x14ac:dyDescent="0.2">
      <c r="A219" s="4" t="s">
        <v>1172</v>
      </c>
      <c r="B219" s="5" t="s">
        <v>995</v>
      </c>
      <c r="C219" s="8">
        <v>0</v>
      </c>
      <c r="D219" s="8">
        <v>0</v>
      </c>
      <c r="E219" s="8">
        <v>140</v>
      </c>
      <c r="F219" s="8">
        <v>0</v>
      </c>
      <c r="G219" s="8">
        <v>0</v>
      </c>
      <c r="H219" s="8">
        <v>0</v>
      </c>
      <c r="I219" s="8">
        <v>0</v>
      </c>
    </row>
    <row r="220" spans="1:14" ht="76.5" x14ac:dyDescent="0.2">
      <c r="A220" s="4" t="s">
        <v>1173</v>
      </c>
      <c r="B220" s="5" t="s">
        <v>908</v>
      </c>
      <c r="C220" s="8">
        <v>272.8</v>
      </c>
      <c r="D220" s="8">
        <v>272.8</v>
      </c>
      <c r="E220" s="8">
        <v>157.74386999999999</v>
      </c>
      <c r="F220" s="8">
        <f t="shared" si="10"/>
        <v>57.82399926686216</v>
      </c>
      <c r="G220" s="8">
        <f t="shared" si="11"/>
        <v>57.82399926686216</v>
      </c>
      <c r="H220" s="8">
        <v>0</v>
      </c>
      <c r="I220" s="8">
        <v>0</v>
      </c>
    </row>
    <row r="221" spans="1:14" ht="140.25" x14ac:dyDescent="0.2">
      <c r="A221" s="4" t="s">
        <v>1174</v>
      </c>
      <c r="B221" s="5" t="s">
        <v>909</v>
      </c>
      <c r="C221" s="8">
        <v>206.2</v>
      </c>
      <c r="D221" s="8">
        <v>206.2</v>
      </c>
      <c r="E221" s="8">
        <v>294.02949000000001</v>
      </c>
      <c r="F221" s="8">
        <f t="shared" si="10"/>
        <v>142.59432104752671</v>
      </c>
      <c r="G221" s="8">
        <f t="shared" si="11"/>
        <v>142.59432104752671</v>
      </c>
      <c r="H221" s="8">
        <v>0</v>
      </c>
      <c r="I221" s="8">
        <v>0</v>
      </c>
    </row>
    <row r="222" spans="1:14" ht="38.25" x14ac:dyDescent="0.2">
      <c r="A222" s="4" t="s">
        <v>1175</v>
      </c>
      <c r="B222" s="5" t="s">
        <v>910</v>
      </c>
      <c r="C222" s="8">
        <v>140.19999999999999</v>
      </c>
      <c r="D222" s="8">
        <v>140.19999999999999</v>
      </c>
      <c r="E222" s="8">
        <v>60.843760000000003</v>
      </c>
      <c r="F222" s="8">
        <f t="shared" si="10"/>
        <v>43.39783166904423</v>
      </c>
      <c r="G222" s="8">
        <f t="shared" si="11"/>
        <v>43.39783166904423</v>
      </c>
      <c r="H222" s="8">
        <v>0</v>
      </c>
      <c r="I222" s="8">
        <v>0</v>
      </c>
    </row>
    <row r="223" spans="1:14" ht="51" x14ac:dyDescent="0.2">
      <c r="A223" s="4" t="s">
        <v>1176</v>
      </c>
      <c r="B223" s="5" t="s">
        <v>911</v>
      </c>
      <c r="C223" s="8">
        <v>140.19999999999999</v>
      </c>
      <c r="D223" s="8">
        <v>140.19999999999999</v>
      </c>
      <c r="E223" s="8">
        <v>60.843760000000003</v>
      </c>
      <c r="F223" s="8">
        <f t="shared" si="10"/>
        <v>43.39783166904423</v>
      </c>
      <c r="G223" s="8">
        <f t="shared" si="11"/>
        <v>43.39783166904423</v>
      </c>
      <c r="H223" s="8">
        <v>0</v>
      </c>
      <c r="I223" s="8">
        <v>0</v>
      </c>
    </row>
    <row r="224" spans="1:14" ht="63.75" x14ac:dyDescent="0.2">
      <c r="A224" s="4" t="s">
        <v>1177</v>
      </c>
      <c r="B224" s="5" t="s">
        <v>996</v>
      </c>
      <c r="C224" s="8">
        <v>0</v>
      </c>
      <c r="D224" s="8">
        <v>0</v>
      </c>
      <c r="E224" s="8">
        <v>1</v>
      </c>
      <c r="F224" s="8">
        <v>0</v>
      </c>
      <c r="G224" s="8">
        <v>0</v>
      </c>
      <c r="H224" s="8">
        <v>0</v>
      </c>
      <c r="I224" s="8">
        <v>0</v>
      </c>
    </row>
    <row r="225" spans="1:14" ht="76.5" x14ac:dyDescent="0.2">
      <c r="A225" s="4" t="s">
        <v>1178</v>
      </c>
      <c r="B225" s="5" t="s">
        <v>997</v>
      </c>
      <c r="C225" s="8">
        <v>0</v>
      </c>
      <c r="D225" s="8">
        <v>0</v>
      </c>
      <c r="E225" s="8">
        <v>1</v>
      </c>
      <c r="F225" s="8">
        <v>0</v>
      </c>
      <c r="G225" s="8">
        <v>0</v>
      </c>
      <c r="H225" s="8">
        <v>0</v>
      </c>
      <c r="I225" s="8">
        <v>0</v>
      </c>
    </row>
    <row r="226" spans="1:14" ht="38.25" x14ac:dyDescent="0.2">
      <c r="A226" s="4" t="s">
        <v>1179</v>
      </c>
      <c r="B226" s="5" t="s">
        <v>912</v>
      </c>
      <c r="C226" s="8">
        <v>4043.3</v>
      </c>
      <c r="D226" s="8">
        <v>4043.3</v>
      </c>
      <c r="E226" s="8">
        <v>1703.4277999999999</v>
      </c>
      <c r="F226" s="8">
        <f t="shared" si="10"/>
        <v>42.129641629362155</v>
      </c>
      <c r="G226" s="8">
        <f t="shared" si="11"/>
        <v>42.129641629362155</v>
      </c>
      <c r="H226" s="8">
        <v>0</v>
      </c>
      <c r="I226" s="8">
        <v>0</v>
      </c>
    </row>
    <row r="227" spans="1:14" ht="63.75" x14ac:dyDescent="0.2">
      <c r="A227" s="4" t="s">
        <v>1180</v>
      </c>
      <c r="B227" s="5" t="s">
        <v>913</v>
      </c>
      <c r="C227" s="8">
        <v>893.2</v>
      </c>
      <c r="D227" s="8">
        <v>893.2</v>
      </c>
      <c r="E227" s="8">
        <v>280.73917999999998</v>
      </c>
      <c r="F227" s="8">
        <f t="shared" si="10"/>
        <v>31.430718763994619</v>
      </c>
      <c r="G227" s="8">
        <f t="shared" si="11"/>
        <v>31.430718763994619</v>
      </c>
      <c r="H227" s="8">
        <v>0</v>
      </c>
      <c r="I227" s="8">
        <v>0</v>
      </c>
    </row>
    <row r="228" spans="1:14" ht="51" x14ac:dyDescent="0.2">
      <c r="A228" s="4" t="s">
        <v>1181</v>
      </c>
      <c r="B228" s="5" t="s">
        <v>914</v>
      </c>
      <c r="C228" s="8">
        <v>3150.1</v>
      </c>
      <c r="D228" s="8">
        <v>3150.1</v>
      </c>
      <c r="E228" s="8">
        <v>1422.6886200000001</v>
      </c>
      <c r="F228" s="8">
        <f t="shared" si="10"/>
        <v>45.163284340179679</v>
      </c>
      <c r="G228" s="8">
        <f t="shared" si="11"/>
        <v>45.163284340179679</v>
      </c>
      <c r="H228" s="8">
        <v>0</v>
      </c>
      <c r="I228" s="8">
        <v>0</v>
      </c>
    </row>
    <row r="229" spans="1:14" ht="51" x14ac:dyDescent="0.2">
      <c r="A229" s="4" t="s">
        <v>1182</v>
      </c>
      <c r="B229" s="5" t="s">
        <v>915</v>
      </c>
      <c r="C229" s="8">
        <v>2928</v>
      </c>
      <c r="D229" s="8">
        <v>2928</v>
      </c>
      <c r="E229" s="8">
        <v>1063.91092</v>
      </c>
      <c r="F229" s="8">
        <f t="shared" si="10"/>
        <v>36.335755464480876</v>
      </c>
      <c r="G229" s="8">
        <f t="shared" si="11"/>
        <v>36.335755464480876</v>
      </c>
      <c r="H229" s="8">
        <v>0</v>
      </c>
      <c r="I229" s="8">
        <v>0</v>
      </c>
    </row>
    <row r="230" spans="1:14" ht="63.75" x14ac:dyDescent="0.2">
      <c r="A230" s="4" t="s">
        <v>1183</v>
      </c>
      <c r="B230" s="5" t="s">
        <v>916</v>
      </c>
      <c r="C230" s="8">
        <v>2928</v>
      </c>
      <c r="D230" s="8">
        <v>2928</v>
      </c>
      <c r="E230" s="8">
        <v>1063.91092</v>
      </c>
      <c r="F230" s="8">
        <f t="shared" si="10"/>
        <v>36.335755464480876</v>
      </c>
      <c r="G230" s="8">
        <f t="shared" si="11"/>
        <v>36.335755464480876</v>
      </c>
      <c r="H230" s="8">
        <v>0</v>
      </c>
      <c r="I230" s="8">
        <v>0</v>
      </c>
    </row>
    <row r="231" spans="1:14" ht="76.5" x14ac:dyDescent="0.2">
      <c r="A231" s="4" t="s">
        <v>1112</v>
      </c>
      <c r="B231" s="5" t="s">
        <v>1123</v>
      </c>
      <c r="C231" s="8">
        <v>0</v>
      </c>
      <c r="D231" s="8">
        <v>0</v>
      </c>
      <c r="E231" s="8">
        <v>431.33751000000001</v>
      </c>
      <c r="F231" s="8">
        <v>0</v>
      </c>
      <c r="G231" s="8">
        <v>0</v>
      </c>
      <c r="H231" s="8">
        <v>0</v>
      </c>
      <c r="I231" s="8">
        <v>0</v>
      </c>
    </row>
    <row r="232" spans="1:14" ht="102" x14ac:dyDescent="0.2">
      <c r="A232" s="4" t="s">
        <v>1113</v>
      </c>
      <c r="B232" s="5" t="s">
        <v>1124</v>
      </c>
      <c r="C232" s="8">
        <v>0</v>
      </c>
      <c r="D232" s="8">
        <v>0</v>
      </c>
      <c r="E232" s="8">
        <v>431.33751000000001</v>
      </c>
      <c r="F232" s="8">
        <v>0</v>
      </c>
      <c r="G232" s="8">
        <v>0</v>
      </c>
      <c r="H232" s="8">
        <v>0</v>
      </c>
      <c r="I232" s="8">
        <v>0</v>
      </c>
    </row>
    <row r="233" spans="1:14" ht="25.5" x14ac:dyDescent="0.2">
      <c r="A233" s="4" t="s">
        <v>785</v>
      </c>
      <c r="B233" s="5" t="s">
        <v>917</v>
      </c>
      <c r="C233" s="8">
        <v>2386</v>
      </c>
      <c r="D233" s="8">
        <v>2386</v>
      </c>
      <c r="E233" s="8">
        <v>344.41025000000002</v>
      </c>
      <c r="F233" s="8">
        <f t="shared" si="10"/>
        <v>14.434629086336967</v>
      </c>
      <c r="G233" s="8">
        <f t="shared" si="11"/>
        <v>14.434629086336967</v>
      </c>
      <c r="H233" s="8">
        <v>0</v>
      </c>
      <c r="I233" s="8">
        <v>0</v>
      </c>
    </row>
    <row r="234" spans="1:14" ht="38.25" x14ac:dyDescent="0.2">
      <c r="A234" s="4" t="s">
        <v>786</v>
      </c>
      <c r="B234" s="5" t="s">
        <v>918</v>
      </c>
      <c r="C234" s="8">
        <v>2386</v>
      </c>
      <c r="D234" s="8">
        <v>2386</v>
      </c>
      <c r="E234" s="8">
        <v>344.41025000000002</v>
      </c>
      <c r="F234" s="8">
        <f t="shared" si="10"/>
        <v>14.434629086336967</v>
      </c>
      <c r="G234" s="8">
        <f t="shared" si="11"/>
        <v>14.434629086336967</v>
      </c>
      <c r="H234" s="8">
        <v>0</v>
      </c>
      <c r="I234" s="8">
        <v>0</v>
      </c>
    </row>
    <row r="235" spans="1:14" ht="76.5" x14ac:dyDescent="0.2">
      <c r="A235" s="4" t="s">
        <v>787</v>
      </c>
      <c r="B235" s="5" t="s">
        <v>919</v>
      </c>
      <c r="C235" s="8">
        <v>23796.6</v>
      </c>
      <c r="D235" s="8">
        <v>23796.6</v>
      </c>
      <c r="E235" s="8">
        <v>18384.55586</v>
      </c>
      <c r="F235" s="8">
        <f t="shared" si="10"/>
        <v>77.257069749460015</v>
      </c>
      <c r="G235" s="8">
        <f t="shared" si="11"/>
        <v>77.257069749460015</v>
      </c>
      <c r="H235" s="8">
        <v>0</v>
      </c>
      <c r="I235" s="8">
        <v>0</v>
      </c>
    </row>
    <row r="236" spans="1:14" s="16" customFormat="1" ht="38.25" x14ac:dyDescent="0.2">
      <c r="A236" s="4" t="s">
        <v>788</v>
      </c>
      <c r="B236" s="5" t="s">
        <v>920</v>
      </c>
      <c r="C236" s="8">
        <v>8065.16</v>
      </c>
      <c r="D236" s="8">
        <v>8065.16</v>
      </c>
      <c r="E236" s="8">
        <v>4445.7421100000001</v>
      </c>
      <c r="F236" s="8">
        <f t="shared" si="10"/>
        <v>55.122801159555422</v>
      </c>
      <c r="G236" s="8">
        <f t="shared" si="11"/>
        <v>55.122801159555422</v>
      </c>
      <c r="H236" s="8">
        <v>0</v>
      </c>
      <c r="I236" s="8">
        <v>0</v>
      </c>
      <c r="N236" s="12"/>
    </row>
    <row r="237" spans="1:14" ht="51" x14ac:dyDescent="0.2">
      <c r="A237" s="4" t="s">
        <v>789</v>
      </c>
      <c r="B237" s="5" t="s">
        <v>921</v>
      </c>
      <c r="C237" s="8">
        <v>8065.16</v>
      </c>
      <c r="D237" s="8">
        <v>8065.16</v>
      </c>
      <c r="E237" s="8">
        <v>4445.7421100000001</v>
      </c>
      <c r="F237" s="8">
        <f t="shared" si="10"/>
        <v>55.122801159555422</v>
      </c>
      <c r="G237" s="8">
        <f t="shared" si="11"/>
        <v>55.122801159555422</v>
      </c>
      <c r="H237" s="8">
        <v>0</v>
      </c>
      <c r="I237" s="8">
        <v>0</v>
      </c>
    </row>
    <row r="238" spans="1:14" ht="51" x14ac:dyDescent="0.2">
      <c r="A238" s="4" t="s">
        <v>790</v>
      </c>
      <c r="B238" s="5" t="s">
        <v>922</v>
      </c>
      <c r="C238" s="8">
        <v>0</v>
      </c>
      <c r="D238" s="8">
        <v>0</v>
      </c>
      <c r="E238" s="8">
        <v>1505.44705</v>
      </c>
      <c r="F238" s="8">
        <v>0</v>
      </c>
      <c r="G238" s="8">
        <v>0</v>
      </c>
      <c r="H238" s="8">
        <v>0</v>
      </c>
      <c r="I238" s="8">
        <v>0</v>
      </c>
    </row>
    <row r="239" spans="1:14" ht="63.75" x14ac:dyDescent="0.2">
      <c r="A239" s="4" t="s">
        <v>791</v>
      </c>
      <c r="B239" s="5" t="s">
        <v>923</v>
      </c>
      <c r="C239" s="8">
        <v>0</v>
      </c>
      <c r="D239" s="8">
        <v>0</v>
      </c>
      <c r="E239" s="8">
        <v>1505.44705</v>
      </c>
      <c r="F239" s="8">
        <v>0</v>
      </c>
      <c r="G239" s="8">
        <v>0</v>
      </c>
      <c r="H239" s="8">
        <v>0</v>
      </c>
      <c r="I239" s="8">
        <v>0</v>
      </c>
      <c r="N239" s="16"/>
    </row>
    <row r="240" spans="1:14" s="16" customFormat="1" ht="51" x14ac:dyDescent="0.2">
      <c r="A240" s="4" t="s">
        <v>1008</v>
      </c>
      <c r="B240" s="5" t="s">
        <v>1031</v>
      </c>
      <c r="C240" s="8">
        <v>0</v>
      </c>
      <c r="D240" s="8">
        <v>0</v>
      </c>
      <c r="E240" s="8">
        <v>8078.8723099999997</v>
      </c>
      <c r="F240" s="8">
        <v>0</v>
      </c>
      <c r="G240" s="8">
        <v>0</v>
      </c>
      <c r="H240" s="8">
        <v>0</v>
      </c>
      <c r="I240" s="8">
        <v>0</v>
      </c>
      <c r="N240" s="12"/>
    </row>
    <row r="241" spans="1:14" s="16" customFormat="1" ht="51" x14ac:dyDescent="0.2">
      <c r="A241" s="4" t="s">
        <v>1009</v>
      </c>
      <c r="B241" s="5" t="s">
        <v>1032</v>
      </c>
      <c r="C241" s="8">
        <v>0</v>
      </c>
      <c r="D241" s="8">
        <v>0</v>
      </c>
      <c r="E241" s="8">
        <v>8078.8723099999997</v>
      </c>
      <c r="F241" s="8">
        <v>0</v>
      </c>
      <c r="G241" s="8">
        <v>0</v>
      </c>
      <c r="H241" s="8">
        <v>0</v>
      </c>
      <c r="I241" s="8">
        <v>0</v>
      </c>
      <c r="N241" s="12"/>
    </row>
    <row r="242" spans="1:14" s="16" customFormat="1" ht="51" x14ac:dyDescent="0.2">
      <c r="A242" s="4" t="s">
        <v>792</v>
      </c>
      <c r="B242" s="5" t="s">
        <v>924</v>
      </c>
      <c r="C242" s="8">
        <v>15731.44</v>
      </c>
      <c r="D242" s="8">
        <v>15731.44</v>
      </c>
      <c r="E242" s="8">
        <v>4354.4943899999998</v>
      </c>
      <c r="F242" s="8">
        <f t="shared" si="10"/>
        <v>27.680202130256347</v>
      </c>
      <c r="G242" s="8">
        <f t="shared" si="11"/>
        <v>27.680202130256347</v>
      </c>
      <c r="H242" s="8">
        <v>0</v>
      </c>
      <c r="I242" s="8">
        <v>0</v>
      </c>
      <c r="N242" s="12"/>
    </row>
    <row r="243" spans="1:14" ht="51" x14ac:dyDescent="0.2">
      <c r="A243" s="4" t="s">
        <v>793</v>
      </c>
      <c r="B243" s="5" t="s">
        <v>925</v>
      </c>
      <c r="C243" s="8">
        <v>15731.44</v>
      </c>
      <c r="D243" s="8">
        <v>15731.44</v>
      </c>
      <c r="E243" s="8">
        <v>4354.4943899999998</v>
      </c>
      <c r="F243" s="8">
        <f t="shared" si="10"/>
        <v>27.680202130256347</v>
      </c>
      <c r="G243" s="8">
        <f t="shared" si="11"/>
        <v>27.680202130256347</v>
      </c>
      <c r="H243" s="8">
        <v>0</v>
      </c>
      <c r="I243" s="8">
        <v>0</v>
      </c>
      <c r="N243" s="16"/>
    </row>
    <row r="244" spans="1:14" x14ac:dyDescent="0.2">
      <c r="A244" s="4" t="s">
        <v>794</v>
      </c>
      <c r="B244" s="5" t="s">
        <v>926</v>
      </c>
      <c r="C244" s="8">
        <v>159</v>
      </c>
      <c r="D244" s="8">
        <v>159</v>
      </c>
      <c r="E244" s="8">
        <v>87410.634109999999</v>
      </c>
      <c r="F244" s="8" t="s">
        <v>1139</v>
      </c>
      <c r="G244" s="8" t="s">
        <v>1139</v>
      </c>
      <c r="H244" s="8">
        <v>0</v>
      </c>
      <c r="I244" s="8">
        <v>0</v>
      </c>
      <c r="N244" s="16"/>
    </row>
    <row r="245" spans="1:14" s="16" customFormat="1" ht="63.75" x14ac:dyDescent="0.2">
      <c r="A245" s="4" t="s">
        <v>795</v>
      </c>
      <c r="B245" s="5" t="s">
        <v>927</v>
      </c>
      <c r="C245" s="8">
        <v>159</v>
      </c>
      <c r="D245" s="8">
        <v>159</v>
      </c>
      <c r="E245" s="8">
        <v>113.77655</v>
      </c>
      <c r="F245" s="8">
        <f t="shared" si="10"/>
        <v>71.557578616352203</v>
      </c>
      <c r="G245" s="8">
        <f t="shared" si="11"/>
        <v>71.557578616352203</v>
      </c>
      <c r="H245" s="8">
        <v>0</v>
      </c>
      <c r="I245" s="8">
        <v>0</v>
      </c>
    </row>
    <row r="246" spans="1:14" ht="38.25" x14ac:dyDescent="0.2">
      <c r="A246" s="4" t="s">
        <v>796</v>
      </c>
      <c r="B246" s="5" t="s">
        <v>928</v>
      </c>
      <c r="C246" s="8">
        <v>159</v>
      </c>
      <c r="D246" s="8">
        <v>159</v>
      </c>
      <c r="E246" s="8">
        <v>53.2</v>
      </c>
      <c r="F246" s="8">
        <f t="shared" si="10"/>
        <v>33.459119496855351</v>
      </c>
      <c r="G246" s="8">
        <f t="shared" si="11"/>
        <v>33.459119496855351</v>
      </c>
      <c r="H246" s="8">
        <v>0</v>
      </c>
      <c r="I246" s="8">
        <v>0</v>
      </c>
    </row>
    <row r="247" spans="1:14" ht="51" x14ac:dyDescent="0.2">
      <c r="A247" s="4" t="s">
        <v>986</v>
      </c>
      <c r="B247" s="5" t="s">
        <v>998</v>
      </c>
      <c r="C247" s="8">
        <v>0</v>
      </c>
      <c r="D247" s="8">
        <v>0</v>
      </c>
      <c r="E247" s="8">
        <v>60.576550000000005</v>
      </c>
      <c r="F247" s="8">
        <v>0</v>
      </c>
      <c r="G247" s="8">
        <v>0</v>
      </c>
      <c r="H247" s="8">
        <v>0</v>
      </c>
      <c r="I247" s="8">
        <v>0</v>
      </c>
    </row>
    <row r="248" spans="1:14" ht="25.5" x14ac:dyDescent="0.2">
      <c r="A248" s="4" t="s">
        <v>797</v>
      </c>
      <c r="B248" s="5" t="s">
        <v>929</v>
      </c>
      <c r="C248" s="8">
        <v>0</v>
      </c>
      <c r="D248" s="8">
        <v>0</v>
      </c>
      <c r="E248" s="8">
        <v>4859.7471599999999</v>
      </c>
      <c r="F248" s="8">
        <v>0</v>
      </c>
      <c r="G248" s="8">
        <v>0</v>
      </c>
      <c r="H248" s="8">
        <v>0</v>
      </c>
      <c r="I248" s="8">
        <v>0</v>
      </c>
      <c r="N248" s="16"/>
    </row>
    <row r="249" spans="1:14" ht="114.75" x14ac:dyDescent="0.2">
      <c r="A249" s="4" t="s">
        <v>798</v>
      </c>
      <c r="B249" s="5" t="s">
        <v>930</v>
      </c>
      <c r="C249" s="8">
        <v>0</v>
      </c>
      <c r="D249" s="8">
        <v>0</v>
      </c>
      <c r="E249" s="8">
        <v>4859.7471599999999</v>
      </c>
      <c r="F249" s="8">
        <v>0</v>
      </c>
      <c r="G249" s="8">
        <v>0</v>
      </c>
      <c r="H249" s="8">
        <v>0</v>
      </c>
      <c r="I249" s="8">
        <v>0</v>
      </c>
    </row>
    <row r="250" spans="1:14" ht="51" x14ac:dyDescent="0.2">
      <c r="A250" s="4" t="s">
        <v>799</v>
      </c>
      <c r="B250" s="5" t="s">
        <v>931</v>
      </c>
      <c r="C250" s="8">
        <v>0</v>
      </c>
      <c r="D250" s="8">
        <v>0</v>
      </c>
      <c r="E250" s="8">
        <v>82437.110400000005</v>
      </c>
      <c r="F250" s="8">
        <v>0</v>
      </c>
      <c r="G250" s="8">
        <v>0</v>
      </c>
      <c r="H250" s="8">
        <v>0</v>
      </c>
      <c r="I250" s="8">
        <v>0</v>
      </c>
    </row>
    <row r="251" spans="1:14" ht="51" x14ac:dyDescent="0.2">
      <c r="A251" s="4" t="s">
        <v>800</v>
      </c>
      <c r="B251" s="5" t="s">
        <v>932</v>
      </c>
      <c r="C251" s="8">
        <v>0</v>
      </c>
      <c r="D251" s="8">
        <v>0</v>
      </c>
      <c r="E251" s="8">
        <v>82052.698260000005</v>
      </c>
      <c r="F251" s="8">
        <v>0</v>
      </c>
      <c r="G251" s="8">
        <v>0</v>
      </c>
      <c r="H251" s="8">
        <v>0</v>
      </c>
      <c r="I251" s="8">
        <v>0</v>
      </c>
    </row>
    <row r="252" spans="1:14" ht="51" x14ac:dyDescent="0.2">
      <c r="A252" s="4" t="s">
        <v>801</v>
      </c>
      <c r="B252" s="5" t="s">
        <v>933</v>
      </c>
      <c r="C252" s="8">
        <v>0</v>
      </c>
      <c r="D252" s="8">
        <v>0</v>
      </c>
      <c r="E252" s="8">
        <v>384.41214000000002</v>
      </c>
      <c r="F252" s="8">
        <v>0</v>
      </c>
      <c r="G252" s="8">
        <v>0</v>
      </c>
      <c r="H252" s="8">
        <v>0</v>
      </c>
      <c r="I252" s="8">
        <v>0</v>
      </c>
    </row>
    <row r="253" spans="1:14" x14ac:dyDescent="0.2">
      <c r="A253" s="4" t="s">
        <v>802</v>
      </c>
      <c r="B253" s="5" t="s">
        <v>934</v>
      </c>
      <c r="C253" s="8">
        <v>5248</v>
      </c>
      <c r="D253" s="8">
        <v>5248</v>
      </c>
      <c r="E253" s="8">
        <v>2506.1840499999998</v>
      </c>
      <c r="F253" s="8">
        <f t="shared" si="10"/>
        <v>47.755031440548777</v>
      </c>
      <c r="G253" s="8">
        <f t="shared" si="11"/>
        <v>47.755031440548777</v>
      </c>
      <c r="H253" s="8">
        <v>0</v>
      </c>
      <c r="I253" s="8">
        <v>0</v>
      </c>
    </row>
    <row r="254" spans="1:14" ht="25.5" x14ac:dyDescent="0.2">
      <c r="A254" s="4" t="s">
        <v>803</v>
      </c>
      <c r="B254" s="5" t="s">
        <v>935</v>
      </c>
      <c r="C254" s="8">
        <v>5248</v>
      </c>
      <c r="D254" s="8">
        <v>5248</v>
      </c>
      <c r="E254" s="8">
        <v>2506.1840499999998</v>
      </c>
      <c r="F254" s="8">
        <f t="shared" si="10"/>
        <v>47.755031440548777</v>
      </c>
      <c r="G254" s="8">
        <f t="shared" si="11"/>
        <v>47.755031440548777</v>
      </c>
      <c r="H254" s="8">
        <v>0</v>
      </c>
      <c r="I254" s="8">
        <v>0</v>
      </c>
    </row>
    <row r="255" spans="1:14" ht="51" x14ac:dyDescent="0.2">
      <c r="A255" s="4" t="s">
        <v>804</v>
      </c>
      <c r="B255" s="5" t="s">
        <v>936</v>
      </c>
      <c r="C255" s="8">
        <v>5248</v>
      </c>
      <c r="D255" s="8">
        <v>5248</v>
      </c>
      <c r="E255" s="8">
        <v>2506.1840499999998</v>
      </c>
      <c r="F255" s="8">
        <f t="shared" si="10"/>
        <v>47.755031440548777</v>
      </c>
      <c r="G255" s="8">
        <f t="shared" si="11"/>
        <v>47.755031440548777</v>
      </c>
      <c r="H255" s="8">
        <v>0</v>
      </c>
      <c r="I255" s="8">
        <v>0</v>
      </c>
    </row>
    <row r="256" spans="1:14" x14ac:dyDescent="0.2">
      <c r="A256" s="4" t="s">
        <v>1240</v>
      </c>
      <c r="B256" s="5"/>
      <c r="C256" s="8">
        <v>0</v>
      </c>
      <c r="D256" s="8">
        <v>0</v>
      </c>
      <c r="E256" s="8">
        <v>0</v>
      </c>
      <c r="F256" s="8">
        <v>0</v>
      </c>
      <c r="G256" s="8">
        <v>0</v>
      </c>
      <c r="H256" s="8">
        <f>H188-H208</f>
        <v>41415.969629999949</v>
      </c>
      <c r="I256" s="8">
        <v>0</v>
      </c>
    </row>
    <row r="257" spans="1:14" x14ac:dyDescent="0.2">
      <c r="A257" s="2" t="s">
        <v>309</v>
      </c>
      <c r="B257" s="3" t="s">
        <v>310</v>
      </c>
      <c r="C257" s="7">
        <v>136.1</v>
      </c>
      <c r="D257" s="7">
        <v>136.1</v>
      </c>
      <c r="E257" s="7">
        <v>-6507.6449499999999</v>
      </c>
      <c r="F257" s="7">
        <v>0</v>
      </c>
      <c r="G257" s="7">
        <v>0</v>
      </c>
      <c r="H257" s="7">
        <v>72007.47623</v>
      </c>
      <c r="I257" s="7">
        <v>0</v>
      </c>
    </row>
    <row r="258" spans="1:14" s="16" customFormat="1" x14ac:dyDescent="0.2">
      <c r="A258" s="4" t="s">
        <v>311</v>
      </c>
      <c r="B258" s="5" t="s">
        <v>312</v>
      </c>
      <c r="C258" s="8">
        <v>0</v>
      </c>
      <c r="D258" s="8">
        <v>0</v>
      </c>
      <c r="E258" s="8">
        <v>-6723.87453</v>
      </c>
      <c r="F258" s="8">
        <v>0</v>
      </c>
      <c r="G258" s="8">
        <v>0</v>
      </c>
      <c r="H258" s="8">
        <v>72006.856230000005</v>
      </c>
      <c r="I258" s="8">
        <v>0</v>
      </c>
      <c r="N258" s="12"/>
    </row>
    <row r="259" spans="1:14" ht="25.5" x14ac:dyDescent="0.2">
      <c r="A259" s="4" t="s">
        <v>313</v>
      </c>
      <c r="B259" s="5" t="s">
        <v>314</v>
      </c>
      <c r="C259" s="8">
        <v>0</v>
      </c>
      <c r="D259" s="8">
        <v>0</v>
      </c>
      <c r="E259" s="8">
        <v>-6723.87453</v>
      </c>
      <c r="F259" s="8">
        <v>0</v>
      </c>
      <c r="G259" s="8">
        <v>0</v>
      </c>
      <c r="H259" s="8">
        <v>72006.856230000005</v>
      </c>
      <c r="I259" s="8">
        <v>0</v>
      </c>
    </row>
    <row r="260" spans="1:14" x14ac:dyDescent="0.2">
      <c r="A260" s="4" t="s">
        <v>315</v>
      </c>
      <c r="B260" s="5" t="s">
        <v>316</v>
      </c>
      <c r="C260" s="8">
        <v>136.1</v>
      </c>
      <c r="D260" s="8">
        <v>136.1</v>
      </c>
      <c r="E260" s="8">
        <v>216.22958</v>
      </c>
      <c r="F260" s="8">
        <f t="shared" si="10"/>
        <v>158.87551800146952</v>
      </c>
      <c r="G260" s="8">
        <f t="shared" si="11"/>
        <v>158.87551800146952</v>
      </c>
      <c r="H260" s="8">
        <v>0.62</v>
      </c>
      <c r="I260" s="8" t="s">
        <v>1139</v>
      </c>
    </row>
    <row r="261" spans="1:14" x14ac:dyDescent="0.2">
      <c r="A261" s="4" t="s">
        <v>317</v>
      </c>
      <c r="B261" s="5" t="s">
        <v>318</v>
      </c>
      <c r="C261" s="8">
        <v>136.1</v>
      </c>
      <c r="D261" s="8">
        <v>136.1</v>
      </c>
      <c r="E261" s="8">
        <v>216.22958</v>
      </c>
      <c r="F261" s="8">
        <f t="shared" si="10"/>
        <v>158.87551800146952</v>
      </c>
      <c r="G261" s="8">
        <f t="shared" si="11"/>
        <v>158.87551800146952</v>
      </c>
      <c r="H261" s="8">
        <v>0.62</v>
      </c>
      <c r="I261" s="8" t="s">
        <v>1139</v>
      </c>
      <c r="N261" s="16"/>
    </row>
    <row r="262" spans="1:14" x14ac:dyDescent="0.2">
      <c r="A262" s="2" t="s">
        <v>319</v>
      </c>
      <c r="B262" s="3" t="s">
        <v>320</v>
      </c>
      <c r="C262" s="7">
        <v>23077233.5</v>
      </c>
      <c r="D262" s="7">
        <f>D263+D460+D466+D469+D482</f>
        <v>23575697.599999998</v>
      </c>
      <c r="E262" s="7">
        <v>9742139.0827000011</v>
      </c>
      <c r="F262" s="7">
        <f t="shared" si="10"/>
        <v>42.215368157972662</v>
      </c>
      <c r="G262" s="7">
        <f t="shared" si="11"/>
        <v>41.322803032135944</v>
      </c>
      <c r="H262" s="7">
        <v>5915484.0673100008</v>
      </c>
      <c r="I262" s="7">
        <f t="shared" si="9"/>
        <v>164.68878914807269</v>
      </c>
      <c r="J262" s="24">
        <f>C262-D262</f>
        <v>-498464.09999999776</v>
      </c>
    </row>
    <row r="263" spans="1:14" ht="25.5" x14ac:dyDescent="0.2">
      <c r="A263" s="2" t="s">
        <v>321</v>
      </c>
      <c r="B263" s="3" t="s">
        <v>322</v>
      </c>
      <c r="C263" s="7">
        <v>22759593.800000001</v>
      </c>
      <c r="D263" s="7">
        <f>D264+D275+D381+D424</f>
        <v>23258057.899999999</v>
      </c>
      <c r="E263" s="7">
        <v>9516246.5324300006</v>
      </c>
      <c r="F263" s="7">
        <f t="shared" si="10"/>
        <v>41.812022727883658</v>
      </c>
      <c r="G263" s="7">
        <f t="shared" si="11"/>
        <v>40.915912125362802</v>
      </c>
      <c r="H263" s="7">
        <v>6018350.9517099997</v>
      </c>
      <c r="I263" s="7">
        <f t="shared" si="9"/>
        <v>158.12049860146723</v>
      </c>
      <c r="J263" s="24">
        <f>C263-D263</f>
        <v>-498464.09999999776</v>
      </c>
    </row>
    <row r="264" spans="1:14" x14ac:dyDescent="0.2">
      <c r="A264" s="4" t="s">
        <v>323</v>
      </c>
      <c r="B264" s="5" t="s">
        <v>324</v>
      </c>
      <c r="C264" s="8">
        <v>6668337.2999999998</v>
      </c>
      <c r="D264" s="8">
        <f>D265+D267+D269+D271+D273</f>
        <v>6777841.5</v>
      </c>
      <c r="E264" s="8">
        <v>4089214.2</v>
      </c>
      <c r="F264" s="8">
        <f t="shared" si="10"/>
        <v>61.322845801456396</v>
      </c>
      <c r="G264" s="8">
        <f t="shared" si="11"/>
        <v>60.332101303932831</v>
      </c>
      <c r="H264" s="8">
        <v>2712900.8</v>
      </c>
      <c r="I264" s="8">
        <f t="shared" si="9"/>
        <v>150.73216831223613</v>
      </c>
    </row>
    <row r="265" spans="1:14" x14ac:dyDescent="0.2">
      <c r="A265" s="4" t="s">
        <v>325</v>
      </c>
      <c r="B265" s="5" t="s">
        <v>326</v>
      </c>
      <c r="C265" s="8">
        <v>4720516.3</v>
      </c>
      <c r="D265" s="8">
        <v>4720516.3</v>
      </c>
      <c r="E265" s="8">
        <v>2753800</v>
      </c>
      <c r="F265" s="8">
        <f t="shared" si="10"/>
        <v>58.336839129228302</v>
      </c>
      <c r="G265" s="8">
        <f t="shared" si="11"/>
        <v>58.336839129228302</v>
      </c>
      <c r="H265" s="8">
        <v>2181508.7999999998</v>
      </c>
      <c r="I265" s="8">
        <f t="shared" si="9"/>
        <v>126.23373327671199</v>
      </c>
    </row>
    <row r="266" spans="1:14" ht="25.5" x14ac:dyDescent="0.2">
      <c r="A266" s="4" t="s">
        <v>327</v>
      </c>
      <c r="B266" s="5" t="s">
        <v>328</v>
      </c>
      <c r="C266" s="8">
        <v>4720516.3</v>
      </c>
      <c r="D266" s="8">
        <v>4720516.3</v>
      </c>
      <c r="E266" s="8">
        <v>2753800</v>
      </c>
      <c r="F266" s="8">
        <f t="shared" si="10"/>
        <v>58.336839129228302</v>
      </c>
      <c r="G266" s="8">
        <f t="shared" si="11"/>
        <v>58.336839129228302</v>
      </c>
      <c r="H266" s="8">
        <v>2181508.7999999998</v>
      </c>
      <c r="I266" s="8">
        <f t="shared" si="9"/>
        <v>126.23373327671199</v>
      </c>
    </row>
    <row r="267" spans="1:14" ht="25.5" x14ac:dyDescent="0.2">
      <c r="A267" s="4" t="s">
        <v>329</v>
      </c>
      <c r="B267" s="5" t="s">
        <v>330</v>
      </c>
      <c r="C267" s="8">
        <v>1229028</v>
      </c>
      <c r="D267" s="8">
        <v>1229028</v>
      </c>
      <c r="E267" s="8">
        <v>614514</v>
      </c>
      <c r="F267" s="8">
        <f t="shared" si="10"/>
        <v>50</v>
      </c>
      <c r="G267" s="8">
        <f t="shared" si="11"/>
        <v>50</v>
      </c>
      <c r="H267" s="8">
        <v>419622</v>
      </c>
      <c r="I267" s="8">
        <f t="shared" si="9"/>
        <v>146.44465733445816</v>
      </c>
    </row>
    <row r="268" spans="1:14" ht="38.25" x14ac:dyDescent="0.2">
      <c r="A268" s="4" t="s">
        <v>805</v>
      </c>
      <c r="B268" s="5" t="s">
        <v>331</v>
      </c>
      <c r="C268" s="8">
        <v>1229028</v>
      </c>
      <c r="D268" s="8">
        <v>1229028</v>
      </c>
      <c r="E268" s="8">
        <v>614514</v>
      </c>
      <c r="F268" s="8">
        <f t="shared" si="10"/>
        <v>50</v>
      </c>
      <c r="G268" s="8">
        <f t="shared" si="11"/>
        <v>50</v>
      </c>
      <c r="H268" s="8">
        <v>419622</v>
      </c>
      <c r="I268" s="8">
        <f t="shared" si="9"/>
        <v>146.44465733445816</v>
      </c>
    </row>
    <row r="269" spans="1:14" ht="25.5" x14ac:dyDescent="0.2">
      <c r="A269" s="4" t="s">
        <v>332</v>
      </c>
      <c r="B269" s="5" t="s">
        <v>333</v>
      </c>
      <c r="C269" s="8">
        <v>214793</v>
      </c>
      <c r="D269" s="8">
        <v>214793</v>
      </c>
      <c r="E269" s="8">
        <v>107396</v>
      </c>
      <c r="F269" s="8">
        <f t="shared" si="10"/>
        <v>49.999767217739873</v>
      </c>
      <c r="G269" s="8">
        <f t="shared" si="11"/>
        <v>49.999767217739873</v>
      </c>
      <c r="H269" s="8">
        <v>111770</v>
      </c>
      <c r="I269" s="8">
        <f t="shared" si="9"/>
        <v>96.086606423906247</v>
      </c>
    </row>
    <row r="270" spans="1:14" ht="38.25" x14ac:dyDescent="0.2">
      <c r="A270" s="4" t="s">
        <v>334</v>
      </c>
      <c r="B270" s="5" t="s">
        <v>335</v>
      </c>
      <c r="C270" s="8">
        <v>214793</v>
      </c>
      <c r="D270" s="8">
        <v>214793</v>
      </c>
      <c r="E270" s="8">
        <v>107396</v>
      </c>
      <c r="F270" s="8">
        <f t="shared" si="10"/>
        <v>49.999767217739873</v>
      </c>
      <c r="G270" s="8">
        <f t="shared" si="11"/>
        <v>49.999767217739873</v>
      </c>
      <c r="H270" s="8">
        <v>111770</v>
      </c>
      <c r="I270" s="8">
        <f t="shared" ref="I270:I335" si="12">E270/H270*100</f>
        <v>96.086606423906247</v>
      </c>
    </row>
    <row r="271" spans="1:14" s="16" customFormat="1" ht="51" x14ac:dyDescent="0.2">
      <c r="A271" s="4" t="s">
        <v>1010</v>
      </c>
      <c r="B271" s="5" t="s">
        <v>1033</v>
      </c>
      <c r="C271" s="8">
        <v>504000</v>
      </c>
      <c r="D271" s="8">
        <v>504000</v>
      </c>
      <c r="E271" s="8">
        <v>504000</v>
      </c>
      <c r="F271" s="8">
        <f t="shared" si="10"/>
        <v>100</v>
      </c>
      <c r="G271" s="8">
        <f t="shared" si="11"/>
        <v>100</v>
      </c>
      <c r="H271" s="8">
        <v>0</v>
      </c>
      <c r="I271" s="8">
        <v>0</v>
      </c>
      <c r="N271" s="12"/>
    </row>
    <row r="272" spans="1:14" s="16" customFormat="1" ht="63.75" x14ac:dyDescent="0.2">
      <c r="A272" s="4" t="s">
        <v>1011</v>
      </c>
      <c r="B272" s="5" t="s">
        <v>1034</v>
      </c>
      <c r="C272" s="8">
        <v>504000</v>
      </c>
      <c r="D272" s="8">
        <v>504000</v>
      </c>
      <c r="E272" s="8">
        <v>504000</v>
      </c>
      <c r="F272" s="8">
        <f t="shared" si="10"/>
        <v>100</v>
      </c>
      <c r="G272" s="8">
        <f t="shared" si="11"/>
        <v>100</v>
      </c>
      <c r="H272" s="8">
        <v>0</v>
      </c>
      <c r="I272" s="8">
        <v>0</v>
      </c>
      <c r="N272" s="12"/>
    </row>
    <row r="273" spans="1:14" s="16" customFormat="1" ht="63.75" x14ac:dyDescent="0.2">
      <c r="A273" s="4" t="s">
        <v>1184</v>
      </c>
      <c r="B273" s="5" t="s">
        <v>1191</v>
      </c>
      <c r="C273" s="8">
        <v>0</v>
      </c>
      <c r="D273" s="8">
        <v>109504.2</v>
      </c>
      <c r="E273" s="8">
        <v>109504.2</v>
      </c>
      <c r="F273" s="8">
        <v>0</v>
      </c>
      <c r="G273" s="8">
        <f t="shared" si="11"/>
        <v>100</v>
      </c>
      <c r="H273" s="8">
        <v>0</v>
      </c>
      <c r="I273" s="8">
        <v>0</v>
      </c>
      <c r="J273" s="16">
        <f>-109504.2</f>
        <v>-109504.2</v>
      </c>
      <c r="N273" s="12"/>
    </row>
    <row r="274" spans="1:14" s="16" customFormat="1" ht="63.75" x14ac:dyDescent="0.2">
      <c r="A274" s="4" t="s">
        <v>1185</v>
      </c>
      <c r="B274" s="5" t="s">
        <v>1192</v>
      </c>
      <c r="C274" s="8">
        <v>0</v>
      </c>
      <c r="D274" s="8">
        <v>109504.2</v>
      </c>
      <c r="E274" s="8">
        <v>109504.2</v>
      </c>
      <c r="F274" s="8">
        <v>0</v>
      </c>
      <c r="G274" s="8">
        <f t="shared" si="11"/>
        <v>100</v>
      </c>
      <c r="H274" s="8">
        <v>0</v>
      </c>
      <c r="I274" s="8">
        <v>0</v>
      </c>
    </row>
    <row r="275" spans="1:14" s="16" customFormat="1" ht="25.5" x14ac:dyDescent="0.2">
      <c r="A275" s="4" t="s">
        <v>336</v>
      </c>
      <c r="B275" s="5" t="s">
        <v>337</v>
      </c>
      <c r="C275" s="8">
        <v>9348157.4000000004</v>
      </c>
      <c r="D275" s="8">
        <f>D276+D278+D280+D282+D283+D285+D286+D287+D289+D291+D293+D295+D297+D301+D303+D305+D307+D309+D311+D313+D315+D317+D319+D321+D323+D325+D327+D329+D331+D333+D335+D336+D338+D339+D341+D343+D345+D347+D349+D351+D353+D355+D357+D359+D361+D364+D365+D368+D369+D371+D372+D373+D375+D377+D379</f>
        <v>9364788.0999999996</v>
      </c>
      <c r="E275" s="8">
        <v>2714983.3993500001</v>
      </c>
      <c r="F275" s="8">
        <f t="shared" ref="F275:F340" si="13">E275/C275*100</f>
        <v>29.042979093933528</v>
      </c>
      <c r="G275" s="8">
        <f t="shared" ref="G275:G340" si="14">E275/D275*100</f>
        <v>28.991402371934079</v>
      </c>
      <c r="H275" s="8">
        <v>1120529.71728</v>
      </c>
      <c r="I275" s="8" t="s">
        <v>1139</v>
      </c>
      <c r="J275" s="41">
        <f>C275-D275</f>
        <v>-16630.699999999255</v>
      </c>
    </row>
    <row r="276" spans="1:14" ht="25.5" x14ac:dyDescent="0.2">
      <c r="A276" s="4" t="s">
        <v>806</v>
      </c>
      <c r="B276" s="5" t="s">
        <v>937</v>
      </c>
      <c r="C276" s="8">
        <v>3230.2</v>
      </c>
      <c r="D276" s="8">
        <v>3230.2</v>
      </c>
      <c r="E276" s="8">
        <v>0</v>
      </c>
      <c r="F276" s="8">
        <f t="shared" si="13"/>
        <v>0</v>
      </c>
      <c r="G276" s="8">
        <f t="shared" si="14"/>
        <v>0</v>
      </c>
      <c r="H276" s="8">
        <v>0</v>
      </c>
      <c r="I276" s="8">
        <v>0</v>
      </c>
      <c r="N276" s="16"/>
    </row>
    <row r="277" spans="1:14" ht="38.25" x14ac:dyDescent="0.2">
      <c r="A277" s="4" t="s">
        <v>807</v>
      </c>
      <c r="B277" s="5" t="s">
        <v>938</v>
      </c>
      <c r="C277" s="8">
        <v>3230.2</v>
      </c>
      <c r="D277" s="8">
        <v>3230.2</v>
      </c>
      <c r="E277" s="8">
        <v>0</v>
      </c>
      <c r="F277" s="8">
        <f t="shared" si="13"/>
        <v>0</v>
      </c>
      <c r="G277" s="8">
        <f t="shared" si="14"/>
        <v>0</v>
      </c>
      <c r="H277" s="8">
        <v>0</v>
      </c>
      <c r="I277" s="8">
        <v>0</v>
      </c>
      <c r="N277" s="16"/>
    </row>
    <row r="278" spans="1:14" x14ac:dyDescent="0.2">
      <c r="A278" s="4" t="s">
        <v>338</v>
      </c>
      <c r="B278" s="5" t="s">
        <v>339</v>
      </c>
      <c r="C278" s="8">
        <v>605701</v>
      </c>
      <c r="D278" s="8">
        <v>605701</v>
      </c>
      <c r="E278" s="8">
        <v>1675.6309799999999</v>
      </c>
      <c r="F278" s="8">
        <f t="shared" si="13"/>
        <v>0.27664325797712075</v>
      </c>
      <c r="G278" s="8">
        <f t="shared" si="14"/>
        <v>0.27664325797712075</v>
      </c>
      <c r="H278" s="8">
        <v>0</v>
      </c>
      <c r="I278" s="8">
        <v>0</v>
      </c>
      <c r="N278" s="16"/>
    </row>
    <row r="279" spans="1:14" ht="25.5" x14ac:dyDescent="0.2">
      <c r="A279" s="4" t="s">
        <v>340</v>
      </c>
      <c r="B279" s="5" t="s">
        <v>341</v>
      </c>
      <c r="C279" s="8">
        <v>605701</v>
      </c>
      <c r="D279" s="8">
        <v>605701</v>
      </c>
      <c r="E279" s="8">
        <v>1675.6309799999999</v>
      </c>
      <c r="F279" s="8">
        <f t="shared" si="13"/>
        <v>0.27664325797712075</v>
      </c>
      <c r="G279" s="8">
        <f t="shared" si="14"/>
        <v>0.27664325797712075</v>
      </c>
      <c r="H279" s="8">
        <v>0</v>
      </c>
      <c r="I279" s="8">
        <v>0</v>
      </c>
    </row>
    <row r="280" spans="1:14" ht="25.5" x14ac:dyDescent="0.2">
      <c r="A280" s="4" t="s">
        <v>342</v>
      </c>
      <c r="B280" s="5" t="s">
        <v>343</v>
      </c>
      <c r="C280" s="8">
        <v>4676.2</v>
      </c>
      <c r="D280" s="8">
        <v>4676.2</v>
      </c>
      <c r="E280" s="8">
        <v>0</v>
      </c>
      <c r="F280" s="8">
        <f t="shared" si="13"/>
        <v>0</v>
      </c>
      <c r="G280" s="8">
        <f t="shared" si="14"/>
        <v>0</v>
      </c>
      <c r="H280" s="8">
        <v>155.30000000000001</v>
      </c>
      <c r="I280" s="8">
        <f t="shared" si="12"/>
        <v>0</v>
      </c>
    </row>
    <row r="281" spans="1:14" ht="38.25" x14ac:dyDescent="0.2">
      <c r="A281" s="4" t="s">
        <v>344</v>
      </c>
      <c r="B281" s="5" t="s">
        <v>345</v>
      </c>
      <c r="C281" s="8">
        <v>4676.2</v>
      </c>
      <c r="D281" s="8">
        <v>4676.2</v>
      </c>
      <c r="E281" s="8">
        <v>0</v>
      </c>
      <c r="F281" s="8">
        <f t="shared" si="13"/>
        <v>0</v>
      </c>
      <c r="G281" s="8">
        <f t="shared" si="14"/>
        <v>0</v>
      </c>
      <c r="H281" s="8">
        <v>155.30000000000001</v>
      </c>
      <c r="I281" s="8">
        <f t="shared" si="12"/>
        <v>0</v>
      </c>
    </row>
    <row r="282" spans="1:14" ht="38.25" x14ac:dyDescent="0.2">
      <c r="A282" s="4" t="s">
        <v>346</v>
      </c>
      <c r="B282" s="5" t="s">
        <v>347</v>
      </c>
      <c r="C282" s="8">
        <v>482.4</v>
      </c>
      <c r="D282" s="8">
        <v>482.4</v>
      </c>
      <c r="E282" s="8">
        <v>0</v>
      </c>
      <c r="F282" s="8">
        <f t="shared" si="13"/>
        <v>0</v>
      </c>
      <c r="G282" s="8">
        <f t="shared" si="14"/>
        <v>0</v>
      </c>
      <c r="H282" s="8">
        <v>0</v>
      </c>
      <c r="I282" s="8">
        <v>0</v>
      </c>
    </row>
    <row r="283" spans="1:14" ht="38.25" x14ac:dyDescent="0.2">
      <c r="A283" s="4" t="s">
        <v>808</v>
      </c>
      <c r="B283" s="5" t="s">
        <v>348</v>
      </c>
      <c r="C283" s="8">
        <v>7640.3</v>
      </c>
      <c r="D283" s="8">
        <v>7640.3</v>
      </c>
      <c r="E283" s="8">
        <v>2180.0816800000002</v>
      </c>
      <c r="F283" s="8">
        <f t="shared" si="13"/>
        <v>28.533980079316262</v>
      </c>
      <c r="G283" s="8">
        <f t="shared" si="14"/>
        <v>28.533980079316262</v>
      </c>
      <c r="H283" s="8">
        <v>4357.02819</v>
      </c>
      <c r="I283" s="8">
        <f t="shared" si="12"/>
        <v>50.035978307498631</v>
      </c>
    </row>
    <row r="284" spans="1:14" ht="51" x14ac:dyDescent="0.2">
      <c r="A284" s="4" t="s">
        <v>809</v>
      </c>
      <c r="B284" s="5" t="s">
        <v>349</v>
      </c>
      <c r="C284" s="8">
        <v>7640.3</v>
      </c>
      <c r="D284" s="8">
        <v>7640.3</v>
      </c>
      <c r="E284" s="8">
        <v>2180.0816800000002</v>
      </c>
      <c r="F284" s="8">
        <f t="shared" si="13"/>
        <v>28.533980079316262</v>
      </c>
      <c r="G284" s="8">
        <f t="shared" si="14"/>
        <v>28.533980079316262</v>
      </c>
      <c r="H284" s="8">
        <v>4357.02819</v>
      </c>
      <c r="I284" s="8">
        <f t="shared" si="12"/>
        <v>50.035978307498631</v>
      </c>
    </row>
    <row r="285" spans="1:14" ht="38.25" x14ac:dyDescent="0.2">
      <c r="A285" s="4" t="s">
        <v>350</v>
      </c>
      <c r="B285" s="5" t="s">
        <v>351</v>
      </c>
      <c r="C285" s="8">
        <v>45758.3</v>
      </c>
      <c r="D285" s="8">
        <v>45758.3</v>
      </c>
      <c r="E285" s="8">
        <v>12771.039510000001</v>
      </c>
      <c r="F285" s="8">
        <f t="shared" si="13"/>
        <v>27.909777045912982</v>
      </c>
      <c r="G285" s="8">
        <f t="shared" si="14"/>
        <v>27.909777045912982</v>
      </c>
      <c r="H285" s="8">
        <v>5319.9220300000006</v>
      </c>
      <c r="I285" s="8" t="s">
        <v>1139</v>
      </c>
    </row>
    <row r="286" spans="1:14" ht="38.25" x14ac:dyDescent="0.2">
      <c r="A286" s="4" t="s">
        <v>810</v>
      </c>
      <c r="B286" s="5" t="s">
        <v>352</v>
      </c>
      <c r="C286" s="8">
        <v>728363.3</v>
      </c>
      <c r="D286" s="8">
        <v>728363.3</v>
      </c>
      <c r="E286" s="8">
        <v>408347.92561000003</v>
      </c>
      <c r="F286" s="8">
        <f t="shared" si="13"/>
        <v>56.063770045799941</v>
      </c>
      <c r="G286" s="8">
        <f t="shared" si="14"/>
        <v>56.063770045799941</v>
      </c>
      <c r="H286" s="8">
        <v>394533.17158999998</v>
      </c>
      <c r="I286" s="8">
        <f t="shared" si="12"/>
        <v>103.50154436047177</v>
      </c>
    </row>
    <row r="287" spans="1:14" ht="51" x14ac:dyDescent="0.2">
      <c r="A287" s="4" t="s">
        <v>353</v>
      </c>
      <c r="B287" s="5" t="s">
        <v>354</v>
      </c>
      <c r="C287" s="8">
        <v>5712</v>
      </c>
      <c r="D287" s="8">
        <v>5712</v>
      </c>
      <c r="E287" s="8">
        <v>1235.47072</v>
      </c>
      <c r="F287" s="8">
        <f t="shared" si="13"/>
        <v>21.629389355742298</v>
      </c>
      <c r="G287" s="8">
        <f t="shared" si="14"/>
        <v>21.629389355742298</v>
      </c>
      <c r="H287" s="8">
        <v>2096.3367600000001</v>
      </c>
      <c r="I287" s="8">
        <f t="shared" si="12"/>
        <v>58.934744816476901</v>
      </c>
    </row>
    <row r="288" spans="1:14" ht="63.75" x14ac:dyDescent="0.2">
      <c r="A288" s="4" t="s">
        <v>355</v>
      </c>
      <c r="B288" s="5" t="s">
        <v>356</v>
      </c>
      <c r="C288" s="8">
        <v>5712</v>
      </c>
      <c r="D288" s="8">
        <v>5712</v>
      </c>
      <c r="E288" s="8">
        <v>1235.47072</v>
      </c>
      <c r="F288" s="8">
        <f t="shared" si="13"/>
        <v>21.629389355742298</v>
      </c>
      <c r="G288" s="8">
        <f t="shared" si="14"/>
        <v>21.629389355742298</v>
      </c>
      <c r="H288" s="8">
        <v>2096.3367600000001</v>
      </c>
      <c r="I288" s="8">
        <f t="shared" si="12"/>
        <v>58.934744816476901</v>
      </c>
    </row>
    <row r="289" spans="1:14" ht="38.25" x14ac:dyDescent="0.2">
      <c r="A289" s="4" t="s">
        <v>811</v>
      </c>
      <c r="B289" s="5" t="s">
        <v>357</v>
      </c>
      <c r="C289" s="8">
        <v>8779.7999999999993</v>
      </c>
      <c r="D289" s="8">
        <v>8779.7999999999993</v>
      </c>
      <c r="E289" s="8">
        <v>0</v>
      </c>
      <c r="F289" s="8">
        <f t="shared" si="13"/>
        <v>0</v>
      </c>
      <c r="G289" s="8">
        <f t="shared" si="14"/>
        <v>0</v>
      </c>
      <c r="H289" s="8">
        <v>0</v>
      </c>
      <c r="I289" s="8">
        <v>0</v>
      </c>
    </row>
    <row r="290" spans="1:14" ht="38.25" x14ac:dyDescent="0.2">
      <c r="A290" s="4" t="s">
        <v>812</v>
      </c>
      <c r="B290" s="5" t="s">
        <v>358</v>
      </c>
      <c r="C290" s="8">
        <v>8779.7999999999993</v>
      </c>
      <c r="D290" s="8">
        <v>8779.7999999999993</v>
      </c>
      <c r="E290" s="8">
        <v>0</v>
      </c>
      <c r="F290" s="8">
        <f t="shared" si="13"/>
        <v>0</v>
      </c>
      <c r="G290" s="8">
        <f t="shared" si="14"/>
        <v>0</v>
      </c>
      <c r="H290" s="8">
        <v>0</v>
      </c>
      <c r="I290" s="8">
        <v>0</v>
      </c>
    </row>
    <row r="291" spans="1:14" ht="38.25" x14ac:dyDescent="0.2">
      <c r="A291" s="4" t="s">
        <v>359</v>
      </c>
      <c r="B291" s="5" t="s">
        <v>360</v>
      </c>
      <c r="C291" s="8">
        <v>432809</v>
      </c>
      <c r="D291" s="8">
        <v>432809</v>
      </c>
      <c r="E291" s="8">
        <v>72.75</v>
      </c>
      <c r="F291" s="8">
        <v>0</v>
      </c>
      <c r="G291" s="8">
        <v>0</v>
      </c>
      <c r="H291" s="8">
        <v>10937.17391</v>
      </c>
      <c r="I291" s="8">
        <f t="shared" si="12"/>
        <v>0.66516268826523584</v>
      </c>
    </row>
    <row r="292" spans="1:14" ht="51" x14ac:dyDescent="0.2">
      <c r="A292" s="4" t="s">
        <v>361</v>
      </c>
      <c r="B292" s="5" t="s">
        <v>362</v>
      </c>
      <c r="C292" s="8">
        <v>432809</v>
      </c>
      <c r="D292" s="8">
        <v>432809</v>
      </c>
      <c r="E292" s="8">
        <v>72.75</v>
      </c>
      <c r="F292" s="8">
        <v>0</v>
      </c>
      <c r="G292" s="8">
        <v>0</v>
      </c>
      <c r="H292" s="8">
        <v>10937.17391</v>
      </c>
      <c r="I292" s="8">
        <f t="shared" si="12"/>
        <v>0.66516268826523584</v>
      </c>
    </row>
    <row r="293" spans="1:14" ht="51" x14ac:dyDescent="0.2">
      <c r="A293" s="4" t="s">
        <v>1012</v>
      </c>
      <c r="B293" s="5" t="s">
        <v>363</v>
      </c>
      <c r="C293" s="8">
        <v>30870</v>
      </c>
      <c r="D293" s="8">
        <v>30870</v>
      </c>
      <c r="E293" s="8">
        <v>0</v>
      </c>
      <c r="F293" s="8">
        <f t="shared" si="13"/>
        <v>0</v>
      </c>
      <c r="G293" s="8">
        <f t="shared" si="14"/>
        <v>0</v>
      </c>
      <c r="H293" s="8">
        <v>0</v>
      </c>
      <c r="I293" s="8">
        <v>0</v>
      </c>
    </row>
    <row r="294" spans="1:14" ht="63.75" x14ac:dyDescent="0.2">
      <c r="A294" s="4" t="s">
        <v>1013</v>
      </c>
      <c r="B294" s="5" t="s">
        <v>364</v>
      </c>
      <c r="C294" s="8">
        <v>30870</v>
      </c>
      <c r="D294" s="8">
        <v>30870</v>
      </c>
      <c r="E294" s="8">
        <v>0</v>
      </c>
      <c r="F294" s="8">
        <f t="shared" si="13"/>
        <v>0</v>
      </c>
      <c r="G294" s="8">
        <f t="shared" si="14"/>
        <v>0</v>
      </c>
      <c r="H294" s="8">
        <v>0</v>
      </c>
      <c r="I294" s="8">
        <v>0</v>
      </c>
    </row>
    <row r="295" spans="1:14" ht="51" x14ac:dyDescent="0.2">
      <c r="A295" s="4" t="s">
        <v>1014</v>
      </c>
      <c r="B295" s="5" t="s">
        <v>939</v>
      </c>
      <c r="C295" s="8">
        <v>32506.3</v>
      </c>
      <c r="D295" s="8">
        <v>32506.3</v>
      </c>
      <c r="E295" s="8">
        <v>0</v>
      </c>
      <c r="F295" s="8">
        <f t="shared" si="13"/>
        <v>0</v>
      </c>
      <c r="G295" s="8">
        <f t="shared" si="14"/>
        <v>0</v>
      </c>
      <c r="H295" s="8">
        <v>0</v>
      </c>
      <c r="I295" s="8">
        <v>0</v>
      </c>
    </row>
    <row r="296" spans="1:14" ht="63.75" x14ac:dyDescent="0.2">
      <c r="A296" s="4" t="s">
        <v>1015</v>
      </c>
      <c r="B296" s="5" t="s">
        <v>940</v>
      </c>
      <c r="C296" s="8">
        <v>32506.3</v>
      </c>
      <c r="D296" s="8">
        <v>32506.3</v>
      </c>
      <c r="E296" s="8">
        <v>0</v>
      </c>
      <c r="F296" s="8">
        <f t="shared" si="13"/>
        <v>0</v>
      </c>
      <c r="G296" s="8">
        <f t="shared" si="14"/>
        <v>0</v>
      </c>
      <c r="H296" s="8">
        <v>0</v>
      </c>
      <c r="I296" s="8">
        <v>0</v>
      </c>
    </row>
    <row r="297" spans="1:14" ht="38.25" x14ac:dyDescent="0.2">
      <c r="A297" s="4" t="s">
        <v>813</v>
      </c>
      <c r="B297" s="5" t="s">
        <v>365</v>
      </c>
      <c r="C297" s="8">
        <v>114993.60000000001</v>
      </c>
      <c r="D297" s="8">
        <v>114993.60000000001</v>
      </c>
      <c r="E297" s="8">
        <v>22734.735089999998</v>
      </c>
      <c r="F297" s="8">
        <f t="shared" si="13"/>
        <v>19.770435128563673</v>
      </c>
      <c r="G297" s="8">
        <f t="shared" si="14"/>
        <v>19.770435128563673</v>
      </c>
      <c r="H297" s="8">
        <v>0</v>
      </c>
      <c r="I297" s="8">
        <v>0</v>
      </c>
    </row>
    <row r="298" spans="1:14" ht="38.25" x14ac:dyDescent="0.2">
      <c r="A298" s="4" t="s">
        <v>814</v>
      </c>
      <c r="B298" s="5" t="s">
        <v>366</v>
      </c>
      <c r="C298" s="8">
        <v>114993.60000000001</v>
      </c>
      <c r="D298" s="8">
        <v>114993.60000000001</v>
      </c>
      <c r="E298" s="8">
        <v>22734.735089999998</v>
      </c>
      <c r="F298" s="8">
        <f t="shared" si="13"/>
        <v>19.770435128563673</v>
      </c>
      <c r="G298" s="8">
        <f t="shared" si="14"/>
        <v>19.770435128563673</v>
      </c>
      <c r="H298" s="8">
        <v>0</v>
      </c>
      <c r="I298" s="8">
        <v>0</v>
      </c>
    </row>
    <row r="299" spans="1:14" ht="39" x14ac:dyDescent="0.25">
      <c r="A299" s="4" t="s">
        <v>1212</v>
      </c>
      <c r="B299" s="43" t="s">
        <v>1213</v>
      </c>
      <c r="C299" s="8">
        <v>0</v>
      </c>
      <c r="D299" s="8">
        <v>0</v>
      </c>
      <c r="E299" s="8">
        <v>0</v>
      </c>
      <c r="F299" s="8">
        <v>0</v>
      </c>
      <c r="G299" s="8">
        <v>0</v>
      </c>
      <c r="H299" s="8">
        <v>269.43689000000001</v>
      </c>
      <c r="I299" s="8">
        <v>0</v>
      </c>
    </row>
    <row r="300" spans="1:14" ht="51.75" x14ac:dyDescent="0.25">
      <c r="A300" s="4" t="s">
        <v>1214</v>
      </c>
      <c r="B300" s="43" t="s">
        <v>1215</v>
      </c>
      <c r="C300" s="8">
        <v>0</v>
      </c>
      <c r="D300" s="8">
        <v>0</v>
      </c>
      <c r="E300" s="8">
        <v>0</v>
      </c>
      <c r="F300" s="8">
        <v>0</v>
      </c>
      <c r="G300" s="8">
        <v>0</v>
      </c>
      <c r="H300" s="8">
        <v>269.43689000000001</v>
      </c>
      <c r="I300" s="8">
        <v>0</v>
      </c>
    </row>
    <row r="301" spans="1:14" s="16" customFormat="1" ht="38.25" x14ac:dyDescent="0.2">
      <c r="A301" s="4" t="s">
        <v>815</v>
      </c>
      <c r="B301" s="5" t="s">
        <v>367</v>
      </c>
      <c r="C301" s="8">
        <v>15161.3</v>
      </c>
      <c r="D301" s="8">
        <v>15161.3</v>
      </c>
      <c r="E301" s="8">
        <v>10417.337720000001</v>
      </c>
      <c r="F301" s="8">
        <f t="shared" si="13"/>
        <v>68.710055997836605</v>
      </c>
      <c r="G301" s="8">
        <f t="shared" si="14"/>
        <v>68.710055997836605</v>
      </c>
      <c r="H301" s="8">
        <v>0</v>
      </c>
      <c r="I301" s="8">
        <v>0</v>
      </c>
      <c r="N301" s="12"/>
    </row>
    <row r="302" spans="1:14" ht="38.25" x14ac:dyDescent="0.2">
      <c r="A302" s="4" t="s">
        <v>816</v>
      </c>
      <c r="B302" s="5" t="s">
        <v>368</v>
      </c>
      <c r="C302" s="8">
        <v>15161.3</v>
      </c>
      <c r="D302" s="8">
        <v>15161.3</v>
      </c>
      <c r="E302" s="8">
        <v>10417.337720000001</v>
      </c>
      <c r="F302" s="8">
        <f t="shared" si="13"/>
        <v>68.710055997836605</v>
      </c>
      <c r="G302" s="8">
        <f t="shared" si="14"/>
        <v>68.710055997836605</v>
      </c>
      <c r="H302" s="8">
        <v>0</v>
      </c>
      <c r="I302" s="8">
        <v>0</v>
      </c>
    </row>
    <row r="303" spans="1:14" x14ac:dyDescent="0.2">
      <c r="A303" s="4" t="s">
        <v>369</v>
      </c>
      <c r="B303" s="5" t="s">
        <v>370</v>
      </c>
      <c r="C303" s="8">
        <v>59848</v>
      </c>
      <c r="D303" s="8">
        <v>59848</v>
      </c>
      <c r="E303" s="8">
        <v>2983.57341</v>
      </c>
      <c r="F303" s="8">
        <f t="shared" si="13"/>
        <v>4.9852516541906162</v>
      </c>
      <c r="G303" s="8">
        <f t="shared" si="14"/>
        <v>4.9852516541906162</v>
      </c>
      <c r="H303" s="8">
        <v>0</v>
      </c>
      <c r="I303" s="8">
        <v>0</v>
      </c>
    </row>
    <row r="304" spans="1:14" ht="25.5" x14ac:dyDescent="0.2">
      <c r="A304" s="4" t="s">
        <v>371</v>
      </c>
      <c r="B304" s="5" t="s">
        <v>372</v>
      </c>
      <c r="C304" s="8">
        <v>59848</v>
      </c>
      <c r="D304" s="8">
        <v>59848</v>
      </c>
      <c r="E304" s="8">
        <v>2983.57341</v>
      </c>
      <c r="F304" s="8">
        <f t="shared" si="13"/>
        <v>4.9852516541906162</v>
      </c>
      <c r="G304" s="8">
        <f t="shared" si="14"/>
        <v>4.9852516541906162</v>
      </c>
      <c r="H304" s="8">
        <v>0</v>
      </c>
      <c r="I304" s="8">
        <v>0</v>
      </c>
      <c r="N304" s="16"/>
    </row>
    <row r="305" spans="1:14" ht="25.5" x14ac:dyDescent="0.2">
      <c r="A305" s="4" t="s">
        <v>373</v>
      </c>
      <c r="B305" s="5" t="s">
        <v>374</v>
      </c>
      <c r="C305" s="8">
        <v>26998.7</v>
      </c>
      <c r="D305" s="8">
        <v>26998.7</v>
      </c>
      <c r="E305" s="8">
        <v>1666.2950800000001</v>
      </c>
      <c r="F305" s="8">
        <f t="shared" si="13"/>
        <v>6.1717604180942045</v>
      </c>
      <c r="G305" s="8">
        <f t="shared" si="14"/>
        <v>6.1717604180942045</v>
      </c>
      <c r="H305" s="8">
        <v>6717.7872900000002</v>
      </c>
      <c r="I305" s="8">
        <f t="shared" si="12"/>
        <v>24.804225082869515</v>
      </c>
    </row>
    <row r="306" spans="1:14" ht="38.25" x14ac:dyDescent="0.2">
      <c r="A306" s="4" t="s">
        <v>375</v>
      </c>
      <c r="B306" s="5" t="s">
        <v>376</v>
      </c>
      <c r="C306" s="8">
        <v>26998.7</v>
      </c>
      <c r="D306" s="8">
        <v>26998.7</v>
      </c>
      <c r="E306" s="8">
        <v>1666.2950800000001</v>
      </c>
      <c r="F306" s="8">
        <f t="shared" si="13"/>
        <v>6.1717604180942045</v>
      </c>
      <c r="G306" s="8">
        <f t="shared" si="14"/>
        <v>6.1717604180942045</v>
      </c>
      <c r="H306" s="8">
        <v>6717.7872900000002</v>
      </c>
      <c r="I306" s="8">
        <f t="shared" si="12"/>
        <v>24.804225082869515</v>
      </c>
    </row>
    <row r="307" spans="1:14" ht="38.25" x14ac:dyDescent="0.2">
      <c r="A307" s="4" t="s">
        <v>817</v>
      </c>
      <c r="B307" s="5" t="s">
        <v>941</v>
      </c>
      <c r="C307" s="8">
        <v>221331.20000000001</v>
      </c>
      <c r="D307" s="8">
        <v>221331.20000000001</v>
      </c>
      <c r="E307" s="8">
        <v>0</v>
      </c>
      <c r="F307" s="8">
        <f t="shared" si="13"/>
        <v>0</v>
      </c>
      <c r="G307" s="8">
        <f t="shared" si="14"/>
        <v>0</v>
      </c>
      <c r="H307" s="8">
        <v>0</v>
      </c>
      <c r="I307" s="8">
        <v>0</v>
      </c>
    </row>
    <row r="308" spans="1:14" ht="38.25" x14ac:dyDescent="0.2">
      <c r="A308" s="4" t="s">
        <v>818</v>
      </c>
      <c r="B308" s="5" t="s">
        <v>942</v>
      </c>
      <c r="C308" s="8">
        <v>221331.20000000001</v>
      </c>
      <c r="D308" s="8">
        <v>221331.20000000001</v>
      </c>
      <c r="E308" s="8">
        <v>0</v>
      </c>
      <c r="F308" s="8">
        <f t="shared" si="13"/>
        <v>0</v>
      </c>
      <c r="G308" s="8">
        <f t="shared" si="14"/>
        <v>0</v>
      </c>
      <c r="H308" s="8">
        <v>0</v>
      </c>
      <c r="I308" s="8">
        <v>0</v>
      </c>
    </row>
    <row r="309" spans="1:14" x14ac:dyDescent="0.2">
      <c r="A309" s="4" t="s">
        <v>377</v>
      </c>
      <c r="B309" s="5" t="s">
        <v>378</v>
      </c>
      <c r="C309" s="8">
        <v>12866.9</v>
      </c>
      <c r="D309" s="8">
        <v>12866.9</v>
      </c>
      <c r="E309" s="8">
        <v>0</v>
      </c>
      <c r="F309" s="8">
        <f t="shared" si="13"/>
        <v>0</v>
      </c>
      <c r="G309" s="8">
        <f t="shared" si="14"/>
        <v>0</v>
      </c>
      <c r="H309" s="8">
        <v>0</v>
      </c>
      <c r="I309" s="8">
        <v>0</v>
      </c>
    </row>
    <row r="310" spans="1:14" ht="25.5" x14ac:dyDescent="0.2">
      <c r="A310" s="4" t="s">
        <v>379</v>
      </c>
      <c r="B310" s="5" t="s">
        <v>380</v>
      </c>
      <c r="C310" s="8">
        <v>12866.9</v>
      </c>
      <c r="D310" s="8">
        <v>12866.9</v>
      </c>
      <c r="E310" s="8">
        <v>0</v>
      </c>
      <c r="F310" s="8">
        <f t="shared" si="13"/>
        <v>0</v>
      </c>
      <c r="G310" s="8">
        <f t="shared" si="14"/>
        <v>0</v>
      </c>
      <c r="H310" s="8">
        <v>0</v>
      </c>
      <c r="I310" s="8">
        <v>0</v>
      </c>
    </row>
    <row r="311" spans="1:14" ht="25.5" x14ac:dyDescent="0.2">
      <c r="A311" s="4" t="s">
        <v>381</v>
      </c>
      <c r="B311" s="5" t="s">
        <v>382</v>
      </c>
      <c r="C311" s="8">
        <v>62061.5</v>
      </c>
      <c r="D311" s="8">
        <v>62061.5</v>
      </c>
      <c r="E311" s="8">
        <v>0</v>
      </c>
      <c r="F311" s="8">
        <f t="shared" si="13"/>
        <v>0</v>
      </c>
      <c r="G311" s="8">
        <f t="shared" si="14"/>
        <v>0</v>
      </c>
      <c r="H311" s="8">
        <v>0</v>
      </c>
      <c r="I311" s="8">
        <v>0</v>
      </c>
    </row>
    <row r="312" spans="1:14" ht="25.5" x14ac:dyDescent="0.2">
      <c r="A312" s="4" t="s">
        <v>383</v>
      </c>
      <c r="B312" s="5" t="s">
        <v>384</v>
      </c>
      <c r="C312" s="8">
        <v>62061.5</v>
      </c>
      <c r="D312" s="8">
        <v>62061.5</v>
      </c>
      <c r="E312" s="8">
        <v>0</v>
      </c>
      <c r="F312" s="8">
        <f t="shared" si="13"/>
        <v>0</v>
      </c>
      <c r="G312" s="8">
        <f t="shared" si="14"/>
        <v>0</v>
      </c>
      <c r="H312" s="8">
        <v>0</v>
      </c>
      <c r="I312" s="8">
        <v>0</v>
      </c>
    </row>
    <row r="313" spans="1:14" ht="25.5" x14ac:dyDescent="0.2">
      <c r="A313" s="4" t="s">
        <v>385</v>
      </c>
      <c r="B313" s="5" t="s">
        <v>386</v>
      </c>
      <c r="C313" s="8">
        <v>49085.3</v>
      </c>
      <c r="D313" s="8">
        <v>49085.3</v>
      </c>
      <c r="E313" s="8">
        <v>11481.752689999999</v>
      </c>
      <c r="F313" s="8">
        <f t="shared" si="13"/>
        <v>23.391428166884992</v>
      </c>
      <c r="G313" s="8">
        <f t="shared" si="14"/>
        <v>23.391428166884992</v>
      </c>
      <c r="H313" s="8">
        <v>0</v>
      </c>
      <c r="I313" s="8">
        <v>0</v>
      </c>
    </row>
    <row r="314" spans="1:14" ht="38.25" x14ac:dyDescent="0.2">
      <c r="A314" s="4" t="s">
        <v>387</v>
      </c>
      <c r="B314" s="5" t="s">
        <v>388</v>
      </c>
      <c r="C314" s="8">
        <v>49085.3</v>
      </c>
      <c r="D314" s="8">
        <v>49085.3</v>
      </c>
      <c r="E314" s="8">
        <v>11481.752689999999</v>
      </c>
      <c r="F314" s="8">
        <f t="shared" si="13"/>
        <v>23.391428166884992</v>
      </c>
      <c r="G314" s="8">
        <f t="shared" si="14"/>
        <v>23.391428166884992</v>
      </c>
      <c r="H314" s="8">
        <v>0</v>
      </c>
      <c r="I314" s="8">
        <v>0</v>
      </c>
    </row>
    <row r="315" spans="1:14" s="16" customFormat="1" ht="38.25" x14ac:dyDescent="0.2">
      <c r="A315" s="4" t="s">
        <v>389</v>
      </c>
      <c r="B315" s="5" t="s">
        <v>390</v>
      </c>
      <c r="C315" s="8">
        <v>396771.2</v>
      </c>
      <c r="D315" s="8">
        <v>396771.2</v>
      </c>
      <c r="E315" s="8">
        <v>116661.66529</v>
      </c>
      <c r="F315" s="8">
        <f t="shared" si="13"/>
        <v>29.402755363796569</v>
      </c>
      <c r="G315" s="8">
        <f t="shared" si="14"/>
        <v>29.402755363796569</v>
      </c>
      <c r="H315" s="8">
        <v>0</v>
      </c>
      <c r="I315" s="8">
        <v>0</v>
      </c>
      <c r="N315" s="12"/>
    </row>
    <row r="316" spans="1:14" s="16" customFormat="1" ht="51" x14ac:dyDescent="0.2">
      <c r="A316" s="4" t="s">
        <v>391</v>
      </c>
      <c r="B316" s="5" t="s">
        <v>392</v>
      </c>
      <c r="C316" s="8">
        <v>396771.2</v>
      </c>
      <c r="D316" s="8">
        <v>396771.2</v>
      </c>
      <c r="E316" s="8">
        <v>116661.66529</v>
      </c>
      <c r="F316" s="8">
        <f t="shared" si="13"/>
        <v>29.402755363796569</v>
      </c>
      <c r="G316" s="8">
        <f t="shared" si="14"/>
        <v>29.402755363796569</v>
      </c>
      <c r="H316" s="8">
        <v>0</v>
      </c>
      <c r="I316" s="8">
        <v>0</v>
      </c>
      <c r="N316" s="12"/>
    </row>
    <row r="317" spans="1:14" s="16" customFormat="1" ht="25.5" x14ac:dyDescent="0.2">
      <c r="A317" s="4" t="s">
        <v>393</v>
      </c>
      <c r="B317" s="5" t="s">
        <v>394</v>
      </c>
      <c r="C317" s="8">
        <v>165796.20000000001</v>
      </c>
      <c r="D317" s="8">
        <v>165796.20000000001</v>
      </c>
      <c r="E317" s="8">
        <v>0</v>
      </c>
      <c r="F317" s="8">
        <f t="shared" si="13"/>
        <v>0</v>
      </c>
      <c r="G317" s="8">
        <f t="shared" si="14"/>
        <v>0</v>
      </c>
      <c r="H317" s="8">
        <v>0</v>
      </c>
      <c r="I317" s="8">
        <v>0</v>
      </c>
      <c r="N317" s="12"/>
    </row>
    <row r="318" spans="1:14" s="16" customFormat="1" ht="25.5" x14ac:dyDescent="0.2">
      <c r="A318" s="4" t="s">
        <v>395</v>
      </c>
      <c r="B318" s="5" t="s">
        <v>396</v>
      </c>
      <c r="C318" s="8">
        <v>165796.20000000001</v>
      </c>
      <c r="D318" s="8">
        <v>165796.20000000001</v>
      </c>
      <c r="E318" s="8">
        <v>0</v>
      </c>
      <c r="F318" s="8">
        <f t="shared" si="13"/>
        <v>0</v>
      </c>
      <c r="G318" s="8">
        <f t="shared" si="14"/>
        <v>0</v>
      </c>
      <c r="H318" s="8">
        <v>0</v>
      </c>
      <c r="I318" s="8">
        <v>0</v>
      </c>
    </row>
    <row r="319" spans="1:14" s="16" customFormat="1" x14ac:dyDescent="0.2">
      <c r="A319" s="4" t="s">
        <v>819</v>
      </c>
      <c r="B319" s="5" t="s">
        <v>943</v>
      </c>
      <c r="C319" s="8">
        <v>16425.900000000001</v>
      </c>
      <c r="D319" s="8">
        <v>16425.900000000001</v>
      </c>
      <c r="E319" s="8">
        <v>0</v>
      </c>
      <c r="F319" s="8">
        <f t="shared" si="13"/>
        <v>0</v>
      </c>
      <c r="G319" s="8">
        <f t="shared" si="14"/>
        <v>0</v>
      </c>
      <c r="H319" s="8">
        <v>0</v>
      </c>
      <c r="I319" s="8">
        <v>0</v>
      </c>
    </row>
    <row r="320" spans="1:14" s="16" customFormat="1" ht="25.5" x14ac:dyDescent="0.2">
      <c r="A320" s="4" t="s">
        <v>820</v>
      </c>
      <c r="B320" s="5" t="s">
        <v>944</v>
      </c>
      <c r="C320" s="8">
        <v>16425.900000000001</v>
      </c>
      <c r="D320" s="8">
        <v>16425.900000000001</v>
      </c>
      <c r="E320" s="8">
        <v>0</v>
      </c>
      <c r="F320" s="8">
        <f t="shared" si="13"/>
        <v>0</v>
      </c>
      <c r="G320" s="8">
        <f t="shared" si="14"/>
        <v>0</v>
      </c>
      <c r="H320" s="8">
        <v>0</v>
      </c>
      <c r="I320" s="8">
        <v>0</v>
      </c>
    </row>
    <row r="321" spans="1:14" s="16" customFormat="1" ht="38.25" x14ac:dyDescent="0.2">
      <c r="A321" s="4" t="s">
        <v>821</v>
      </c>
      <c r="B321" s="5" t="s">
        <v>945</v>
      </c>
      <c r="C321" s="8">
        <v>116577.5</v>
      </c>
      <c r="D321" s="8">
        <v>116577.5</v>
      </c>
      <c r="E321" s="8">
        <v>0</v>
      </c>
      <c r="F321" s="8">
        <f t="shared" si="13"/>
        <v>0</v>
      </c>
      <c r="G321" s="8">
        <f t="shared" si="14"/>
        <v>0</v>
      </c>
      <c r="H321" s="8">
        <v>0</v>
      </c>
      <c r="I321" s="8">
        <v>0</v>
      </c>
    </row>
    <row r="322" spans="1:14" ht="51" x14ac:dyDescent="0.2">
      <c r="A322" s="4" t="s">
        <v>822</v>
      </c>
      <c r="B322" s="5" t="s">
        <v>946</v>
      </c>
      <c r="C322" s="8">
        <v>116577.5</v>
      </c>
      <c r="D322" s="8">
        <v>116577.5</v>
      </c>
      <c r="E322" s="8">
        <v>0</v>
      </c>
      <c r="F322" s="8">
        <f t="shared" si="13"/>
        <v>0</v>
      </c>
      <c r="G322" s="8">
        <f t="shared" si="14"/>
        <v>0</v>
      </c>
      <c r="H322" s="8">
        <v>0</v>
      </c>
      <c r="I322" s="8">
        <v>0</v>
      </c>
      <c r="N322" s="16"/>
    </row>
    <row r="323" spans="1:14" ht="51" x14ac:dyDescent="0.2">
      <c r="A323" s="4" t="s">
        <v>823</v>
      </c>
      <c r="B323" s="5" t="s">
        <v>947</v>
      </c>
      <c r="C323" s="8">
        <v>9240</v>
      </c>
      <c r="D323" s="8">
        <v>9240</v>
      </c>
      <c r="E323" s="8">
        <v>0</v>
      </c>
      <c r="F323" s="8">
        <f t="shared" si="13"/>
        <v>0</v>
      </c>
      <c r="G323" s="8">
        <f t="shared" si="14"/>
        <v>0</v>
      </c>
      <c r="H323" s="8">
        <v>0</v>
      </c>
      <c r="I323" s="8">
        <v>0</v>
      </c>
      <c r="N323" s="16"/>
    </row>
    <row r="324" spans="1:14" ht="51" x14ac:dyDescent="0.2">
      <c r="A324" s="4" t="s">
        <v>1016</v>
      </c>
      <c r="B324" s="5" t="s">
        <v>948</v>
      </c>
      <c r="C324" s="8">
        <v>9240</v>
      </c>
      <c r="D324" s="8">
        <v>9240</v>
      </c>
      <c r="E324" s="8">
        <v>0</v>
      </c>
      <c r="F324" s="8">
        <f t="shared" si="13"/>
        <v>0</v>
      </c>
      <c r="G324" s="8">
        <f t="shared" si="14"/>
        <v>0</v>
      </c>
      <c r="H324" s="8">
        <v>0</v>
      </c>
      <c r="I324" s="8">
        <v>0</v>
      </c>
      <c r="N324" s="16"/>
    </row>
    <row r="325" spans="1:14" x14ac:dyDescent="0.2">
      <c r="A325" s="4" t="s">
        <v>824</v>
      </c>
      <c r="B325" s="5" t="s">
        <v>949</v>
      </c>
      <c r="C325" s="8">
        <v>158793</v>
      </c>
      <c r="D325" s="8">
        <v>158793</v>
      </c>
      <c r="E325" s="8">
        <v>0</v>
      </c>
      <c r="F325" s="8">
        <f t="shared" si="13"/>
        <v>0</v>
      </c>
      <c r="G325" s="8">
        <f t="shared" si="14"/>
        <v>0</v>
      </c>
      <c r="H325" s="8">
        <v>0</v>
      </c>
      <c r="I325" s="8">
        <v>0</v>
      </c>
    </row>
    <row r="326" spans="1:14" ht="25.5" x14ac:dyDescent="0.2">
      <c r="A326" s="4" t="s">
        <v>825</v>
      </c>
      <c r="B326" s="5" t="s">
        <v>950</v>
      </c>
      <c r="C326" s="8">
        <v>158793</v>
      </c>
      <c r="D326" s="8">
        <v>158793</v>
      </c>
      <c r="E326" s="8">
        <v>0</v>
      </c>
      <c r="F326" s="8">
        <f t="shared" si="13"/>
        <v>0</v>
      </c>
      <c r="G326" s="8">
        <f t="shared" si="14"/>
        <v>0</v>
      </c>
      <c r="H326" s="8">
        <v>0</v>
      </c>
      <c r="I326" s="8">
        <v>0</v>
      </c>
    </row>
    <row r="327" spans="1:14" ht="38.25" x14ac:dyDescent="0.2">
      <c r="A327" s="4" t="s">
        <v>826</v>
      </c>
      <c r="B327" s="5" t="s">
        <v>951</v>
      </c>
      <c r="C327" s="8">
        <v>41742.800000000003</v>
      </c>
      <c r="D327" s="8">
        <v>41742.800000000003</v>
      </c>
      <c r="E327" s="8">
        <v>9228.6402600000001</v>
      </c>
      <c r="F327" s="8">
        <f t="shared" si="13"/>
        <v>22.108340264668396</v>
      </c>
      <c r="G327" s="8">
        <f t="shared" si="14"/>
        <v>22.108340264668396</v>
      </c>
      <c r="H327" s="8">
        <v>0</v>
      </c>
      <c r="I327" s="8">
        <v>0</v>
      </c>
    </row>
    <row r="328" spans="1:14" ht="38.25" x14ac:dyDescent="0.2">
      <c r="A328" s="4" t="s">
        <v>827</v>
      </c>
      <c r="B328" s="5" t="s">
        <v>952</v>
      </c>
      <c r="C328" s="8">
        <v>41742.800000000003</v>
      </c>
      <c r="D328" s="8">
        <v>41742.800000000003</v>
      </c>
      <c r="E328" s="8">
        <v>9228.6402600000001</v>
      </c>
      <c r="F328" s="8">
        <f t="shared" si="13"/>
        <v>22.108340264668396</v>
      </c>
      <c r="G328" s="8">
        <f t="shared" si="14"/>
        <v>22.108340264668396</v>
      </c>
      <c r="H328" s="8">
        <v>0</v>
      </c>
      <c r="I328" s="8">
        <v>0</v>
      </c>
    </row>
    <row r="329" spans="1:14" ht="38.25" x14ac:dyDescent="0.2">
      <c r="A329" s="4" t="s">
        <v>828</v>
      </c>
      <c r="B329" s="5" t="s">
        <v>613</v>
      </c>
      <c r="C329" s="8">
        <v>4745.3999999999996</v>
      </c>
      <c r="D329" s="8">
        <v>4745.3999999999996</v>
      </c>
      <c r="E329" s="8">
        <v>1611.8331899999998</v>
      </c>
      <c r="F329" s="8">
        <f t="shared" si="13"/>
        <v>33.966223922114047</v>
      </c>
      <c r="G329" s="8">
        <f t="shared" si="14"/>
        <v>33.966223922114047</v>
      </c>
      <c r="H329" s="8">
        <v>0</v>
      </c>
      <c r="I329" s="8">
        <v>0</v>
      </c>
    </row>
    <row r="330" spans="1:14" ht="51" x14ac:dyDescent="0.2">
      <c r="A330" s="4" t="s">
        <v>829</v>
      </c>
      <c r="B330" s="5" t="s">
        <v>614</v>
      </c>
      <c r="C330" s="8">
        <v>4745.3999999999996</v>
      </c>
      <c r="D330" s="8">
        <v>4745.3999999999996</v>
      </c>
      <c r="E330" s="8">
        <v>1611.8331899999998</v>
      </c>
      <c r="F330" s="8">
        <f t="shared" si="13"/>
        <v>33.966223922114047</v>
      </c>
      <c r="G330" s="8">
        <f t="shared" si="14"/>
        <v>33.966223922114047</v>
      </c>
      <c r="H330" s="8">
        <v>0</v>
      </c>
      <c r="I330" s="8">
        <v>0</v>
      </c>
    </row>
    <row r="331" spans="1:14" ht="25.5" x14ac:dyDescent="0.2">
      <c r="A331" s="4" t="s">
        <v>1114</v>
      </c>
      <c r="B331" s="5" t="s">
        <v>1125</v>
      </c>
      <c r="C331" s="8">
        <v>809260.6</v>
      </c>
      <c r="D331" s="8">
        <v>809260.6</v>
      </c>
      <c r="E331" s="8">
        <v>123067.12944</v>
      </c>
      <c r="F331" s="8">
        <f t="shared" si="13"/>
        <v>15.207354644474227</v>
      </c>
      <c r="G331" s="8">
        <f t="shared" si="14"/>
        <v>15.207354644474227</v>
      </c>
      <c r="H331" s="8">
        <v>0</v>
      </c>
      <c r="I331" s="8">
        <v>0</v>
      </c>
    </row>
    <row r="332" spans="1:14" ht="25.5" x14ac:dyDescent="0.2">
      <c r="A332" s="4" t="s">
        <v>1115</v>
      </c>
      <c r="B332" s="5" t="s">
        <v>1126</v>
      </c>
      <c r="C332" s="8">
        <v>809260.6</v>
      </c>
      <c r="D332" s="8">
        <v>809260.6</v>
      </c>
      <c r="E332" s="8">
        <v>123067.12944</v>
      </c>
      <c r="F332" s="8">
        <f t="shared" si="13"/>
        <v>15.207354644474227</v>
      </c>
      <c r="G332" s="8">
        <f t="shared" si="14"/>
        <v>15.207354644474227</v>
      </c>
      <c r="H332" s="8">
        <v>0</v>
      </c>
      <c r="I332" s="8">
        <v>0</v>
      </c>
    </row>
    <row r="333" spans="1:14" s="16" customFormat="1" ht="51" x14ac:dyDescent="0.2">
      <c r="A333" s="4" t="s">
        <v>1116</v>
      </c>
      <c r="B333" s="5" t="s">
        <v>1127</v>
      </c>
      <c r="C333" s="8">
        <v>31448.799999999999</v>
      </c>
      <c r="D333" s="8">
        <v>31448.799999999999</v>
      </c>
      <c r="E333" s="8">
        <v>0</v>
      </c>
      <c r="F333" s="8">
        <f t="shared" si="13"/>
        <v>0</v>
      </c>
      <c r="G333" s="8">
        <f t="shared" si="14"/>
        <v>0</v>
      </c>
      <c r="H333" s="8">
        <v>0</v>
      </c>
      <c r="I333" s="8">
        <v>0</v>
      </c>
      <c r="N333" s="12"/>
    </row>
    <row r="334" spans="1:14" s="16" customFormat="1" ht="51" x14ac:dyDescent="0.2">
      <c r="A334" s="4" t="s">
        <v>1117</v>
      </c>
      <c r="B334" s="5" t="s">
        <v>1128</v>
      </c>
      <c r="C334" s="8">
        <v>31448.799999999999</v>
      </c>
      <c r="D334" s="8">
        <v>31448.799999999999</v>
      </c>
      <c r="E334" s="8">
        <v>0</v>
      </c>
      <c r="F334" s="8">
        <f t="shared" si="13"/>
        <v>0</v>
      </c>
      <c r="G334" s="8">
        <f t="shared" si="14"/>
        <v>0</v>
      </c>
      <c r="H334" s="8">
        <v>0</v>
      </c>
      <c r="I334" s="8">
        <v>0</v>
      </c>
      <c r="N334" s="12"/>
    </row>
    <row r="335" spans="1:14" s="16" customFormat="1" ht="51" x14ac:dyDescent="0.2">
      <c r="A335" s="4" t="s">
        <v>397</v>
      </c>
      <c r="B335" s="5" t="s">
        <v>398</v>
      </c>
      <c r="C335" s="8">
        <v>17192</v>
      </c>
      <c r="D335" s="8">
        <v>17192</v>
      </c>
      <c r="E335" s="8">
        <v>8107.8112199999996</v>
      </c>
      <c r="F335" s="8">
        <f t="shared" si="13"/>
        <v>47.160372382503489</v>
      </c>
      <c r="G335" s="8">
        <f t="shared" si="14"/>
        <v>47.160372382503489</v>
      </c>
      <c r="H335" s="8">
        <v>4788.2088300000005</v>
      </c>
      <c r="I335" s="8">
        <f t="shared" si="12"/>
        <v>169.32868861527911</v>
      </c>
      <c r="N335" s="12"/>
    </row>
    <row r="336" spans="1:14" s="16" customFormat="1" ht="51" x14ac:dyDescent="0.2">
      <c r="A336" s="4" t="s">
        <v>830</v>
      </c>
      <c r="B336" s="5" t="s">
        <v>953</v>
      </c>
      <c r="C336" s="8">
        <v>16721.7</v>
      </c>
      <c r="D336" s="8">
        <v>16721.7</v>
      </c>
      <c r="E336" s="8">
        <v>495.92917</v>
      </c>
      <c r="F336" s="8">
        <f t="shared" si="13"/>
        <v>2.9657820078102106</v>
      </c>
      <c r="G336" s="8">
        <f t="shared" si="14"/>
        <v>2.9657820078102106</v>
      </c>
      <c r="H336" s="8">
        <v>0</v>
      </c>
      <c r="I336" s="8">
        <v>0</v>
      </c>
    </row>
    <row r="337" spans="1:14" s="16" customFormat="1" ht="51" x14ac:dyDescent="0.2">
      <c r="A337" s="4" t="s">
        <v>831</v>
      </c>
      <c r="B337" s="5" t="s">
        <v>954</v>
      </c>
      <c r="C337" s="8">
        <v>16721.7</v>
      </c>
      <c r="D337" s="8">
        <v>16721.7</v>
      </c>
      <c r="E337" s="8">
        <v>495.92917</v>
      </c>
      <c r="F337" s="8">
        <f t="shared" si="13"/>
        <v>2.9657820078102106</v>
      </c>
      <c r="G337" s="8">
        <f t="shared" si="14"/>
        <v>2.9657820078102106</v>
      </c>
      <c r="H337" s="8">
        <v>0</v>
      </c>
      <c r="I337" s="8">
        <v>0</v>
      </c>
    </row>
    <row r="338" spans="1:14" ht="38.25" x14ac:dyDescent="0.2">
      <c r="A338" s="4" t="s">
        <v>399</v>
      </c>
      <c r="B338" s="5" t="s">
        <v>400</v>
      </c>
      <c r="C338" s="8">
        <v>19562.599999999999</v>
      </c>
      <c r="D338" s="8">
        <v>19562.599999999999</v>
      </c>
      <c r="E338" s="8">
        <v>11340.742189999999</v>
      </c>
      <c r="F338" s="8">
        <f t="shared" si="13"/>
        <v>57.971548720517717</v>
      </c>
      <c r="G338" s="8">
        <f t="shared" si="14"/>
        <v>57.971548720517717</v>
      </c>
      <c r="H338" s="8">
        <v>10164.104589999999</v>
      </c>
      <c r="I338" s="8">
        <f t="shared" ref="I338:I401" si="15">E338/H338*100</f>
        <v>111.57640193074793</v>
      </c>
      <c r="N338" s="16"/>
    </row>
    <row r="339" spans="1:14" ht="38.25" x14ac:dyDescent="0.2">
      <c r="A339" s="4" t="s">
        <v>401</v>
      </c>
      <c r="B339" s="5" t="s">
        <v>402</v>
      </c>
      <c r="C339" s="8">
        <v>7647</v>
      </c>
      <c r="D339" s="8">
        <v>7647</v>
      </c>
      <c r="E339" s="8">
        <v>1483.9696399999998</v>
      </c>
      <c r="F339" s="8">
        <f t="shared" si="13"/>
        <v>19.40590610697005</v>
      </c>
      <c r="G339" s="8">
        <f t="shared" si="14"/>
        <v>19.40590610697005</v>
      </c>
      <c r="H339" s="8">
        <v>9634</v>
      </c>
      <c r="I339" s="8">
        <f t="shared" si="15"/>
        <v>15.403463151339006</v>
      </c>
      <c r="N339" s="16"/>
    </row>
    <row r="340" spans="1:14" ht="38.25" x14ac:dyDescent="0.2">
      <c r="A340" s="4" t="s">
        <v>403</v>
      </c>
      <c r="B340" s="5" t="s">
        <v>404</v>
      </c>
      <c r="C340" s="8">
        <v>7647</v>
      </c>
      <c r="D340" s="8">
        <v>7647</v>
      </c>
      <c r="E340" s="8">
        <v>1483.9696399999998</v>
      </c>
      <c r="F340" s="8">
        <f t="shared" si="13"/>
        <v>19.40590610697005</v>
      </c>
      <c r="G340" s="8">
        <f t="shared" si="14"/>
        <v>19.40590610697005</v>
      </c>
      <c r="H340" s="8">
        <v>9634</v>
      </c>
      <c r="I340" s="8">
        <f t="shared" si="15"/>
        <v>15.403463151339006</v>
      </c>
      <c r="N340" s="16"/>
    </row>
    <row r="341" spans="1:14" ht="38.25" x14ac:dyDescent="0.2">
      <c r="A341" s="4" t="s">
        <v>405</v>
      </c>
      <c r="B341" s="5" t="s">
        <v>406</v>
      </c>
      <c r="C341" s="8">
        <v>29756.9</v>
      </c>
      <c r="D341" s="8">
        <v>29756.9</v>
      </c>
      <c r="E341" s="8">
        <v>0</v>
      </c>
      <c r="F341" s="8">
        <f t="shared" ref="F341:F406" si="16">E341/C341*100</f>
        <v>0</v>
      </c>
      <c r="G341" s="8">
        <f t="shared" ref="G341:G406" si="17">E341/D341*100</f>
        <v>0</v>
      </c>
      <c r="H341" s="8">
        <v>0</v>
      </c>
      <c r="I341" s="8">
        <v>0</v>
      </c>
    </row>
    <row r="342" spans="1:14" ht="38.25" x14ac:dyDescent="0.2">
      <c r="A342" s="4" t="s">
        <v>407</v>
      </c>
      <c r="B342" s="5" t="s">
        <v>408</v>
      </c>
      <c r="C342" s="8">
        <v>29756.9</v>
      </c>
      <c r="D342" s="8">
        <v>29756.9</v>
      </c>
      <c r="E342" s="8">
        <v>0</v>
      </c>
      <c r="F342" s="8">
        <f t="shared" si="16"/>
        <v>0</v>
      </c>
      <c r="G342" s="8">
        <f t="shared" si="17"/>
        <v>0</v>
      </c>
      <c r="H342" s="8">
        <v>0</v>
      </c>
      <c r="I342" s="8">
        <v>0</v>
      </c>
    </row>
    <row r="343" spans="1:14" ht="25.5" x14ac:dyDescent="0.2">
      <c r="A343" s="4" t="s">
        <v>832</v>
      </c>
      <c r="B343" s="5" t="s">
        <v>955</v>
      </c>
      <c r="C343" s="8">
        <v>44576.9</v>
      </c>
      <c r="D343" s="8">
        <v>44576.9</v>
      </c>
      <c r="E343" s="8">
        <v>264.54450000000003</v>
      </c>
      <c r="F343" s="8">
        <f t="shared" si="16"/>
        <v>0.59345647633639842</v>
      </c>
      <c r="G343" s="8">
        <f t="shared" si="17"/>
        <v>0.59345647633639842</v>
      </c>
      <c r="H343" s="8">
        <v>0</v>
      </c>
      <c r="I343" s="8">
        <v>0</v>
      </c>
    </row>
    <row r="344" spans="1:14" ht="25.5" x14ac:dyDescent="0.2">
      <c r="A344" s="4" t="s">
        <v>833</v>
      </c>
      <c r="B344" s="5" t="s">
        <v>956</v>
      </c>
      <c r="C344" s="8">
        <v>44576.9</v>
      </c>
      <c r="D344" s="8">
        <v>44576.9</v>
      </c>
      <c r="E344" s="8">
        <v>264.54450000000003</v>
      </c>
      <c r="F344" s="8">
        <f t="shared" si="16"/>
        <v>0.59345647633639842</v>
      </c>
      <c r="G344" s="8">
        <f t="shared" si="17"/>
        <v>0.59345647633639842</v>
      </c>
      <c r="H344" s="8">
        <v>0</v>
      </c>
      <c r="I344" s="8">
        <v>0</v>
      </c>
    </row>
    <row r="345" spans="1:14" ht="38.25" x14ac:dyDescent="0.2">
      <c r="A345" s="4" t="s">
        <v>834</v>
      </c>
      <c r="B345" s="5" t="s">
        <v>957</v>
      </c>
      <c r="C345" s="8">
        <v>29086.2</v>
      </c>
      <c r="D345" s="8">
        <v>29086.2</v>
      </c>
      <c r="E345" s="8">
        <v>0</v>
      </c>
      <c r="F345" s="8">
        <f t="shared" si="16"/>
        <v>0</v>
      </c>
      <c r="G345" s="8">
        <f t="shared" si="17"/>
        <v>0</v>
      </c>
      <c r="H345" s="8">
        <v>0</v>
      </c>
      <c r="I345" s="8">
        <v>0</v>
      </c>
    </row>
    <row r="346" spans="1:14" ht="38.25" x14ac:dyDescent="0.2">
      <c r="A346" s="4" t="s">
        <v>835</v>
      </c>
      <c r="B346" s="5" t="s">
        <v>958</v>
      </c>
      <c r="C346" s="8">
        <v>29086.2</v>
      </c>
      <c r="D346" s="8">
        <v>29086.2</v>
      </c>
      <c r="E346" s="8">
        <v>0</v>
      </c>
      <c r="F346" s="8">
        <f t="shared" si="16"/>
        <v>0</v>
      </c>
      <c r="G346" s="8">
        <f t="shared" si="17"/>
        <v>0</v>
      </c>
      <c r="H346" s="8">
        <v>0</v>
      </c>
      <c r="I346" s="8">
        <v>0</v>
      </c>
    </row>
    <row r="347" spans="1:14" ht="25.5" x14ac:dyDescent="0.2">
      <c r="A347" s="4" t="s">
        <v>836</v>
      </c>
      <c r="B347" s="5" t="s">
        <v>959</v>
      </c>
      <c r="C347" s="8">
        <v>45364.2</v>
      </c>
      <c r="D347" s="8">
        <v>45364.2</v>
      </c>
      <c r="E347" s="8">
        <v>365.4</v>
      </c>
      <c r="F347" s="8">
        <f t="shared" si="16"/>
        <v>0.80548097398389029</v>
      </c>
      <c r="G347" s="8">
        <f t="shared" si="17"/>
        <v>0.80548097398389029</v>
      </c>
      <c r="H347" s="8">
        <v>0</v>
      </c>
      <c r="I347" s="8">
        <v>0</v>
      </c>
    </row>
    <row r="348" spans="1:14" s="16" customFormat="1" ht="38.25" x14ac:dyDescent="0.2">
      <c r="A348" s="4" t="s">
        <v>837</v>
      </c>
      <c r="B348" s="5" t="s">
        <v>960</v>
      </c>
      <c r="C348" s="8">
        <v>45364.2</v>
      </c>
      <c r="D348" s="8">
        <v>45364.2</v>
      </c>
      <c r="E348" s="8">
        <v>365.4</v>
      </c>
      <c r="F348" s="8">
        <f t="shared" si="16"/>
        <v>0.80548097398389029</v>
      </c>
      <c r="G348" s="8">
        <f t="shared" si="17"/>
        <v>0.80548097398389029</v>
      </c>
      <c r="H348" s="8">
        <v>0</v>
      </c>
      <c r="I348" s="8">
        <v>0</v>
      </c>
      <c r="N348" s="12"/>
    </row>
    <row r="349" spans="1:14" ht="25.5" x14ac:dyDescent="0.2">
      <c r="A349" s="4" t="s">
        <v>409</v>
      </c>
      <c r="B349" s="5" t="s">
        <v>410</v>
      </c>
      <c r="C349" s="8">
        <v>21295.5</v>
      </c>
      <c r="D349" s="8">
        <v>21295.5</v>
      </c>
      <c r="E349" s="8">
        <v>21255.892010000003</v>
      </c>
      <c r="F349" s="8">
        <f t="shared" si="16"/>
        <v>99.814007701157536</v>
      </c>
      <c r="G349" s="8">
        <f t="shared" si="17"/>
        <v>99.814007701157536</v>
      </c>
      <c r="H349" s="8">
        <v>0</v>
      </c>
      <c r="I349" s="8">
        <v>0</v>
      </c>
    </row>
    <row r="350" spans="1:14" ht="25.5" x14ac:dyDescent="0.2">
      <c r="A350" s="4" t="s">
        <v>411</v>
      </c>
      <c r="B350" s="5" t="s">
        <v>412</v>
      </c>
      <c r="C350" s="8">
        <v>21295.5</v>
      </c>
      <c r="D350" s="8">
        <v>21295.5</v>
      </c>
      <c r="E350" s="8">
        <v>21255.892010000003</v>
      </c>
      <c r="F350" s="8">
        <f t="shared" si="16"/>
        <v>99.814007701157536</v>
      </c>
      <c r="G350" s="8">
        <f t="shared" si="17"/>
        <v>99.814007701157536</v>
      </c>
      <c r="H350" s="8">
        <v>0</v>
      </c>
      <c r="I350" s="8">
        <v>0</v>
      </c>
    </row>
    <row r="351" spans="1:14" ht="25.5" x14ac:dyDescent="0.2">
      <c r="A351" s="4" t="s">
        <v>838</v>
      </c>
      <c r="B351" s="5" t="s">
        <v>961</v>
      </c>
      <c r="C351" s="8">
        <v>142891.1</v>
      </c>
      <c r="D351" s="8">
        <v>142891.1</v>
      </c>
      <c r="E351" s="8">
        <v>24820.045899999997</v>
      </c>
      <c r="F351" s="8">
        <f t="shared" si="16"/>
        <v>17.369903303984639</v>
      </c>
      <c r="G351" s="8">
        <f t="shared" si="17"/>
        <v>17.369903303984639</v>
      </c>
      <c r="H351" s="8">
        <v>0</v>
      </c>
      <c r="I351" s="8">
        <v>0</v>
      </c>
      <c r="N351" s="16"/>
    </row>
    <row r="352" spans="1:14" ht="38.25" x14ac:dyDescent="0.2">
      <c r="A352" s="4" t="s">
        <v>839</v>
      </c>
      <c r="B352" s="5" t="s">
        <v>962</v>
      </c>
      <c r="C352" s="8">
        <v>142891.1</v>
      </c>
      <c r="D352" s="8">
        <v>142891.1</v>
      </c>
      <c r="E352" s="8">
        <v>24820.045899999997</v>
      </c>
      <c r="F352" s="8">
        <f t="shared" si="16"/>
        <v>17.369903303984639</v>
      </c>
      <c r="G352" s="8">
        <f t="shared" si="17"/>
        <v>17.369903303984639</v>
      </c>
      <c r="H352" s="8">
        <v>0</v>
      </c>
      <c r="I352" s="8">
        <v>0</v>
      </c>
    </row>
    <row r="353" spans="1:14" ht="25.5" x14ac:dyDescent="0.2">
      <c r="A353" s="4" t="s">
        <v>840</v>
      </c>
      <c r="B353" s="5" t="s">
        <v>963</v>
      </c>
      <c r="C353" s="8">
        <v>238421.7</v>
      </c>
      <c r="D353" s="8">
        <v>238421.7</v>
      </c>
      <c r="E353" s="8">
        <v>148586.39605000001</v>
      </c>
      <c r="F353" s="8">
        <f t="shared" si="16"/>
        <v>62.320835750269374</v>
      </c>
      <c r="G353" s="8">
        <f t="shared" si="17"/>
        <v>62.320835750269374</v>
      </c>
      <c r="H353" s="8">
        <f>112133.2+74417.3+10273.3</f>
        <v>196823.8</v>
      </c>
      <c r="I353" s="8">
        <f t="shared" si="15"/>
        <v>75.492087872503234</v>
      </c>
    </row>
    <row r="354" spans="1:14" ht="38.25" x14ac:dyDescent="0.2">
      <c r="A354" s="4" t="s">
        <v>841</v>
      </c>
      <c r="B354" s="5" t="s">
        <v>964</v>
      </c>
      <c r="C354" s="8">
        <v>238421.7</v>
      </c>
      <c r="D354" s="8">
        <v>238421.7</v>
      </c>
      <c r="E354" s="8">
        <v>148586.39605000001</v>
      </c>
      <c r="F354" s="8">
        <f t="shared" si="16"/>
        <v>62.320835750269374</v>
      </c>
      <c r="G354" s="8">
        <f t="shared" si="17"/>
        <v>62.320835750269374</v>
      </c>
      <c r="H354" s="8">
        <v>196823.8</v>
      </c>
      <c r="I354" s="8">
        <f t="shared" si="15"/>
        <v>75.492087872503234</v>
      </c>
    </row>
    <row r="355" spans="1:14" ht="25.5" x14ac:dyDescent="0.2">
      <c r="A355" s="4" t="s">
        <v>413</v>
      </c>
      <c r="B355" s="5" t="s">
        <v>414</v>
      </c>
      <c r="C355" s="8">
        <v>13600</v>
      </c>
      <c r="D355" s="8">
        <v>13600</v>
      </c>
      <c r="E355" s="8">
        <v>902.41105000000005</v>
      </c>
      <c r="F355" s="8">
        <f t="shared" si="16"/>
        <v>6.6353753676470593</v>
      </c>
      <c r="G355" s="8">
        <f t="shared" si="17"/>
        <v>6.6353753676470593</v>
      </c>
      <c r="H355" s="8">
        <v>13291.6</v>
      </c>
      <c r="I355" s="8">
        <f t="shared" si="15"/>
        <v>6.7893334888200068</v>
      </c>
    </row>
    <row r="356" spans="1:14" ht="25.5" x14ac:dyDescent="0.2">
      <c r="A356" s="4" t="s">
        <v>415</v>
      </c>
      <c r="B356" s="5" t="s">
        <v>416</v>
      </c>
      <c r="C356" s="8">
        <v>13600</v>
      </c>
      <c r="D356" s="8">
        <v>13600</v>
      </c>
      <c r="E356" s="8">
        <v>902.41105000000005</v>
      </c>
      <c r="F356" s="8">
        <f t="shared" si="16"/>
        <v>6.6353753676470593</v>
      </c>
      <c r="G356" s="8">
        <f t="shared" si="17"/>
        <v>6.6353753676470593</v>
      </c>
      <c r="H356" s="8">
        <v>13291.6</v>
      </c>
      <c r="I356" s="8">
        <f t="shared" si="15"/>
        <v>6.7893334888200068</v>
      </c>
    </row>
    <row r="357" spans="1:14" x14ac:dyDescent="0.2">
      <c r="A357" s="4" t="s">
        <v>842</v>
      </c>
      <c r="B357" s="5" t="s">
        <v>417</v>
      </c>
      <c r="C357" s="8">
        <v>11511.1</v>
      </c>
      <c r="D357" s="8">
        <v>11511.1</v>
      </c>
      <c r="E357" s="8">
        <v>1986.8687399999999</v>
      </c>
      <c r="F357" s="8">
        <f t="shared" si="16"/>
        <v>17.2604593826828</v>
      </c>
      <c r="G357" s="8">
        <f t="shared" si="17"/>
        <v>17.2604593826828</v>
      </c>
      <c r="H357" s="8">
        <v>2298.81828</v>
      </c>
      <c r="I357" s="8">
        <f t="shared" si="15"/>
        <v>86.430004375987465</v>
      </c>
    </row>
    <row r="358" spans="1:14" ht="25.5" x14ac:dyDescent="0.2">
      <c r="A358" s="4" t="s">
        <v>843</v>
      </c>
      <c r="B358" s="5" t="s">
        <v>418</v>
      </c>
      <c r="C358" s="8">
        <v>11511.1</v>
      </c>
      <c r="D358" s="8">
        <v>11511.1</v>
      </c>
      <c r="E358" s="8">
        <v>1986.8687399999999</v>
      </c>
      <c r="F358" s="8">
        <f t="shared" si="16"/>
        <v>17.2604593826828</v>
      </c>
      <c r="G358" s="8">
        <f t="shared" si="17"/>
        <v>17.2604593826828</v>
      </c>
      <c r="H358" s="8">
        <v>2298.81828</v>
      </c>
      <c r="I358" s="8">
        <f t="shared" si="15"/>
        <v>86.430004375987465</v>
      </c>
    </row>
    <row r="359" spans="1:14" s="16" customFormat="1" ht="25.5" x14ac:dyDescent="0.2">
      <c r="A359" s="4" t="s">
        <v>419</v>
      </c>
      <c r="B359" s="5" t="s">
        <v>420</v>
      </c>
      <c r="C359" s="8">
        <v>703328.8</v>
      </c>
      <c r="D359" s="8">
        <v>703328.8</v>
      </c>
      <c r="E359" s="8">
        <v>20455.445520000001</v>
      </c>
      <c r="F359" s="8">
        <f t="shared" si="16"/>
        <v>2.908375928868546</v>
      </c>
      <c r="G359" s="8">
        <f t="shared" si="17"/>
        <v>2.908375928868546</v>
      </c>
      <c r="H359" s="8">
        <v>93831.019990000001</v>
      </c>
      <c r="I359" s="8">
        <f t="shared" si="15"/>
        <v>21.800301778857385</v>
      </c>
      <c r="N359" s="12"/>
    </row>
    <row r="360" spans="1:14" s="16" customFormat="1" ht="38.25" x14ac:dyDescent="0.2">
      <c r="A360" s="4" t="s">
        <v>421</v>
      </c>
      <c r="B360" s="5" t="s">
        <v>422</v>
      </c>
      <c r="C360" s="8">
        <v>703328.8</v>
      </c>
      <c r="D360" s="8">
        <v>703328.8</v>
      </c>
      <c r="E360" s="8">
        <v>20455.445520000001</v>
      </c>
      <c r="F360" s="8">
        <f t="shared" si="16"/>
        <v>2.908375928868546</v>
      </c>
      <c r="G360" s="8">
        <f t="shared" si="17"/>
        <v>2.908375928868546</v>
      </c>
      <c r="H360" s="8">
        <v>93831.019990000001</v>
      </c>
      <c r="I360" s="8">
        <f t="shared" si="15"/>
        <v>21.800301778857385</v>
      </c>
      <c r="N360" s="12"/>
    </row>
    <row r="361" spans="1:14" s="16" customFormat="1" ht="25.5" x14ac:dyDescent="0.2">
      <c r="A361" s="4" t="s">
        <v>844</v>
      </c>
      <c r="B361" s="5" t="s">
        <v>423</v>
      </c>
      <c r="C361" s="8">
        <v>438372.4</v>
      </c>
      <c r="D361" s="8">
        <v>438372.4</v>
      </c>
      <c r="E361" s="8">
        <v>293100.79995000002</v>
      </c>
      <c r="F361" s="8">
        <f t="shared" si="16"/>
        <v>66.861143618986958</v>
      </c>
      <c r="G361" s="8">
        <f t="shared" si="17"/>
        <v>66.861143618986958</v>
      </c>
      <c r="H361" s="8">
        <v>335773.07120000001</v>
      </c>
      <c r="I361" s="8">
        <f t="shared" si="15"/>
        <v>87.291336051013261</v>
      </c>
      <c r="N361" s="12"/>
    </row>
    <row r="362" spans="1:14" s="16" customFormat="1" ht="38.25" x14ac:dyDescent="0.2">
      <c r="A362" s="4" t="s">
        <v>845</v>
      </c>
      <c r="B362" s="5" t="s">
        <v>424</v>
      </c>
      <c r="C362" s="8">
        <v>438372.4</v>
      </c>
      <c r="D362" s="8">
        <v>438372.4</v>
      </c>
      <c r="E362" s="8">
        <v>293100.79995000002</v>
      </c>
      <c r="F362" s="8">
        <f t="shared" si="16"/>
        <v>66.861143618986958</v>
      </c>
      <c r="G362" s="8">
        <f t="shared" si="17"/>
        <v>66.861143618986958</v>
      </c>
      <c r="H362" s="8">
        <v>335773.07120000001</v>
      </c>
      <c r="I362" s="8">
        <f t="shared" si="15"/>
        <v>87.291336051013261</v>
      </c>
    </row>
    <row r="363" spans="1:14" s="16" customFormat="1" ht="64.5" x14ac:dyDescent="0.25">
      <c r="A363" s="4" t="s">
        <v>1216</v>
      </c>
      <c r="B363" s="43" t="s">
        <v>1217</v>
      </c>
      <c r="C363" s="8">
        <v>0</v>
      </c>
      <c r="D363" s="8">
        <v>0</v>
      </c>
      <c r="E363" s="8">
        <v>0</v>
      </c>
      <c r="F363" s="8">
        <v>0</v>
      </c>
      <c r="G363" s="8">
        <v>0</v>
      </c>
      <c r="H363" s="8">
        <v>95.282039999999995</v>
      </c>
      <c r="I363" s="8">
        <f t="shared" si="15"/>
        <v>0</v>
      </c>
    </row>
    <row r="364" spans="1:14" s="16" customFormat="1" ht="25.5" x14ac:dyDescent="0.2">
      <c r="A364" s="4" t="s">
        <v>846</v>
      </c>
      <c r="B364" s="5" t="s">
        <v>425</v>
      </c>
      <c r="C364" s="8">
        <v>62447.5</v>
      </c>
      <c r="D364" s="8">
        <v>62447.5</v>
      </c>
      <c r="E364" s="8">
        <v>10587.661390000001</v>
      </c>
      <c r="F364" s="8">
        <f t="shared" si="16"/>
        <v>16.954500004003364</v>
      </c>
      <c r="G364" s="8">
        <f t="shared" si="17"/>
        <v>16.954500004003364</v>
      </c>
      <c r="H364" s="8">
        <v>12719.08855</v>
      </c>
      <c r="I364" s="8">
        <f t="shared" si="15"/>
        <v>83.242296398667662</v>
      </c>
    </row>
    <row r="365" spans="1:14" s="16" customFormat="1" ht="25.5" x14ac:dyDescent="0.2">
      <c r="A365" s="4" t="s">
        <v>426</v>
      </c>
      <c r="B365" s="5" t="s">
        <v>427</v>
      </c>
      <c r="C365" s="8">
        <v>383890.6</v>
      </c>
      <c r="D365" s="8">
        <v>383890.6</v>
      </c>
      <c r="E365" s="8">
        <v>5193.1392100000003</v>
      </c>
      <c r="F365" s="8">
        <f t="shared" si="16"/>
        <v>1.3527653998300559</v>
      </c>
      <c r="G365" s="8">
        <f t="shared" si="17"/>
        <v>1.3527653998300559</v>
      </c>
      <c r="H365" s="8">
        <v>0</v>
      </c>
      <c r="I365" s="8">
        <v>0</v>
      </c>
    </row>
    <row r="366" spans="1:14" ht="25.5" x14ac:dyDescent="0.2">
      <c r="A366" s="4" t="s">
        <v>428</v>
      </c>
      <c r="B366" s="5" t="s">
        <v>429</v>
      </c>
      <c r="C366" s="8">
        <v>383890.6</v>
      </c>
      <c r="D366" s="8">
        <v>383890.6</v>
      </c>
      <c r="E366" s="8">
        <v>5193.1392100000003</v>
      </c>
      <c r="F366" s="8">
        <f t="shared" si="16"/>
        <v>1.3527653998300559</v>
      </c>
      <c r="G366" s="8">
        <f t="shared" si="17"/>
        <v>1.3527653998300559</v>
      </c>
      <c r="H366" s="8">
        <v>0</v>
      </c>
      <c r="I366" s="8">
        <v>0</v>
      </c>
      <c r="N366" s="16"/>
    </row>
    <row r="367" spans="1:14" ht="51.75" x14ac:dyDescent="0.25">
      <c r="A367" s="4" t="s">
        <v>1218</v>
      </c>
      <c r="B367" s="43" t="s">
        <v>1219</v>
      </c>
      <c r="C367" s="8">
        <v>0</v>
      </c>
      <c r="D367" s="8">
        <v>0</v>
      </c>
      <c r="E367" s="8">
        <v>0</v>
      </c>
      <c r="F367" s="8">
        <v>0</v>
      </c>
      <c r="G367" s="8">
        <v>0</v>
      </c>
      <c r="H367" s="8">
        <v>12122.816000000001</v>
      </c>
      <c r="I367" s="8">
        <f t="shared" si="15"/>
        <v>0</v>
      </c>
      <c r="N367" s="16"/>
    </row>
    <row r="368" spans="1:14" ht="25.5" x14ac:dyDescent="0.2">
      <c r="A368" s="4" t="s">
        <v>430</v>
      </c>
      <c r="B368" s="5" t="s">
        <v>431</v>
      </c>
      <c r="C368" s="8">
        <v>99378</v>
      </c>
      <c r="D368" s="8">
        <v>99378</v>
      </c>
      <c r="E368" s="8">
        <v>0</v>
      </c>
      <c r="F368" s="8">
        <f t="shared" si="16"/>
        <v>0</v>
      </c>
      <c r="G368" s="8">
        <f t="shared" si="17"/>
        <v>0</v>
      </c>
      <c r="H368" s="8">
        <v>0</v>
      </c>
      <c r="I368" s="8">
        <v>0</v>
      </c>
      <c r="N368" s="16"/>
    </row>
    <row r="369" spans="1:14" x14ac:dyDescent="0.2">
      <c r="A369" s="4" t="s">
        <v>847</v>
      </c>
      <c r="B369" s="5" t="s">
        <v>965</v>
      </c>
      <c r="C369" s="8">
        <v>8461.2999999999993</v>
      </c>
      <c r="D369" s="8">
        <v>8461.2999999999993</v>
      </c>
      <c r="E369" s="8">
        <v>0</v>
      </c>
      <c r="F369" s="8">
        <f t="shared" si="16"/>
        <v>0</v>
      </c>
      <c r="G369" s="8">
        <f t="shared" si="17"/>
        <v>0</v>
      </c>
      <c r="H369" s="8">
        <v>0</v>
      </c>
      <c r="I369" s="8">
        <v>0</v>
      </c>
      <c r="N369" s="16"/>
    </row>
    <row r="370" spans="1:14" ht="25.5" x14ac:dyDescent="0.2">
      <c r="A370" s="4" t="s">
        <v>848</v>
      </c>
      <c r="B370" s="5" t="s">
        <v>966</v>
      </c>
      <c r="C370" s="8">
        <v>8461.2999999999993</v>
      </c>
      <c r="D370" s="8">
        <v>8461.2999999999993</v>
      </c>
      <c r="E370" s="8">
        <v>0</v>
      </c>
      <c r="F370" s="8">
        <f t="shared" si="16"/>
        <v>0</v>
      </c>
      <c r="G370" s="8">
        <f t="shared" si="17"/>
        <v>0</v>
      </c>
      <c r="H370" s="8">
        <v>0</v>
      </c>
      <c r="I370" s="8">
        <v>0</v>
      </c>
    </row>
    <row r="371" spans="1:14" ht="51" x14ac:dyDescent="0.2">
      <c r="A371" s="4" t="s">
        <v>849</v>
      </c>
      <c r="B371" s="5" t="s">
        <v>967</v>
      </c>
      <c r="C371" s="8">
        <v>180048.9</v>
      </c>
      <c r="D371" s="8">
        <v>180048.9</v>
      </c>
      <c r="E371" s="8">
        <v>80192.82389</v>
      </c>
      <c r="F371" s="8">
        <f t="shared" si="16"/>
        <v>44.539468938716091</v>
      </c>
      <c r="G371" s="8">
        <f t="shared" si="17"/>
        <v>44.539468938716091</v>
      </c>
      <c r="H371" s="8">
        <v>0</v>
      </c>
      <c r="I371" s="8">
        <v>0</v>
      </c>
    </row>
    <row r="372" spans="1:14" ht="38.25" x14ac:dyDescent="0.2">
      <c r="A372" s="4" t="s">
        <v>850</v>
      </c>
      <c r="B372" s="5" t="s">
        <v>968</v>
      </c>
      <c r="C372" s="8">
        <v>2222400</v>
      </c>
      <c r="D372" s="8">
        <v>2222400</v>
      </c>
      <c r="E372" s="8">
        <v>1271193.3896199998</v>
      </c>
      <c r="F372" s="8">
        <f t="shared" si="16"/>
        <v>57.199126602771763</v>
      </c>
      <c r="G372" s="8">
        <f t="shared" si="17"/>
        <v>57.199126602771763</v>
      </c>
      <c r="H372" s="8">
        <v>0</v>
      </c>
      <c r="I372" s="8">
        <v>0</v>
      </c>
    </row>
    <row r="373" spans="1:14" ht="63.75" x14ac:dyDescent="0.2">
      <c r="A373" s="4" t="s">
        <v>432</v>
      </c>
      <c r="B373" s="5" t="s">
        <v>433</v>
      </c>
      <c r="C373" s="8">
        <v>345664.7</v>
      </c>
      <c r="D373" s="8">
        <v>345664.7</v>
      </c>
      <c r="E373" s="8">
        <v>55479.742389999999</v>
      </c>
      <c r="F373" s="8">
        <f t="shared" si="16"/>
        <v>16.050161439684178</v>
      </c>
      <c r="G373" s="8">
        <f t="shared" si="17"/>
        <v>16.050161439684178</v>
      </c>
      <c r="H373" s="8">
        <v>26.983919999999998</v>
      </c>
      <c r="I373" s="8" t="s">
        <v>1139</v>
      </c>
    </row>
    <row r="374" spans="1:14" ht="76.5" x14ac:dyDescent="0.2">
      <c r="A374" s="4" t="s">
        <v>434</v>
      </c>
      <c r="B374" s="5" t="s">
        <v>435</v>
      </c>
      <c r="C374" s="8">
        <v>345664.7</v>
      </c>
      <c r="D374" s="8">
        <v>345664.7</v>
      </c>
      <c r="E374" s="8">
        <v>55479.742389999999</v>
      </c>
      <c r="F374" s="8">
        <f t="shared" si="16"/>
        <v>16.050161439684178</v>
      </c>
      <c r="G374" s="8">
        <f t="shared" si="17"/>
        <v>16.050161439684178</v>
      </c>
      <c r="H374" s="8">
        <v>26.983919999999998</v>
      </c>
      <c r="I374" s="8" t="s">
        <v>1139</v>
      </c>
    </row>
    <row r="375" spans="1:14" ht="38.25" x14ac:dyDescent="0.2">
      <c r="A375" s="4" t="s">
        <v>1017</v>
      </c>
      <c r="B375" s="5" t="s">
        <v>1035</v>
      </c>
      <c r="C375" s="8">
        <v>46861.599999999999</v>
      </c>
      <c r="D375" s="8">
        <v>46861.599999999999</v>
      </c>
      <c r="E375" s="8">
        <v>16057.25431</v>
      </c>
      <c r="F375" s="8">
        <f t="shared" si="16"/>
        <v>34.265271160182323</v>
      </c>
      <c r="G375" s="8">
        <f t="shared" si="17"/>
        <v>34.265271160182323</v>
      </c>
      <c r="H375" s="8">
        <v>4366.5495799999999</v>
      </c>
      <c r="I375" s="8" t="s">
        <v>1139</v>
      </c>
    </row>
    <row r="376" spans="1:14" ht="38.25" x14ac:dyDescent="0.2">
      <c r="A376" s="4" t="s">
        <v>1018</v>
      </c>
      <c r="B376" s="5" t="s">
        <v>1036</v>
      </c>
      <c r="C376" s="8">
        <v>46861.599999999999</v>
      </c>
      <c r="D376" s="8">
        <v>46861.599999999999</v>
      </c>
      <c r="E376" s="8">
        <v>16057.25431</v>
      </c>
      <c r="F376" s="8">
        <f t="shared" si="16"/>
        <v>34.265271160182323</v>
      </c>
      <c r="G376" s="8">
        <f t="shared" si="17"/>
        <v>34.265271160182323</v>
      </c>
      <c r="H376" s="8">
        <v>4366.5495799999999</v>
      </c>
      <c r="I376" s="8" t="s">
        <v>1139</v>
      </c>
    </row>
    <row r="377" spans="1:14" ht="25.5" x14ac:dyDescent="0.2">
      <c r="A377" s="4" t="s">
        <v>1186</v>
      </c>
      <c r="B377" s="5" t="s">
        <v>1193</v>
      </c>
      <c r="C377" s="8">
        <v>0</v>
      </c>
      <c r="D377" s="8">
        <v>16630.7</v>
      </c>
      <c r="E377" s="8">
        <v>16630.7</v>
      </c>
      <c r="F377" s="8">
        <v>0</v>
      </c>
      <c r="G377" s="8">
        <f t="shared" si="17"/>
        <v>100</v>
      </c>
      <c r="H377" s="8">
        <v>0</v>
      </c>
      <c r="I377" s="8">
        <v>0</v>
      </c>
    </row>
    <row r="378" spans="1:14" ht="25.5" x14ac:dyDescent="0.2">
      <c r="A378" s="4" t="s">
        <v>1187</v>
      </c>
      <c r="B378" s="5" t="s">
        <v>1194</v>
      </c>
      <c r="C378" s="8">
        <v>0</v>
      </c>
      <c r="D378" s="8">
        <v>16630.7</v>
      </c>
      <c r="E378" s="8">
        <v>16630.7</v>
      </c>
      <c r="F378" s="8">
        <v>0</v>
      </c>
      <c r="G378" s="8">
        <f t="shared" si="17"/>
        <v>100</v>
      </c>
      <c r="H378" s="8">
        <v>0</v>
      </c>
      <c r="I378" s="8">
        <v>0</v>
      </c>
    </row>
    <row r="379" spans="1:14" x14ac:dyDescent="0.2">
      <c r="A379" s="4" t="s">
        <v>436</v>
      </c>
      <c r="B379" s="5" t="s">
        <v>437</v>
      </c>
      <c r="C379" s="8">
        <v>0</v>
      </c>
      <c r="D379" s="8">
        <v>0</v>
      </c>
      <c r="E379" s="8">
        <v>346.57193000000001</v>
      </c>
      <c r="F379" s="8">
        <v>0</v>
      </c>
      <c r="G379" s="8">
        <v>0</v>
      </c>
      <c r="H379" s="8">
        <v>208.23376999999999</v>
      </c>
      <c r="I379" s="8">
        <f t="shared" si="15"/>
        <v>166.43406590583268</v>
      </c>
    </row>
    <row r="380" spans="1:14" x14ac:dyDescent="0.2">
      <c r="A380" s="4" t="s">
        <v>438</v>
      </c>
      <c r="B380" s="5" t="s">
        <v>439</v>
      </c>
      <c r="C380" s="8">
        <v>0</v>
      </c>
      <c r="D380" s="8">
        <v>0</v>
      </c>
      <c r="E380" s="8">
        <v>346.57193000000001</v>
      </c>
      <c r="F380" s="8">
        <v>0</v>
      </c>
      <c r="G380" s="8">
        <v>0</v>
      </c>
      <c r="H380" s="34">
        <v>208.23376999999999</v>
      </c>
      <c r="I380" s="8">
        <f t="shared" si="15"/>
        <v>166.43406590583268</v>
      </c>
    </row>
    <row r="381" spans="1:14" x14ac:dyDescent="0.2">
      <c r="A381" s="4" t="s">
        <v>440</v>
      </c>
      <c r="B381" s="5" t="s">
        <v>441</v>
      </c>
      <c r="C381" s="8">
        <v>4003720</v>
      </c>
      <c r="D381" s="8">
        <f>D382+D384+D386+D387+D388+D390+D392+D394+D396+D398+D400+D402+D404+D406+D408+D409+D411+D413+D415+D417+D419+D421+D423</f>
        <v>4013982.4</v>
      </c>
      <c r="E381" s="8">
        <v>2010443.8955099999</v>
      </c>
      <c r="F381" s="8">
        <f t="shared" si="16"/>
        <v>50.214397997612217</v>
      </c>
      <c r="G381" s="8">
        <f t="shared" si="17"/>
        <v>50.086016707746403</v>
      </c>
      <c r="H381" s="8">
        <v>1678072.0232599999</v>
      </c>
      <c r="I381" s="8">
        <f t="shared" si="15"/>
        <v>119.80677036759717</v>
      </c>
      <c r="J381" s="24">
        <f>C381-D381</f>
        <v>-10262.399999999907</v>
      </c>
    </row>
    <row r="382" spans="1:14" ht="25.5" x14ac:dyDescent="0.2">
      <c r="A382" s="4" t="s">
        <v>442</v>
      </c>
      <c r="B382" s="5" t="s">
        <v>443</v>
      </c>
      <c r="C382" s="8">
        <v>28520.5</v>
      </c>
      <c r="D382" s="8">
        <v>28520.5</v>
      </c>
      <c r="E382" s="8">
        <v>14260.4</v>
      </c>
      <c r="F382" s="8">
        <f t="shared" si="16"/>
        <v>50.000525937483566</v>
      </c>
      <c r="G382" s="8">
        <f t="shared" si="17"/>
        <v>50.000525937483566</v>
      </c>
      <c r="H382" s="8">
        <v>17578.400000000001</v>
      </c>
      <c r="I382" s="8">
        <f t="shared" si="15"/>
        <v>81.124561962408407</v>
      </c>
    </row>
    <row r="383" spans="1:14" ht="38.25" x14ac:dyDescent="0.2">
      <c r="A383" s="4" t="s">
        <v>444</v>
      </c>
      <c r="B383" s="5" t="s">
        <v>445</v>
      </c>
      <c r="C383" s="8">
        <v>28520.5</v>
      </c>
      <c r="D383" s="8">
        <v>28520.5</v>
      </c>
      <c r="E383" s="8">
        <v>14260.4</v>
      </c>
      <c r="F383" s="8">
        <f t="shared" si="16"/>
        <v>50.000525937483566</v>
      </c>
      <c r="G383" s="8">
        <f t="shared" si="17"/>
        <v>50.000525937483566</v>
      </c>
      <c r="H383" s="34">
        <v>17578.400000000001</v>
      </c>
      <c r="I383" s="8">
        <f t="shared" si="15"/>
        <v>81.124561962408407</v>
      </c>
    </row>
    <row r="384" spans="1:14" ht="38.25" x14ac:dyDescent="0.2">
      <c r="A384" s="4" t="s">
        <v>446</v>
      </c>
      <c r="B384" s="5" t="s">
        <v>447</v>
      </c>
      <c r="C384" s="8">
        <v>708.7</v>
      </c>
      <c r="D384" s="8">
        <v>708.7</v>
      </c>
      <c r="E384" s="8">
        <v>708.7</v>
      </c>
      <c r="F384" s="8">
        <f t="shared" si="16"/>
        <v>100</v>
      </c>
      <c r="G384" s="8">
        <f t="shared" si="17"/>
        <v>100</v>
      </c>
      <c r="H384" s="34">
        <v>716.8</v>
      </c>
      <c r="I384" s="8">
        <f t="shared" si="15"/>
        <v>98.869977678571445</v>
      </c>
    </row>
    <row r="385" spans="1:9" ht="38.25" x14ac:dyDescent="0.2">
      <c r="A385" s="4" t="s">
        <v>448</v>
      </c>
      <c r="B385" s="5" t="s">
        <v>449</v>
      </c>
      <c r="C385" s="8">
        <v>708.7</v>
      </c>
      <c r="D385" s="8">
        <v>708.7</v>
      </c>
      <c r="E385" s="8">
        <v>708.7</v>
      </c>
      <c r="F385" s="8">
        <f t="shared" si="16"/>
        <v>100</v>
      </c>
      <c r="G385" s="8">
        <f t="shared" si="17"/>
        <v>100</v>
      </c>
      <c r="H385" s="8">
        <v>716.8</v>
      </c>
      <c r="I385" s="8">
        <f t="shared" si="15"/>
        <v>98.869977678571445</v>
      </c>
    </row>
    <row r="386" spans="1:9" ht="25.5" x14ac:dyDescent="0.2">
      <c r="A386" s="4" t="s">
        <v>450</v>
      </c>
      <c r="B386" s="5" t="s">
        <v>451</v>
      </c>
      <c r="C386" s="8">
        <v>14469.7</v>
      </c>
      <c r="D386" s="8">
        <v>14469.7</v>
      </c>
      <c r="E386" s="8">
        <v>0</v>
      </c>
      <c r="F386" s="8">
        <f t="shared" si="16"/>
        <v>0</v>
      </c>
      <c r="G386" s="8">
        <f t="shared" si="17"/>
        <v>0</v>
      </c>
      <c r="H386" s="8">
        <v>0</v>
      </c>
      <c r="I386" s="8">
        <v>0</v>
      </c>
    </row>
    <row r="387" spans="1:9" ht="25.5" x14ac:dyDescent="0.2">
      <c r="A387" s="4" t="s">
        <v>452</v>
      </c>
      <c r="B387" s="5" t="s">
        <v>453</v>
      </c>
      <c r="C387" s="8">
        <v>302955.2</v>
      </c>
      <c r="D387" s="8">
        <v>302955.2</v>
      </c>
      <c r="E387" s="8">
        <v>151135.56219</v>
      </c>
      <c r="F387" s="8">
        <f t="shared" si="16"/>
        <v>49.887099541450354</v>
      </c>
      <c r="G387" s="8">
        <f t="shared" si="17"/>
        <v>49.887099541450354</v>
      </c>
      <c r="H387" s="8">
        <v>113738.62136</v>
      </c>
      <c r="I387" s="8">
        <f t="shared" si="15"/>
        <v>132.87972052310445</v>
      </c>
    </row>
    <row r="388" spans="1:9" ht="63.75" x14ac:dyDescent="0.2">
      <c r="A388" s="4" t="s">
        <v>1188</v>
      </c>
      <c r="B388" s="5" t="s">
        <v>1037</v>
      </c>
      <c r="C388" s="8">
        <v>0</v>
      </c>
      <c r="D388" s="8">
        <v>10262.4</v>
      </c>
      <c r="E388" s="8">
        <v>10262.4</v>
      </c>
      <c r="F388" s="8">
        <v>0</v>
      </c>
      <c r="G388" s="8">
        <f t="shared" si="17"/>
        <v>100</v>
      </c>
      <c r="H388" s="8">
        <v>31509.72</v>
      </c>
      <c r="I388" s="8">
        <f t="shared" si="15"/>
        <v>32.568997756882631</v>
      </c>
    </row>
    <row r="389" spans="1:9" ht="63.75" x14ac:dyDescent="0.2">
      <c r="A389" s="4" t="s">
        <v>1019</v>
      </c>
      <c r="B389" s="5" t="s">
        <v>1038</v>
      </c>
      <c r="C389" s="8">
        <v>0</v>
      </c>
      <c r="D389" s="8">
        <v>10262.4</v>
      </c>
      <c r="E389" s="8">
        <v>10262.4</v>
      </c>
      <c r="F389" s="8">
        <v>0</v>
      </c>
      <c r="G389" s="8">
        <f t="shared" si="17"/>
        <v>100</v>
      </c>
      <c r="H389" s="8">
        <v>31509.72</v>
      </c>
      <c r="I389" s="8">
        <f t="shared" si="15"/>
        <v>32.568997756882631</v>
      </c>
    </row>
    <row r="390" spans="1:9" ht="38.25" x14ac:dyDescent="0.2">
      <c r="A390" s="4" t="s">
        <v>851</v>
      </c>
      <c r="B390" s="5" t="s">
        <v>454</v>
      </c>
      <c r="C390" s="8">
        <v>9182.1</v>
      </c>
      <c r="D390" s="8">
        <v>9182.1</v>
      </c>
      <c r="E390" s="8">
        <v>6499.64</v>
      </c>
      <c r="F390" s="8">
        <f t="shared" si="16"/>
        <v>70.785985776674181</v>
      </c>
      <c r="G390" s="8">
        <f t="shared" si="17"/>
        <v>70.785985776674181</v>
      </c>
      <c r="H390" s="8">
        <v>1432.26</v>
      </c>
      <c r="I390" s="8" t="s">
        <v>1139</v>
      </c>
    </row>
    <row r="391" spans="1:9" ht="38.25" x14ac:dyDescent="0.2">
      <c r="A391" s="4" t="s">
        <v>852</v>
      </c>
      <c r="B391" s="5" t="s">
        <v>455</v>
      </c>
      <c r="C391" s="8">
        <v>9182.1</v>
      </c>
      <c r="D391" s="8">
        <v>9182.1</v>
      </c>
      <c r="E391" s="8">
        <v>6499.64</v>
      </c>
      <c r="F391" s="8">
        <f t="shared" si="16"/>
        <v>70.785985776674181</v>
      </c>
      <c r="G391" s="8">
        <f t="shared" si="17"/>
        <v>70.785985776674181</v>
      </c>
      <c r="H391" s="8">
        <v>1432.26</v>
      </c>
      <c r="I391" s="8" t="s">
        <v>1139</v>
      </c>
    </row>
    <row r="392" spans="1:9" ht="38.25" x14ac:dyDescent="0.2">
      <c r="A392" s="4" t="s">
        <v>456</v>
      </c>
      <c r="B392" s="5" t="s">
        <v>457</v>
      </c>
      <c r="C392" s="8">
        <v>28358.6</v>
      </c>
      <c r="D392" s="8">
        <v>28358.6</v>
      </c>
      <c r="E392" s="8">
        <v>13567.48495</v>
      </c>
      <c r="F392" s="8">
        <f t="shared" si="16"/>
        <v>47.842576678679485</v>
      </c>
      <c r="G392" s="8">
        <f t="shared" si="17"/>
        <v>47.842576678679485</v>
      </c>
      <c r="H392" s="8">
        <v>13396.40782</v>
      </c>
      <c r="I392" s="8">
        <f t="shared" si="15"/>
        <v>101.27703733940223</v>
      </c>
    </row>
    <row r="393" spans="1:9" ht="38.25" x14ac:dyDescent="0.2">
      <c r="A393" s="4" t="s">
        <v>458</v>
      </c>
      <c r="B393" s="5" t="s">
        <v>459</v>
      </c>
      <c r="C393" s="8">
        <v>28358.6</v>
      </c>
      <c r="D393" s="8">
        <v>28358.6</v>
      </c>
      <c r="E393" s="8">
        <v>13567.48495</v>
      </c>
      <c r="F393" s="8">
        <f t="shared" si="16"/>
        <v>47.842576678679485</v>
      </c>
      <c r="G393" s="8">
        <f t="shared" si="17"/>
        <v>47.842576678679485</v>
      </c>
      <c r="H393" s="8">
        <v>13396.40782</v>
      </c>
      <c r="I393" s="8">
        <f t="shared" si="15"/>
        <v>101.27703733940223</v>
      </c>
    </row>
    <row r="394" spans="1:9" ht="38.25" x14ac:dyDescent="0.2">
      <c r="A394" s="4" t="s">
        <v>853</v>
      </c>
      <c r="B394" s="5" t="s">
        <v>460</v>
      </c>
      <c r="C394" s="8">
        <v>8831.5</v>
      </c>
      <c r="D394" s="8">
        <v>8831.5</v>
      </c>
      <c r="E394" s="8">
        <v>0</v>
      </c>
      <c r="F394" s="8">
        <f t="shared" si="16"/>
        <v>0</v>
      </c>
      <c r="G394" s="8">
        <f t="shared" si="17"/>
        <v>0</v>
      </c>
      <c r="H394" s="8">
        <v>716.13</v>
      </c>
      <c r="I394" s="8">
        <f t="shared" si="15"/>
        <v>0</v>
      </c>
    </row>
    <row r="395" spans="1:9" ht="51" x14ac:dyDescent="0.2">
      <c r="A395" s="4" t="s">
        <v>854</v>
      </c>
      <c r="B395" s="5" t="s">
        <v>461</v>
      </c>
      <c r="C395" s="8">
        <v>8831.5</v>
      </c>
      <c r="D395" s="8">
        <v>8831.5</v>
      </c>
      <c r="E395" s="8">
        <v>0</v>
      </c>
      <c r="F395" s="8">
        <f t="shared" si="16"/>
        <v>0</v>
      </c>
      <c r="G395" s="8">
        <f t="shared" si="17"/>
        <v>0</v>
      </c>
      <c r="H395" s="8">
        <v>716.13</v>
      </c>
      <c r="I395" s="8">
        <f t="shared" si="15"/>
        <v>0</v>
      </c>
    </row>
    <row r="396" spans="1:9" ht="38.25" x14ac:dyDescent="0.2">
      <c r="A396" s="4" t="s">
        <v>462</v>
      </c>
      <c r="B396" s="5" t="s">
        <v>463</v>
      </c>
      <c r="C396" s="8">
        <v>75203.899999999994</v>
      </c>
      <c r="D396" s="8">
        <v>75203.899999999994</v>
      </c>
      <c r="E396" s="8">
        <v>73448.799809999997</v>
      </c>
      <c r="F396" s="8">
        <f t="shared" si="16"/>
        <v>97.666211207131553</v>
      </c>
      <c r="G396" s="8">
        <f t="shared" si="17"/>
        <v>97.666211207131553</v>
      </c>
      <c r="H396" s="8">
        <v>72146.108999999997</v>
      </c>
      <c r="I396" s="8">
        <f t="shared" si="15"/>
        <v>101.80562864450529</v>
      </c>
    </row>
    <row r="397" spans="1:9" ht="51" x14ac:dyDescent="0.2">
      <c r="A397" s="4" t="s">
        <v>464</v>
      </c>
      <c r="B397" s="5" t="s">
        <v>465</v>
      </c>
      <c r="C397" s="8">
        <v>75203.899999999994</v>
      </c>
      <c r="D397" s="8">
        <v>75203.899999999994</v>
      </c>
      <c r="E397" s="8">
        <v>73448.799809999997</v>
      </c>
      <c r="F397" s="8">
        <f t="shared" si="16"/>
        <v>97.666211207131553</v>
      </c>
      <c r="G397" s="8">
        <f t="shared" si="17"/>
        <v>97.666211207131553</v>
      </c>
      <c r="H397" s="8">
        <v>72146.108999999997</v>
      </c>
      <c r="I397" s="8">
        <f t="shared" si="15"/>
        <v>101.80562864450529</v>
      </c>
    </row>
    <row r="398" spans="1:9" ht="38.25" x14ac:dyDescent="0.2">
      <c r="A398" s="4" t="s">
        <v>466</v>
      </c>
      <c r="B398" s="5" t="s">
        <v>467</v>
      </c>
      <c r="C398" s="8">
        <v>16.7</v>
      </c>
      <c r="D398" s="8">
        <v>16.7</v>
      </c>
      <c r="E398" s="8">
        <v>8.3605800000000006</v>
      </c>
      <c r="F398" s="8">
        <f t="shared" si="16"/>
        <v>50.063353293413179</v>
      </c>
      <c r="G398" s="8">
        <f t="shared" si="17"/>
        <v>50.063353293413179</v>
      </c>
      <c r="H398" s="8">
        <v>8.1371500000000001</v>
      </c>
      <c r="I398" s="8">
        <f t="shared" si="15"/>
        <v>102.74580166274434</v>
      </c>
    </row>
    <row r="399" spans="1:9" ht="38.25" x14ac:dyDescent="0.2">
      <c r="A399" s="4" t="s">
        <v>468</v>
      </c>
      <c r="B399" s="5" t="s">
        <v>469</v>
      </c>
      <c r="C399" s="8">
        <v>16.7</v>
      </c>
      <c r="D399" s="8">
        <v>16.7</v>
      </c>
      <c r="E399" s="8">
        <v>8.3605800000000006</v>
      </c>
      <c r="F399" s="8">
        <f t="shared" si="16"/>
        <v>50.063353293413179</v>
      </c>
      <c r="G399" s="8">
        <f t="shared" si="17"/>
        <v>50.063353293413179</v>
      </c>
      <c r="H399" s="8">
        <v>8.1371500000000001</v>
      </c>
      <c r="I399" s="8">
        <f t="shared" si="15"/>
        <v>102.74580166274434</v>
      </c>
    </row>
    <row r="400" spans="1:9" ht="25.5" x14ac:dyDescent="0.2">
      <c r="A400" s="4" t="s">
        <v>855</v>
      </c>
      <c r="B400" s="5" t="s">
        <v>470</v>
      </c>
      <c r="C400" s="8">
        <v>956418.4</v>
      </c>
      <c r="D400" s="8">
        <v>956418.4</v>
      </c>
      <c r="E400" s="8">
        <v>540135.34251999995</v>
      </c>
      <c r="F400" s="8">
        <f t="shared" si="16"/>
        <v>56.474796231440131</v>
      </c>
      <c r="G400" s="8">
        <f t="shared" si="17"/>
        <v>56.474796231440131</v>
      </c>
      <c r="H400" s="8">
        <v>540819.28647000005</v>
      </c>
      <c r="I400" s="8">
        <f t="shared" si="15"/>
        <v>99.873535584415947</v>
      </c>
    </row>
    <row r="401" spans="1:9" ht="25.5" x14ac:dyDescent="0.2">
      <c r="A401" s="4" t="s">
        <v>471</v>
      </c>
      <c r="B401" s="5" t="s">
        <v>472</v>
      </c>
      <c r="C401" s="8">
        <v>956418.4</v>
      </c>
      <c r="D401" s="8">
        <v>956418.4</v>
      </c>
      <c r="E401" s="8">
        <v>540135.34251999995</v>
      </c>
      <c r="F401" s="8">
        <f t="shared" si="16"/>
        <v>56.474796231440131</v>
      </c>
      <c r="G401" s="8">
        <f t="shared" si="17"/>
        <v>56.474796231440131</v>
      </c>
      <c r="H401" s="8">
        <v>540819.28647000005</v>
      </c>
      <c r="I401" s="8">
        <f t="shared" si="15"/>
        <v>99.873535584415947</v>
      </c>
    </row>
    <row r="402" spans="1:9" ht="25.5" x14ac:dyDescent="0.2">
      <c r="A402" s="4" t="s">
        <v>473</v>
      </c>
      <c r="B402" s="5" t="s">
        <v>474</v>
      </c>
      <c r="C402" s="8">
        <v>9244.9</v>
      </c>
      <c r="D402" s="8">
        <v>9244.9</v>
      </c>
      <c r="E402" s="8">
        <v>2276.5605499999997</v>
      </c>
      <c r="F402" s="8">
        <f t="shared" si="16"/>
        <v>24.625042455840514</v>
      </c>
      <c r="G402" s="8">
        <f t="shared" si="17"/>
        <v>24.625042455840514</v>
      </c>
      <c r="H402" s="8">
        <v>3180.20586</v>
      </c>
      <c r="I402" s="8">
        <f t="shared" ref="I402:I472" si="18">E402/H402*100</f>
        <v>71.585320266028305</v>
      </c>
    </row>
    <row r="403" spans="1:9" ht="38.25" x14ac:dyDescent="0.2">
      <c r="A403" s="4" t="s">
        <v>475</v>
      </c>
      <c r="B403" s="5" t="s">
        <v>476</v>
      </c>
      <c r="C403" s="8">
        <v>9244.9</v>
      </c>
      <c r="D403" s="8">
        <v>9244.9</v>
      </c>
      <c r="E403" s="8">
        <v>2276.5605499999997</v>
      </c>
      <c r="F403" s="8">
        <f t="shared" si="16"/>
        <v>24.625042455840514</v>
      </c>
      <c r="G403" s="8">
        <f t="shared" si="17"/>
        <v>24.625042455840514</v>
      </c>
      <c r="H403" s="8">
        <v>3180.20586</v>
      </c>
      <c r="I403" s="8">
        <f t="shared" si="18"/>
        <v>71.585320266028305</v>
      </c>
    </row>
    <row r="404" spans="1:9" ht="51" x14ac:dyDescent="0.2">
      <c r="A404" s="4" t="s">
        <v>477</v>
      </c>
      <c r="B404" s="35" t="s">
        <v>478</v>
      </c>
      <c r="C404" s="8">
        <v>4893.8999999999996</v>
      </c>
      <c r="D404" s="8">
        <v>4893.8999999999996</v>
      </c>
      <c r="E404" s="8">
        <v>2220.5161600000001</v>
      </c>
      <c r="F404" s="8">
        <f t="shared" si="16"/>
        <v>45.373141257483809</v>
      </c>
      <c r="G404" s="8">
        <f t="shared" si="17"/>
        <v>45.373141257483809</v>
      </c>
      <c r="H404" s="34">
        <v>2698.7142200000003</v>
      </c>
      <c r="I404" s="8">
        <f t="shared" si="18"/>
        <v>82.280522463026855</v>
      </c>
    </row>
    <row r="405" spans="1:9" ht="51" x14ac:dyDescent="0.2">
      <c r="A405" s="4" t="s">
        <v>479</v>
      </c>
      <c r="B405" s="5" t="s">
        <v>480</v>
      </c>
      <c r="C405" s="8">
        <v>4893.8999999999996</v>
      </c>
      <c r="D405" s="8">
        <v>4893.8999999999996</v>
      </c>
      <c r="E405" s="8">
        <v>2220.5161600000001</v>
      </c>
      <c r="F405" s="8">
        <f t="shared" si="16"/>
        <v>45.373141257483809</v>
      </c>
      <c r="G405" s="8">
        <f t="shared" si="17"/>
        <v>45.373141257483809</v>
      </c>
      <c r="H405" s="8">
        <v>2698.7142200000003</v>
      </c>
      <c r="I405" s="8">
        <f t="shared" si="18"/>
        <v>82.280522463026855</v>
      </c>
    </row>
    <row r="406" spans="1:9" ht="38.25" x14ac:dyDescent="0.2">
      <c r="A406" s="4" t="s">
        <v>481</v>
      </c>
      <c r="B406" s="5" t="s">
        <v>482</v>
      </c>
      <c r="C406" s="8">
        <v>156.1</v>
      </c>
      <c r="D406" s="8">
        <v>156.1</v>
      </c>
      <c r="E406" s="8">
        <v>67.391990000000007</v>
      </c>
      <c r="F406" s="8">
        <f t="shared" si="16"/>
        <v>43.172319026265221</v>
      </c>
      <c r="G406" s="8">
        <f t="shared" si="17"/>
        <v>43.172319026265221</v>
      </c>
      <c r="H406" s="8">
        <v>80.474809999999991</v>
      </c>
      <c r="I406" s="8">
        <f t="shared" si="18"/>
        <v>83.74296254939901</v>
      </c>
    </row>
    <row r="407" spans="1:9" ht="38.25" x14ac:dyDescent="0.2">
      <c r="A407" s="4" t="s">
        <v>483</v>
      </c>
      <c r="B407" s="5" t="s">
        <v>484</v>
      </c>
      <c r="C407" s="8">
        <v>156.1</v>
      </c>
      <c r="D407" s="8">
        <v>156.1</v>
      </c>
      <c r="E407" s="8">
        <v>67.391990000000007</v>
      </c>
      <c r="F407" s="8">
        <f t="shared" ref="F407:F462" si="19">E407/C407*100</f>
        <v>43.172319026265221</v>
      </c>
      <c r="G407" s="8">
        <f t="shared" ref="G407:G462" si="20">E407/D407*100</f>
        <v>43.172319026265221</v>
      </c>
      <c r="H407" s="8">
        <v>80.474809999999991</v>
      </c>
      <c r="I407" s="8">
        <f t="shared" si="18"/>
        <v>83.74296254939901</v>
      </c>
    </row>
    <row r="408" spans="1:9" ht="38.25" x14ac:dyDescent="0.2">
      <c r="A408" s="4" t="s">
        <v>485</v>
      </c>
      <c r="B408" s="5" t="s">
        <v>486</v>
      </c>
      <c r="C408" s="8">
        <v>347849</v>
      </c>
      <c r="D408" s="8">
        <v>347849</v>
      </c>
      <c r="E408" s="8">
        <v>301501.37110000005</v>
      </c>
      <c r="F408" s="8">
        <f t="shared" si="19"/>
        <v>86.675934414070483</v>
      </c>
      <c r="G408" s="8">
        <f t="shared" si="20"/>
        <v>86.675934414070483</v>
      </c>
      <c r="H408" s="8">
        <v>173851.70912000001</v>
      </c>
      <c r="I408" s="8">
        <f t="shared" si="18"/>
        <v>173.42445042739885</v>
      </c>
    </row>
    <row r="409" spans="1:9" ht="63.75" x14ac:dyDescent="0.2">
      <c r="A409" s="4" t="s">
        <v>487</v>
      </c>
      <c r="B409" s="5" t="s">
        <v>488</v>
      </c>
      <c r="C409" s="8">
        <v>441064.7</v>
      </c>
      <c r="D409" s="8">
        <v>441064.7</v>
      </c>
      <c r="E409" s="8">
        <v>186454.45942</v>
      </c>
      <c r="F409" s="8">
        <f t="shared" si="19"/>
        <v>42.273720708095659</v>
      </c>
      <c r="G409" s="8">
        <f t="shared" si="20"/>
        <v>42.273720708095659</v>
      </c>
      <c r="H409" s="8">
        <v>198977.755</v>
      </c>
      <c r="I409" s="8">
        <f t="shared" si="18"/>
        <v>93.706183095693291</v>
      </c>
    </row>
    <row r="410" spans="1:9" ht="63.75" x14ac:dyDescent="0.2">
      <c r="A410" s="4" t="s">
        <v>489</v>
      </c>
      <c r="B410" s="5" t="s">
        <v>490</v>
      </c>
      <c r="C410" s="8">
        <v>441064.7</v>
      </c>
      <c r="D410" s="8">
        <v>441064.7</v>
      </c>
      <c r="E410" s="8">
        <v>186454.45942</v>
      </c>
      <c r="F410" s="8">
        <f t="shared" si="19"/>
        <v>42.273720708095659</v>
      </c>
      <c r="G410" s="8">
        <f t="shared" si="20"/>
        <v>42.273720708095659</v>
      </c>
      <c r="H410" s="8">
        <v>198977.755</v>
      </c>
      <c r="I410" s="8">
        <f t="shared" si="18"/>
        <v>93.706183095693291</v>
      </c>
    </row>
    <row r="411" spans="1:9" x14ac:dyDescent="0.2">
      <c r="A411" s="4" t="s">
        <v>491</v>
      </c>
      <c r="B411" s="5" t="s">
        <v>492</v>
      </c>
      <c r="C411" s="8">
        <v>40473.5</v>
      </c>
      <c r="D411" s="8">
        <v>40473.5</v>
      </c>
      <c r="E411" s="8">
        <v>32350</v>
      </c>
      <c r="F411" s="8">
        <f t="shared" si="19"/>
        <v>79.928842328931268</v>
      </c>
      <c r="G411" s="8">
        <f t="shared" si="20"/>
        <v>79.928842328931268</v>
      </c>
      <c r="H411" s="8">
        <v>26700</v>
      </c>
      <c r="I411" s="8">
        <f t="shared" si="18"/>
        <v>121.16104868913857</v>
      </c>
    </row>
    <row r="412" spans="1:9" ht="25.5" x14ac:dyDescent="0.2">
      <c r="A412" s="4" t="s">
        <v>493</v>
      </c>
      <c r="B412" s="5" t="s">
        <v>494</v>
      </c>
      <c r="C412" s="8">
        <v>40473.5</v>
      </c>
      <c r="D412" s="8">
        <v>40473.5</v>
      </c>
      <c r="E412" s="8">
        <v>32350</v>
      </c>
      <c r="F412" s="8">
        <f t="shared" si="19"/>
        <v>79.928842328931268</v>
      </c>
      <c r="G412" s="8">
        <f t="shared" si="20"/>
        <v>79.928842328931268</v>
      </c>
      <c r="H412" s="8">
        <v>26700</v>
      </c>
      <c r="I412" s="8">
        <f t="shared" si="18"/>
        <v>121.16104868913857</v>
      </c>
    </row>
    <row r="413" spans="1:9" ht="51" x14ac:dyDescent="0.2">
      <c r="A413" s="4" t="s">
        <v>495</v>
      </c>
      <c r="B413" s="5" t="s">
        <v>496</v>
      </c>
      <c r="C413" s="8">
        <v>22770</v>
      </c>
      <c r="D413" s="8">
        <v>22770</v>
      </c>
      <c r="E413" s="8">
        <v>0</v>
      </c>
      <c r="F413" s="8">
        <f t="shared" si="19"/>
        <v>0</v>
      </c>
      <c r="G413" s="8">
        <f t="shared" si="20"/>
        <v>0</v>
      </c>
      <c r="H413" s="8">
        <v>21618</v>
      </c>
      <c r="I413" s="8">
        <f t="shared" si="18"/>
        <v>0</v>
      </c>
    </row>
    <row r="414" spans="1:9" ht="51" x14ac:dyDescent="0.2">
      <c r="A414" s="4" t="s">
        <v>497</v>
      </c>
      <c r="B414" s="5" t="s">
        <v>498</v>
      </c>
      <c r="C414" s="8">
        <v>22770</v>
      </c>
      <c r="D414" s="8">
        <v>22770</v>
      </c>
      <c r="E414" s="8">
        <v>0</v>
      </c>
      <c r="F414" s="8">
        <f t="shared" si="19"/>
        <v>0</v>
      </c>
      <c r="G414" s="8">
        <f t="shared" si="20"/>
        <v>0</v>
      </c>
      <c r="H414" s="34">
        <v>21618</v>
      </c>
      <c r="I414" s="8">
        <f t="shared" si="18"/>
        <v>0</v>
      </c>
    </row>
    <row r="415" spans="1:9" ht="51" x14ac:dyDescent="0.2">
      <c r="A415" s="4" t="s">
        <v>499</v>
      </c>
      <c r="B415" s="5" t="s">
        <v>500</v>
      </c>
      <c r="C415" s="8">
        <v>17019.099999999999</v>
      </c>
      <c r="D415" s="8">
        <v>17019.099999999999</v>
      </c>
      <c r="E415" s="8">
        <v>8058</v>
      </c>
      <c r="F415" s="8">
        <f t="shared" si="19"/>
        <v>47.34680447262194</v>
      </c>
      <c r="G415" s="8">
        <f t="shared" si="20"/>
        <v>47.34680447262194</v>
      </c>
      <c r="H415" s="8">
        <v>18454</v>
      </c>
      <c r="I415" s="8">
        <f t="shared" si="18"/>
        <v>43.66533000975398</v>
      </c>
    </row>
    <row r="416" spans="1:9" ht="51" x14ac:dyDescent="0.2">
      <c r="A416" s="4" t="s">
        <v>501</v>
      </c>
      <c r="B416" s="5" t="s">
        <v>502</v>
      </c>
      <c r="C416" s="8">
        <v>17019.099999999999</v>
      </c>
      <c r="D416" s="8">
        <v>17019.099999999999</v>
      </c>
      <c r="E416" s="8">
        <v>8058</v>
      </c>
      <c r="F416" s="8">
        <f t="shared" si="19"/>
        <v>47.34680447262194</v>
      </c>
      <c r="G416" s="8">
        <f t="shared" si="20"/>
        <v>47.34680447262194</v>
      </c>
      <c r="H416" s="8">
        <v>18454</v>
      </c>
      <c r="I416" s="8">
        <f t="shared" si="18"/>
        <v>43.66533000975398</v>
      </c>
    </row>
    <row r="417" spans="1:10" ht="63.75" x14ac:dyDescent="0.2">
      <c r="A417" s="4" t="s">
        <v>503</v>
      </c>
      <c r="B417" s="5" t="s">
        <v>504</v>
      </c>
      <c r="C417" s="8">
        <v>289624.90000000002</v>
      </c>
      <c r="D417" s="8">
        <v>289624.90000000002</v>
      </c>
      <c r="E417" s="8">
        <v>202659.70456000001</v>
      </c>
      <c r="F417" s="8">
        <f t="shared" si="19"/>
        <v>69.97316341239997</v>
      </c>
      <c r="G417" s="8">
        <f t="shared" si="20"/>
        <v>69.97316341239997</v>
      </c>
      <c r="H417" s="8">
        <v>194913.29422000001</v>
      </c>
      <c r="I417" s="8">
        <f t="shared" si="18"/>
        <v>103.97428526925236</v>
      </c>
    </row>
    <row r="418" spans="1:10" ht="63.75" x14ac:dyDescent="0.2">
      <c r="A418" s="4" t="s">
        <v>505</v>
      </c>
      <c r="B418" s="5" t="s">
        <v>506</v>
      </c>
      <c r="C418" s="8">
        <v>289624.90000000002</v>
      </c>
      <c r="D418" s="8">
        <v>289624.90000000002</v>
      </c>
      <c r="E418" s="8">
        <v>202659.70456000001</v>
      </c>
      <c r="F418" s="8">
        <f t="shared" si="19"/>
        <v>69.97316341239997</v>
      </c>
      <c r="G418" s="8">
        <f t="shared" si="20"/>
        <v>69.97316341239997</v>
      </c>
      <c r="H418" s="8">
        <v>194913.29422000001</v>
      </c>
      <c r="I418" s="8">
        <f t="shared" si="18"/>
        <v>103.97428526925236</v>
      </c>
    </row>
    <row r="419" spans="1:10" x14ac:dyDescent="0.2">
      <c r="A419" s="4" t="s">
        <v>856</v>
      </c>
      <c r="B419" s="5" t="s">
        <v>969</v>
      </c>
      <c r="C419" s="8">
        <v>21929.200000000001</v>
      </c>
      <c r="D419" s="8">
        <v>21929.200000000001</v>
      </c>
      <c r="E419" s="8">
        <v>0</v>
      </c>
      <c r="F419" s="8">
        <f t="shared" si="19"/>
        <v>0</v>
      </c>
      <c r="G419" s="8">
        <f t="shared" si="20"/>
        <v>0</v>
      </c>
      <c r="H419" s="8">
        <v>0</v>
      </c>
      <c r="I419" s="8">
        <v>0</v>
      </c>
    </row>
    <row r="420" spans="1:10" ht="25.5" x14ac:dyDescent="0.2">
      <c r="A420" s="4" t="s">
        <v>857</v>
      </c>
      <c r="B420" s="5" t="s">
        <v>970</v>
      </c>
      <c r="C420" s="8">
        <v>21929.200000000001</v>
      </c>
      <c r="D420" s="8">
        <v>21929.200000000001</v>
      </c>
      <c r="E420" s="8">
        <v>0</v>
      </c>
      <c r="F420" s="8">
        <f t="shared" si="19"/>
        <v>0</v>
      </c>
      <c r="G420" s="8">
        <f t="shared" si="20"/>
        <v>0</v>
      </c>
      <c r="H420" s="8">
        <v>0</v>
      </c>
      <c r="I420" s="8">
        <v>0</v>
      </c>
    </row>
    <row r="421" spans="1:10" ht="25.5" x14ac:dyDescent="0.2">
      <c r="A421" s="4" t="s">
        <v>507</v>
      </c>
      <c r="B421" s="5" t="s">
        <v>508</v>
      </c>
      <c r="C421" s="8">
        <v>1218422</v>
      </c>
      <c r="D421" s="8">
        <v>1218422</v>
      </c>
      <c r="E421" s="8">
        <v>404274.39507999999</v>
      </c>
      <c r="F421" s="8">
        <f t="shared" si="19"/>
        <v>33.180162134301575</v>
      </c>
      <c r="G421" s="8">
        <f t="shared" si="20"/>
        <v>33.180162134301575</v>
      </c>
      <c r="H421" s="8">
        <v>195178.90955000001</v>
      </c>
      <c r="I421" s="8" t="s">
        <v>1139</v>
      </c>
    </row>
    <row r="422" spans="1:10" ht="25.5" x14ac:dyDescent="0.2">
      <c r="A422" s="4" t="s">
        <v>509</v>
      </c>
      <c r="B422" s="5" t="s">
        <v>510</v>
      </c>
      <c r="C422" s="8">
        <v>1218422</v>
      </c>
      <c r="D422" s="8">
        <v>1218422</v>
      </c>
      <c r="E422" s="8">
        <v>404274.39507999999</v>
      </c>
      <c r="F422" s="8">
        <f t="shared" si="19"/>
        <v>33.180162134301575</v>
      </c>
      <c r="G422" s="8">
        <f t="shared" si="20"/>
        <v>33.180162134301575</v>
      </c>
      <c r="H422" s="8">
        <v>195178.90955000001</v>
      </c>
      <c r="I422" s="8" t="s">
        <v>1139</v>
      </c>
    </row>
    <row r="423" spans="1:10" ht="25.5" x14ac:dyDescent="0.2">
      <c r="A423" s="4" t="s">
        <v>511</v>
      </c>
      <c r="B423" s="5" t="s">
        <v>512</v>
      </c>
      <c r="C423" s="8">
        <v>165607.4</v>
      </c>
      <c r="D423" s="8">
        <v>165607.4</v>
      </c>
      <c r="E423" s="8">
        <v>60554.806600000004</v>
      </c>
      <c r="F423" s="8">
        <f t="shared" si="19"/>
        <v>36.565278242397383</v>
      </c>
      <c r="G423" s="8">
        <f t="shared" si="20"/>
        <v>36.565278242397383</v>
      </c>
      <c r="H423" s="8">
        <v>50357.088680000001</v>
      </c>
      <c r="I423" s="8">
        <f t="shared" si="18"/>
        <v>120.25080914586343</v>
      </c>
    </row>
    <row r="424" spans="1:10" x14ac:dyDescent="0.2">
      <c r="A424" s="4" t="s">
        <v>513</v>
      </c>
      <c r="B424" s="5" t="s">
        <v>514</v>
      </c>
      <c r="C424" s="8">
        <v>2739379.1</v>
      </c>
      <c r="D424" s="8">
        <f>D425+D426+D427+D429+D431+D432+D434+D436+D437+D443+D445+D447+D448+D450+D452+D454+D456+D458</f>
        <v>3101445.9</v>
      </c>
      <c r="E424" s="8">
        <v>701605.03757000004</v>
      </c>
      <c r="F424" s="8">
        <f t="shared" si="19"/>
        <v>25.611827058547682</v>
      </c>
      <c r="G424" s="8">
        <f t="shared" si="20"/>
        <v>22.62186928909513</v>
      </c>
      <c r="H424" s="8">
        <v>506848.41117000004</v>
      </c>
      <c r="I424" s="8">
        <f t="shared" si="18"/>
        <v>138.42502454539164</v>
      </c>
      <c r="J424" s="24">
        <f>C424-D424</f>
        <v>-362066.79999999981</v>
      </c>
    </row>
    <row r="425" spans="1:10" ht="38.25" x14ac:dyDescent="0.2">
      <c r="A425" s="4" t="s">
        <v>858</v>
      </c>
      <c r="B425" s="5" t="s">
        <v>515</v>
      </c>
      <c r="C425" s="8">
        <v>7614.5</v>
      </c>
      <c r="D425" s="8">
        <v>7614.5</v>
      </c>
      <c r="E425" s="8">
        <v>5360.7771299999995</v>
      </c>
      <c r="F425" s="8">
        <f t="shared" si="19"/>
        <v>70.402221157003069</v>
      </c>
      <c r="G425" s="8">
        <f t="shared" si="20"/>
        <v>70.402221157003069</v>
      </c>
      <c r="H425" s="8">
        <v>4204.7707099999998</v>
      </c>
      <c r="I425" s="8">
        <f t="shared" si="18"/>
        <v>127.49273384279259</v>
      </c>
    </row>
    <row r="426" spans="1:10" ht="38.25" x14ac:dyDescent="0.2">
      <c r="A426" s="4" t="s">
        <v>859</v>
      </c>
      <c r="B426" s="5" t="s">
        <v>516</v>
      </c>
      <c r="C426" s="8">
        <v>1388.4</v>
      </c>
      <c r="D426" s="8">
        <v>1388.4</v>
      </c>
      <c r="E426" s="8">
        <v>1100.24217</v>
      </c>
      <c r="F426" s="8">
        <f t="shared" si="19"/>
        <v>79.245330596369911</v>
      </c>
      <c r="G426" s="8">
        <f t="shared" si="20"/>
        <v>79.245330596369911</v>
      </c>
      <c r="H426" s="8">
        <v>867.58583999999996</v>
      </c>
      <c r="I426" s="8">
        <f t="shared" si="18"/>
        <v>126.81651996533276</v>
      </c>
      <c r="J426" s="24"/>
    </row>
    <row r="427" spans="1:10" ht="51" x14ac:dyDescent="0.2">
      <c r="A427" s="4" t="s">
        <v>1118</v>
      </c>
      <c r="B427" s="5" t="s">
        <v>1129</v>
      </c>
      <c r="C427" s="8">
        <v>131194.29999999999</v>
      </c>
      <c r="D427" s="8">
        <v>131194.29999999999</v>
      </c>
      <c r="E427" s="8">
        <v>0</v>
      </c>
      <c r="F427" s="8">
        <f t="shared" si="19"/>
        <v>0</v>
      </c>
      <c r="G427" s="8">
        <f t="shared" si="20"/>
        <v>0</v>
      </c>
      <c r="H427" s="8">
        <v>33035.725859999999</v>
      </c>
      <c r="I427" s="8">
        <f t="shared" si="18"/>
        <v>0</v>
      </c>
    </row>
    <row r="428" spans="1:10" ht="51" x14ac:dyDescent="0.2">
      <c r="A428" s="4" t="s">
        <v>1119</v>
      </c>
      <c r="B428" s="5" t="s">
        <v>1130</v>
      </c>
      <c r="C428" s="8">
        <v>131194.29999999999</v>
      </c>
      <c r="D428" s="8">
        <v>131194.29999999999</v>
      </c>
      <c r="E428" s="8">
        <v>0</v>
      </c>
      <c r="F428" s="8">
        <f t="shared" si="19"/>
        <v>0</v>
      </c>
      <c r="G428" s="8">
        <f t="shared" si="20"/>
        <v>0</v>
      </c>
      <c r="H428" s="8">
        <v>33035.725859999999</v>
      </c>
      <c r="I428" s="8">
        <f t="shared" si="18"/>
        <v>0</v>
      </c>
    </row>
    <row r="429" spans="1:10" ht="25.5" x14ac:dyDescent="0.2">
      <c r="A429" s="4" t="s">
        <v>517</v>
      </c>
      <c r="B429" s="5" t="s">
        <v>518</v>
      </c>
      <c r="C429" s="8">
        <v>107646.8</v>
      </c>
      <c r="D429" s="8">
        <v>107646.8</v>
      </c>
      <c r="E429" s="8">
        <v>58542.626409999997</v>
      </c>
      <c r="F429" s="8">
        <f t="shared" si="19"/>
        <v>54.383991358777031</v>
      </c>
      <c r="G429" s="8">
        <f t="shared" si="20"/>
        <v>54.383991358777031</v>
      </c>
      <c r="H429" s="8">
        <v>53616.492009999994</v>
      </c>
      <c r="I429" s="8">
        <f t="shared" si="18"/>
        <v>109.1877223132786</v>
      </c>
    </row>
    <row r="430" spans="1:10" ht="38.25" x14ac:dyDescent="0.2">
      <c r="A430" s="4" t="s">
        <v>519</v>
      </c>
      <c r="B430" s="5" t="s">
        <v>520</v>
      </c>
      <c r="C430" s="8">
        <v>107646.8</v>
      </c>
      <c r="D430" s="8">
        <v>107646.8</v>
      </c>
      <c r="E430" s="8">
        <v>58542.626409999997</v>
      </c>
      <c r="F430" s="8">
        <f t="shared" si="19"/>
        <v>54.383991358777031</v>
      </c>
      <c r="G430" s="8">
        <f t="shared" si="20"/>
        <v>54.383991358777031</v>
      </c>
      <c r="H430" s="8">
        <v>53616.492009999994</v>
      </c>
      <c r="I430" s="8">
        <f t="shared" si="18"/>
        <v>109.1877223132786</v>
      </c>
    </row>
    <row r="431" spans="1:10" ht="38.25" x14ac:dyDescent="0.2">
      <c r="A431" s="4" t="s">
        <v>860</v>
      </c>
      <c r="B431" s="5" t="s">
        <v>521</v>
      </c>
      <c r="C431" s="8">
        <v>546226.69999999995</v>
      </c>
      <c r="D431" s="8">
        <v>546226.69999999995</v>
      </c>
      <c r="E431" s="8">
        <v>11991.8712</v>
      </c>
      <c r="F431" s="8">
        <f t="shared" si="19"/>
        <v>2.1954018725192306</v>
      </c>
      <c r="G431" s="8">
        <f t="shared" si="20"/>
        <v>2.1954018725192306</v>
      </c>
      <c r="H431" s="8">
        <v>0</v>
      </c>
      <c r="I431" s="8">
        <v>0</v>
      </c>
    </row>
    <row r="432" spans="1:10" ht="38.25" x14ac:dyDescent="0.2">
      <c r="A432" s="4" t="s">
        <v>522</v>
      </c>
      <c r="B432" s="5" t="s">
        <v>523</v>
      </c>
      <c r="C432" s="8">
        <v>164553.4</v>
      </c>
      <c r="D432" s="8">
        <v>164553.4</v>
      </c>
      <c r="E432" s="8">
        <v>0</v>
      </c>
      <c r="F432" s="8">
        <f t="shared" si="19"/>
        <v>0</v>
      </c>
      <c r="G432" s="8">
        <f t="shared" si="20"/>
        <v>0</v>
      </c>
      <c r="H432" s="8">
        <v>0</v>
      </c>
      <c r="I432" s="8">
        <v>0</v>
      </c>
    </row>
    <row r="433" spans="1:11" ht="38.25" x14ac:dyDescent="0.2">
      <c r="A433" s="4" t="s">
        <v>524</v>
      </c>
      <c r="B433" s="5" t="s">
        <v>525</v>
      </c>
      <c r="C433" s="8">
        <v>164553.4</v>
      </c>
      <c r="D433" s="8">
        <v>164553.4</v>
      </c>
      <c r="E433" s="8">
        <v>0</v>
      </c>
      <c r="F433" s="8">
        <f t="shared" si="19"/>
        <v>0</v>
      </c>
      <c r="G433" s="8">
        <f t="shared" si="20"/>
        <v>0</v>
      </c>
      <c r="H433" s="8">
        <v>0</v>
      </c>
      <c r="I433" s="8">
        <v>0</v>
      </c>
    </row>
    <row r="434" spans="1:11" ht="38.25" x14ac:dyDescent="0.2">
      <c r="A434" s="4" t="s">
        <v>861</v>
      </c>
      <c r="B434" s="5" t="s">
        <v>971</v>
      </c>
      <c r="C434" s="8">
        <v>76025.8</v>
      </c>
      <c r="D434" s="8">
        <v>76025.8</v>
      </c>
      <c r="E434" s="8">
        <v>0</v>
      </c>
      <c r="F434" s="8">
        <f t="shared" si="19"/>
        <v>0</v>
      </c>
      <c r="G434" s="8">
        <f t="shared" si="20"/>
        <v>0</v>
      </c>
      <c r="H434" s="8">
        <v>0</v>
      </c>
      <c r="I434" s="8">
        <v>0</v>
      </c>
    </row>
    <row r="435" spans="1:11" ht="51" x14ac:dyDescent="0.2">
      <c r="A435" s="4" t="s">
        <v>862</v>
      </c>
      <c r="B435" s="5" t="s">
        <v>972</v>
      </c>
      <c r="C435" s="8">
        <v>76025.8</v>
      </c>
      <c r="D435" s="8">
        <v>76025.8</v>
      </c>
      <c r="E435" s="8">
        <v>0</v>
      </c>
      <c r="F435" s="8">
        <f t="shared" si="19"/>
        <v>0</v>
      </c>
      <c r="G435" s="8">
        <f t="shared" si="20"/>
        <v>0</v>
      </c>
      <c r="H435" s="8">
        <v>0</v>
      </c>
      <c r="I435" s="8">
        <v>0</v>
      </c>
    </row>
    <row r="436" spans="1:11" ht="76.5" x14ac:dyDescent="0.2">
      <c r="A436" s="4" t="s">
        <v>526</v>
      </c>
      <c r="B436" s="5" t="s">
        <v>527</v>
      </c>
      <c r="C436" s="8">
        <v>107.5</v>
      </c>
      <c r="D436" s="8">
        <v>107.5</v>
      </c>
      <c r="E436" s="8">
        <v>106.78233999999999</v>
      </c>
      <c r="F436" s="8">
        <f t="shared" si="19"/>
        <v>99.332409302325573</v>
      </c>
      <c r="G436" s="8">
        <f t="shared" si="20"/>
        <v>99.332409302325573</v>
      </c>
      <c r="H436" s="8">
        <v>130.89797000000002</v>
      </c>
      <c r="I436" s="8">
        <f t="shared" si="18"/>
        <v>81.576773115732792</v>
      </c>
    </row>
    <row r="437" spans="1:11" ht="127.5" x14ac:dyDescent="0.2">
      <c r="A437" s="4" t="s">
        <v>1020</v>
      </c>
      <c r="B437" s="5" t="s">
        <v>528</v>
      </c>
      <c r="C437" s="8">
        <v>3813</v>
      </c>
      <c r="D437" s="8">
        <v>3813</v>
      </c>
      <c r="E437" s="8">
        <v>1343.56432</v>
      </c>
      <c r="F437" s="8">
        <f t="shared" si="19"/>
        <v>35.23641017571466</v>
      </c>
      <c r="G437" s="8">
        <f t="shared" si="20"/>
        <v>35.23641017571466</v>
      </c>
      <c r="H437" s="8">
        <v>1643.2917</v>
      </c>
      <c r="I437" s="8">
        <f t="shared" si="18"/>
        <v>81.760549268276591</v>
      </c>
    </row>
    <row r="438" spans="1:11" ht="54.75" customHeight="1" x14ac:dyDescent="0.2">
      <c r="A438" s="4" t="s">
        <v>1021</v>
      </c>
      <c r="B438" s="5" t="s">
        <v>529</v>
      </c>
      <c r="C438" s="8">
        <v>3813</v>
      </c>
      <c r="D438" s="8">
        <v>3813</v>
      </c>
      <c r="E438" s="8">
        <v>1343.56432</v>
      </c>
      <c r="F438" s="8">
        <f t="shared" si="19"/>
        <v>35.23641017571466</v>
      </c>
      <c r="G438" s="8">
        <f t="shared" si="20"/>
        <v>35.23641017571466</v>
      </c>
      <c r="H438" s="8">
        <v>1643.2917</v>
      </c>
      <c r="I438" s="8">
        <f t="shared" si="18"/>
        <v>81.760549268276591</v>
      </c>
    </row>
    <row r="439" spans="1:11" ht="33.75" customHeight="1" x14ac:dyDescent="0.25">
      <c r="A439" s="4" t="s">
        <v>1220</v>
      </c>
      <c r="B439" s="44" t="s">
        <v>1221</v>
      </c>
      <c r="C439" s="8"/>
      <c r="D439" s="8"/>
      <c r="E439" s="8"/>
      <c r="F439" s="8"/>
      <c r="G439" s="8"/>
      <c r="H439" s="8">
        <v>28272</v>
      </c>
      <c r="I439" s="8"/>
    </row>
    <row r="440" spans="1:11" ht="35.25" customHeight="1" x14ac:dyDescent="0.25">
      <c r="A440" s="4" t="s">
        <v>1222</v>
      </c>
      <c r="B440" s="44" t="s">
        <v>1223</v>
      </c>
      <c r="C440" s="8"/>
      <c r="D440" s="8"/>
      <c r="E440" s="8"/>
      <c r="F440" s="8"/>
      <c r="G440" s="8"/>
      <c r="H440" s="8">
        <v>28272</v>
      </c>
      <c r="I440" s="8"/>
    </row>
    <row r="441" spans="1:11" ht="44.25" customHeight="1" x14ac:dyDescent="0.25">
      <c r="A441" s="4" t="s">
        <v>1224</v>
      </c>
      <c r="B441" s="44" t="s">
        <v>1225</v>
      </c>
      <c r="C441" s="8"/>
      <c r="D441" s="8"/>
      <c r="E441" s="8"/>
      <c r="F441" s="8"/>
      <c r="G441" s="8"/>
      <c r="H441" s="8">
        <v>6259.5360799999999</v>
      </c>
      <c r="I441" s="8"/>
    </row>
    <row r="442" spans="1:11" ht="39.75" customHeight="1" x14ac:dyDescent="0.25">
      <c r="A442" s="4" t="s">
        <v>1226</v>
      </c>
      <c r="B442" s="44" t="s">
        <v>1227</v>
      </c>
      <c r="C442" s="8"/>
      <c r="D442" s="8"/>
      <c r="E442" s="8"/>
      <c r="F442" s="8"/>
      <c r="G442" s="8"/>
      <c r="H442" s="8">
        <v>6259.5360799999999</v>
      </c>
      <c r="I442" s="8"/>
    </row>
    <row r="443" spans="1:11" ht="38.25" x14ac:dyDescent="0.2">
      <c r="A443" s="4" t="s">
        <v>530</v>
      </c>
      <c r="B443" s="5" t="s">
        <v>531</v>
      </c>
      <c r="C443" s="8">
        <v>672000</v>
      </c>
      <c r="D443" s="8">
        <v>672000</v>
      </c>
      <c r="E443" s="8">
        <v>50000</v>
      </c>
      <c r="F443" s="8">
        <f t="shared" si="19"/>
        <v>7.4404761904761907</v>
      </c>
      <c r="G443" s="8">
        <f t="shared" si="20"/>
        <v>7.4404761904761907</v>
      </c>
      <c r="H443" s="8"/>
      <c r="I443" s="8">
        <v>0</v>
      </c>
    </row>
    <row r="444" spans="1:11" ht="51" x14ac:dyDescent="0.2">
      <c r="A444" s="4" t="s">
        <v>532</v>
      </c>
      <c r="B444" s="5" t="s">
        <v>533</v>
      </c>
      <c r="C444" s="8">
        <v>672000</v>
      </c>
      <c r="D444" s="8">
        <v>672000</v>
      </c>
      <c r="E444" s="8">
        <v>50000</v>
      </c>
      <c r="F444" s="8">
        <f t="shared" si="19"/>
        <v>7.4404761904761907</v>
      </c>
      <c r="G444" s="8">
        <f t="shared" si="20"/>
        <v>7.4404761904761907</v>
      </c>
      <c r="H444" s="8"/>
      <c r="I444" s="8">
        <v>0</v>
      </c>
    </row>
    <row r="445" spans="1:11" ht="51" x14ac:dyDescent="0.2">
      <c r="A445" s="4" t="s">
        <v>1022</v>
      </c>
      <c r="B445" s="5" t="s">
        <v>1039</v>
      </c>
      <c r="C445" s="8">
        <v>100000</v>
      </c>
      <c r="D445" s="8">
        <v>100000</v>
      </c>
      <c r="E445" s="8">
        <v>0</v>
      </c>
      <c r="F445" s="8">
        <f t="shared" si="19"/>
        <v>0</v>
      </c>
      <c r="G445" s="8">
        <f t="shared" si="20"/>
        <v>0</v>
      </c>
      <c r="H445" s="8"/>
      <c r="I445" s="8">
        <v>0</v>
      </c>
    </row>
    <row r="446" spans="1:11" ht="63.75" x14ac:dyDescent="0.2">
      <c r="A446" s="4" t="s">
        <v>1023</v>
      </c>
      <c r="B446" s="5" t="s">
        <v>1040</v>
      </c>
      <c r="C446" s="8">
        <v>100000</v>
      </c>
      <c r="D446" s="8">
        <v>100000</v>
      </c>
      <c r="E446" s="8">
        <v>0</v>
      </c>
      <c r="F446" s="8">
        <f t="shared" si="19"/>
        <v>0</v>
      </c>
      <c r="G446" s="8">
        <f t="shared" si="20"/>
        <v>0</v>
      </c>
      <c r="H446" s="8"/>
      <c r="I446" s="8">
        <v>0</v>
      </c>
      <c r="J446" s="24"/>
      <c r="K446" s="24"/>
    </row>
    <row r="447" spans="1:11" ht="89.25" x14ac:dyDescent="0.2">
      <c r="A447" s="4" t="s">
        <v>534</v>
      </c>
      <c r="B447" s="5" t="s">
        <v>535</v>
      </c>
      <c r="C447" s="8">
        <v>1846</v>
      </c>
      <c r="D447" s="8">
        <v>1846</v>
      </c>
      <c r="E447" s="8">
        <v>0</v>
      </c>
      <c r="F447" s="8">
        <f t="shared" si="19"/>
        <v>0</v>
      </c>
      <c r="G447" s="8">
        <f t="shared" si="20"/>
        <v>0</v>
      </c>
      <c r="H447" s="8"/>
      <c r="I447" s="8">
        <v>0</v>
      </c>
      <c r="J447" s="24"/>
      <c r="K447" s="24"/>
    </row>
    <row r="448" spans="1:11" ht="38.25" x14ac:dyDescent="0.2">
      <c r="A448" s="4" t="s">
        <v>1120</v>
      </c>
      <c r="B448" s="5" t="s">
        <v>1131</v>
      </c>
      <c r="C448" s="8">
        <v>181360</v>
      </c>
      <c r="D448" s="8">
        <v>181360</v>
      </c>
      <c r="E448" s="8">
        <v>1025.9885999999999</v>
      </c>
      <c r="F448" s="8">
        <f t="shared" si="19"/>
        <v>0.56571934274371405</v>
      </c>
      <c r="G448" s="8">
        <f t="shared" si="20"/>
        <v>0.56571934274371405</v>
      </c>
      <c r="H448" s="8"/>
      <c r="I448" s="8">
        <v>0</v>
      </c>
      <c r="J448" s="24"/>
      <c r="K448" s="24"/>
    </row>
    <row r="449" spans="1:14" ht="51" x14ac:dyDescent="0.2">
      <c r="A449" s="4" t="s">
        <v>1121</v>
      </c>
      <c r="B449" s="5" t="s">
        <v>1132</v>
      </c>
      <c r="C449" s="8">
        <v>181360</v>
      </c>
      <c r="D449" s="8">
        <v>181360</v>
      </c>
      <c r="E449" s="8">
        <v>1025.9885999999999</v>
      </c>
      <c r="F449" s="8">
        <f t="shared" si="19"/>
        <v>0.56571934274371405</v>
      </c>
      <c r="G449" s="8">
        <f t="shared" si="20"/>
        <v>0.56571934274371405</v>
      </c>
      <c r="H449" s="8"/>
      <c r="I449" s="8">
        <v>0</v>
      </c>
      <c r="J449" s="24"/>
      <c r="K449" s="24"/>
    </row>
    <row r="450" spans="1:14" ht="38.25" x14ac:dyDescent="0.2">
      <c r="A450" s="4" t="s">
        <v>536</v>
      </c>
      <c r="B450" s="5" t="s">
        <v>537</v>
      </c>
      <c r="C450" s="8">
        <v>534842</v>
      </c>
      <c r="D450" s="8">
        <v>534842</v>
      </c>
      <c r="E450" s="8">
        <v>192251.10141</v>
      </c>
      <c r="F450" s="8">
        <f t="shared" si="19"/>
        <v>35.945400961405426</v>
      </c>
      <c r="G450" s="8">
        <f t="shared" si="20"/>
        <v>35.945400961405426</v>
      </c>
      <c r="H450" s="8">
        <v>378818.11099999998</v>
      </c>
      <c r="I450" s="8">
        <f t="shared" si="18"/>
        <v>50.750240241285617</v>
      </c>
      <c r="J450" s="24"/>
      <c r="K450" s="24"/>
    </row>
    <row r="451" spans="1:14" ht="38.25" x14ac:dyDescent="0.2">
      <c r="A451" s="4" t="s">
        <v>538</v>
      </c>
      <c r="B451" s="5" t="s">
        <v>539</v>
      </c>
      <c r="C451" s="8">
        <v>534842</v>
      </c>
      <c r="D451" s="8">
        <v>534842</v>
      </c>
      <c r="E451" s="8">
        <v>192251.10141</v>
      </c>
      <c r="F451" s="8">
        <f t="shared" si="19"/>
        <v>35.945400961405426</v>
      </c>
      <c r="G451" s="8">
        <f t="shared" si="20"/>
        <v>35.945400961405426</v>
      </c>
      <c r="H451" s="8">
        <v>378818.11099999998</v>
      </c>
      <c r="I451" s="8">
        <f t="shared" si="18"/>
        <v>50.750240241285617</v>
      </c>
      <c r="J451" s="24"/>
      <c r="K451" s="24"/>
    </row>
    <row r="452" spans="1:14" ht="43.5" customHeight="1" x14ac:dyDescent="0.2">
      <c r="A452" s="4" t="s">
        <v>863</v>
      </c>
      <c r="B452" s="5" t="s">
        <v>973</v>
      </c>
      <c r="C452" s="8">
        <v>300</v>
      </c>
      <c r="D452" s="8">
        <v>300</v>
      </c>
      <c r="E452" s="8">
        <v>300</v>
      </c>
      <c r="F452" s="8">
        <f t="shared" si="19"/>
        <v>100</v>
      </c>
      <c r="G452" s="8">
        <f t="shared" si="20"/>
        <v>100</v>
      </c>
      <c r="H452" s="8">
        <v>0</v>
      </c>
      <c r="I452" s="8">
        <v>0</v>
      </c>
      <c r="J452" s="24"/>
      <c r="K452" s="24"/>
    </row>
    <row r="453" spans="1:14" ht="25.5" x14ac:dyDescent="0.2">
      <c r="A453" s="4" t="s">
        <v>864</v>
      </c>
      <c r="B453" s="5" t="s">
        <v>974</v>
      </c>
      <c r="C453" s="8">
        <v>300</v>
      </c>
      <c r="D453" s="8">
        <v>300</v>
      </c>
      <c r="E453" s="8">
        <v>300</v>
      </c>
      <c r="F453" s="8">
        <f t="shared" si="19"/>
        <v>100</v>
      </c>
      <c r="G453" s="8">
        <f t="shared" si="20"/>
        <v>100</v>
      </c>
      <c r="H453" s="8">
        <v>0</v>
      </c>
      <c r="I453" s="8">
        <v>0</v>
      </c>
    </row>
    <row r="454" spans="1:14" ht="38.25" x14ac:dyDescent="0.2">
      <c r="A454" s="4" t="s">
        <v>540</v>
      </c>
      <c r="B454" s="5" t="s">
        <v>541</v>
      </c>
      <c r="C454" s="8">
        <v>410.5</v>
      </c>
      <c r="D454" s="8">
        <v>410.5</v>
      </c>
      <c r="E454" s="8">
        <v>406.58398</v>
      </c>
      <c r="F454" s="8">
        <f t="shared" si="19"/>
        <v>99.046036540803897</v>
      </c>
      <c r="G454" s="8">
        <f t="shared" si="20"/>
        <v>99.046036540803897</v>
      </c>
      <c r="H454" s="8">
        <v>0</v>
      </c>
      <c r="I454" s="8">
        <v>0</v>
      </c>
    </row>
    <row r="455" spans="1:14" ht="51" x14ac:dyDescent="0.2">
      <c r="A455" s="4" t="s">
        <v>542</v>
      </c>
      <c r="B455" s="5" t="s">
        <v>543</v>
      </c>
      <c r="C455" s="8">
        <v>410.5</v>
      </c>
      <c r="D455" s="8">
        <v>410.5</v>
      </c>
      <c r="E455" s="8">
        <v>406.58398</v>
      </c>
      <c r="F455" s="8">
        <f t="shared" si="19"/>
        <v>99.046036540803897</v>
      </c>
      <c r="G455" s="8">
        <f t="shared" si="20"/>
        <v>99.046036540803897</v>
      </c>
      <c r="H455" s="8">
        <v>0</v>
      </c>
      <c r="I455" s="8">
        <v>0</v>
      </c>
    </row>
    <row r="456" spans="1:14" s="16" customFormat="1" ht="25.5" x14ac:dyDescent="0.2">
      <c r="A456" s="4" t="s">
        <v>1024</v>
      </c>
      <c r="B456" s="5" t="s">
        <v>1041</v>
      </c>
      <c r="C456" s="8">
        <v>17108.7</v>
      </c>
      <c r="D456" s="8">
        <v>379175.5</v>
      </c>
      <c r="E456" s="8">
        <v>379175.50001000002</v>
      </c>
      <c r="F456" s="8" t="s">
        <v>1139</v>
      </c>
      <c r="G456" s="8" t="s">
        <v>1139</v>
      </c>
      <c r="H456" s="8">
        <v>0</v>
      </c>
      <c r="I456" s="8">
        <v>0</v>
      </c>
      <c r="N456" s="12"/>
    </row>
    <row r="457" spans="1:14" ht="25.5" x14ac:dyDescent="0.2">
      <c r="A457" s="4" t="s">
        <v>1025</v>
      </c>
      <c r="B457" s="5" t="s">
        <v>1042</v>
      </c>
      <c r="C457" s="8">
        <v>17108.7</v>
      </c>
      <c r="D457" s="8">
        <f>D456</f>
        <v>379175.5</v>
      </c>
      <c r="E457" s="8">
        <v>379175.50001000002</v>
      </c>
      <c r="F457" s="8" t="s">
        <v>1139</v>
      </c>
      <c r="G457" s="8" t="s">
        <v>1139</v>
      </c>
      <c r="H457" s="8">
        <v>0</v>
      </c>
      <c r="I457" s="8">
        <v>0</v>
      </c>
    </row>
    <row r="458" spans="1:14" x14ac:dyDescent="0.2">
      <c r="A458" s="4" t="s">
        <v>544</v>
      </c>
      <c r="B458" s="5" t="s">
        <v>545</v>
      </c>
      <c r="C458" s="8">
        <v>192941.5</v>
      </c>
      <c r="D458" s="8">
        <v>192941.5</v>
      </c>
      <c r="E458" s="8">
        <v>0</v>
      </c>
      <c r="F458" s="8">
        <f t="shared" si="19"/>
        <v>0</v>
      </c>
      <c r="G458" s="8">
        <f t="shared" si="20"/>
        <v>0</v>
      </c>
      <c r="H458" s="8">
        <v>0</v>
      </c>
      <c r="I458" s="8">
        <v>0</v>
      </c>
    </row>
    <row r="459" spans="1:14" ht="25.5" x14ac:dyDescent="0.2">
      <c r="A459" s="4" t="s">
        <v>546</v>
      </c>
      <c r="B459" s="5" t="s">
        <v>547</v>
      </c>
      <c r="C459" s="8">
        <v>192941.5</v>
      </c>
      <c r="D459" s="8">
        <v>192941.5</v>
      </c>
      <c r="E459" s="8">
        <v>0</v>
      </c>
      <c r="F459" s="8">
        <f t="shared" si="19"/>
        <v>0</v>
      </c>
      <c r="G459" s="8">
        <f t="shared" si="20"/>
        <v>0</v>
      </c>
      <c r="H459" s="8">
        <v>0</v>
      </c>
      <c r="I459" s="8">
        <v>0</v>
      </c>
      <c r="N459" s="16"/>
    </row>
    <row r="460" spans="1:14" ht="25.5" x14ac:dyDescent="0.2">
      <c r="A460" s="2" t="s">
        <v>548</v>
      </c>
      <c r="B460" s="3" t="s">
        <v>549</v>
      </c>
      <c r="C460" s="7">
        <v>317639.7</v>
      </c>
      <c r="D460" s="7">
        <v>317639.7</v>
      </c>
      <c r="E460" s="7">
        <v>190583.79863999999</v>
      </c>
      <c r="F460" s="7">
        <f t="shared" si="19"/>
        <v>59.999993275399767</v>
      </c>
      <c r="G460" s="7">
        <f t="shared" si="20"/>
        <v>59.999993275399767</v>
      </c>
      <c r="H460" s="7">
        <v>0</v>
      </c>
      <c r="I460" s="7">
        <v>0</v>
      </c>
    </row>
    <row r="461" spans="1:14" ht="31.5" customHeight="1" x14ac:dyDescent="0.2">
      <c r="A461" s="4" t="s">
        <v>550</v>
      </c>
      <c r="B461" s="5" t="s">
        <v>551</v>
      </c>
      <c r="C461" s="8">
        <v>317639.7</v>
      </c>
      <c r="D461" s="8">
        <v>317639.7</v>
      </c>
      <c r="E461" s="8">
        <v>190583.79863999999</v>
      </c>
      <c r="F461" s="8">
        <f t="shared" si="19"/>
        <v>59.999993275399767</v>
      </c>
      <c r="G461" s="8">
        <f t="shared" si="20"/>
        <v>59.999993275399767</v>
      </c>
      <c r="H461" s="8">
        <v>0</v>
      </c>
      <c r="I461" s="8">
        <v>0</v>
      </c>
    </row>
    <row r="462" spans="1:14" ht="76.5" x14ac:dyDescent="0.2">
      <c r="A462" s="4" t="s">
        <v>552</v>
      </c>
      <c r="B462" s="5" t="s">
        <v>553</v>
      </c>
      <c r="C462" s="8">
        <v>317639.7</v>
      </c>
      <c r="D462" s="8">
        <v>317639.7</v>
      </c>
      <c r="E462" s="8">
        <v>190583.79863999999</v>
      </c>
      <c r="F462" s="8">
        <f t="shared" si="19"/>
        <v>59.999993275399767</v>
      </c>
      <c r="G462" s="8">
        <f t="shared" si="20"/>
        <v>59.999993275399767</v>
      </c>
      <c r="H462" s="8">
        <v>0</v>
      </c>
      <c r="I462" s="8">
        <v>0</v>
      </c>
    </row>
    <row r="463" spans="1:14" ht="25.5" x14ac:dyDescent="0.2">
      <c r="A463" s="2" t="s">
        <v>1228</v>
      </c>
      <c r="B463" s="3" t="s">
        <v>1229</v>
      </c>
      <c r="C463" s="7"/>
      <c r="D463" s="7"/>
      <c r="E463" s="7"/>
      <c r="F463" s="7"/>
      <c r="G463" s="7"/>
      <c r="H463" s="7">
        <v>-109.486</v>
      </c>
      <c r="I463" s="7"/>
    </row>
    <row r="464" spans="1:14" ht="26.25" x14ac:dyDescent="0.25">
      <c r="A464" s="4" t="s">
        <v>1230</v>
      </c>
      <c r="B464" s="44" t="s">
        <v>1231</v>
      </c>
      <c r="C464" s="8"/>
      <c r="D464" s="8"/>
      <c r="E464" s="8"/>
      <c r="F464" s="8"/>
      <c r="G464" s="8"/>
      <c r="H464" s="8">
        <v>-109.486</v>
      </c>
      <c r="I464" s="8"/>
    </row>
    <row r="465" spans="1:9" ht="26.25" x14ac:dyDescent="0.25">
      <c r="A465" s="4" t="s">
        <v>1232</v>
      </c>
      <c r="B465" s="44" t="s">
        <v>1233</v>
      </c>
      <c r="C465" s="8"/>
      <c r="D465" s="8"/>
      <c r="E465" s="8"/>
      <c r="F465" s="8"/>
      <c r="G465" s="8"/>
      <c r="H465" s="8">
        <v>-109.486</v>
      </c>
      <c r="I465" s="8"/>
    </row>
    <row r="466" spans="1:9" x14ac:dyDescent="0.2">
      <c r="A466" s="2" t="s">
        <v>1134</v>
      </c>
      <c r="B466" s="3" t="s">
        <v>1135</v>
      </c>
      <c r="C466" s="7">
        <v>0</v>
      </c>
      <c r="D466" s="7">
        <v>0</v>
      </c>
      <c r="E466" s="7">
        <v>200</v>
      </c>
      <c r="F466" s="7">
        <v>0</v>
      </c>
      <c r="G466" s="7">
        <v>0</v>
      </c>
      <c r="H466" s="7">
        <v>247</v>
      </c>
      <c r="I466" s="7">
        <f t="shared" si="18"/>
        <v>80.97165991902834</v>
      </c>
    </row>
    <row r="467" spans="1:9" x14ac:dyDescent="0.2">
      <c r="A467" s="4" t="s">
        <v>1136</v>
      </c>
      <c r="B467" s="5" t="s">
        <v>1137</v>
      </c>
      <c r="C467" s="8">
        <v>0</v>
      </c>
      <c r="D467" s="8">
        <v>0</v>
      </c>
      <c r="E467" s="8">
        <v>200</v>
      </c>
      <c r="F467" s="8">
        <v>0</v>
      </c>
      <c r="G467" s="8">
        <v>0</v>
      </c>
      <c r="H467" s="8">
        <v>247</v>
      </c>
      <c r="I467" s="8">
        <f t="shared" si="18"/>
        <v>80.97165991902834</v>
      </c>
    </row>
    <row r="468" spans="1:9" x14ac:dyDescent="0.2">
      <c r="A468" s="4" t="s">
        <v>1136</v>
      </c>
      <c r="B468" s="5" t="s">
        <v>1138</v>
      </c>
      <c r="C468" s="8">
        <v>0</v>
      </c>
      <c r="D468" s="8">
        <v>0</v>
      </c>
      <c r="E468" s="8">
        <v>200</v>
      </c>
      <c r="F468" s="8">
        <v>0</v>
      </c>
      <c r="G468" s="8">
        <v>0</v>
      </c>
      <c r="H468" s="8">
        <v>247</v>
      </c>
      <c r="I468" s="8">
        <f t="shared" si="18"/>
        <v>80.97165991902834</v>
      </c>
    </row>
    <row r="469" spans="1:9" ht="56.25" customHeight="1" x14ac:dyDescent="0.2">
      <c r="A469" s="4" t="s">
        <v>554</v>
      </c>
      <c r="B469" s="5" t="s">
        <v>555</v>
      </c>
      <c r="C469" s="8">
        <v>0</v>
      </c>
      <c r="D469" s="8">
        <v>0</v>
      </c>
      <c r="E469" s="8">
        <v>57119.589</v>
      </c>
      <c r="F469" s="8">
        <v>0</v>
      </c>
      <c r="G469" s="8">
        <v>0</v>
      </c>
      <c r="H469" s="8">
        <v>144605.18875</v>
      </c>
      <c r="I469" s="8">
        <f t="shared" si="18"/>
        <v>39.500373045915339</v>
      </c>
    </row>
    <row r="470" spans="1:9" ht="51" x14ac:dyDescent="0.2">
      <c r="A470" s="4" t="s">
        <v>556</v>
      </c>
      <c r="B470" s="5" t="s">
        <v>557</v>
      </c>
      <c r="C470" s="8">
        <v>0</v>
      </c>
      <c r="D470" s="8">
        <v>0</v>
      </c>
      <c r="E470" s="8">
        <v>57119.589</v>
      </c>
      <c r="F470" s="8">
        <v>0</v>
      </c>
      <c r="G470" s="8">
        <v>0</v>
      </c>
      <c r="H470" s="8">
        <v>144605.18875</v>
      </c>
      <c r="I470" s="8">
        <f t="shared" si="18"/>
        <v>39.500373045915339</v>
      </c>
    </row>
    <row r="471" spans="1:9" ht="51" x14ac:dyDescent="0.2">
      <c r="A471" s="4" t="s">
        <v>558</v>
      </c>
      <c r="B471" s="5" t="s">
        <v>559</v>
      </c>
      <c r="C471" s="8">
        <v>0</v>
      </c>
      <c r="D471" s="8">
        <v>0</v>
      </c>
      <c r="E471" s="8">
        <v>57119.589</v>
      </c>
      <c r="F471" s="8">
        <v>0</v>
      </c>
      <c r="G471" s="8">
        <v>0</v>
      </c>
      <c r="H471" s="8">
        <v>144605.18875</v>
      </c>
      <c r="I471" s="8">
        <f t="shared" si="18"/>
        <v>39.500373045915339</v>
      </c>
    </row>
    <row r="472" spans="1:9" ht="25.5" x14ac:dyDescent="0.2">
      <c r="A472" s="4" t="s">
        <v>560</v>
      </c>
      <c r="B472" s="5" t="s">
        <v>561</v>
      </c>
      <c r="C472" s="8">
        <v>0</v>
      </c>
      <c r="D472" s="8">
        <v>0</v>
      </c>
      <c r="E472" s="8">
        <v>17008.40897</v>
      </c>
      <c r="F472" s="8">
        <v>0</v>
      </c>
      <c r="G472" s="8">
        <v>0</v>
      </c>
      <c r="H472" s="8">
        <v>71346.356339999998</v>
      </c>
      <c r="I472" s="8">
        <f t="shared" si="18"/>
        <v>23.839211758686989</v>
      </c>
    </row>
    <row r="473" spans="1:9" ht="25.5" x14ac:dyDescent="0.2">
      <c r="A473" s="4" t="s">
        <v>562</v>
      </c>
      <c r="B473" s="5" t="s">
        <v>563</v>
      </c>
      <c r="C473" s="8">
        <v>0</v>
      </c>
      <c r="D473" s="8">
        <v>0</v>
      </c>
      <c r="E473" s="8">
        <v>16637.68145</v>
      </c>
      <c r="F473" s="8">
        <v>0</v>
      </c>
      <c r="G473" s="8">
        <v>0</v>
      </c>
      <c r="H473" s="8">
        <v>25653.122449999999</v>
      </c>
      <c r="I473" s="8">
        <f t="shared" ref="I473:I539" si="21">E473/H473*100</f>
        <v>64.85636001008524</v>
      </c>
    </row>
    <row r="474" spans="1:9" ht="25.5" x14ac:dyDescent="0.2">
      <c r="A474" s="4" t="s">
        <v>1026</v>
      </c>
      <c r="B474" s="5" t="s">
        <v>1043</v>
      </c>
      <c r="C474" s="8">
        <v>0</v>
      </c>
      <c r="D474" s="8">
        <v>0</v>
      </c>
      <c r="E474" s="8">
        <v>32</v>
      </c>
      <c r="F474" s="8">
        <v>0</v>
      </c>
      <c r="G474" s="8">
        <v>0</v>
      </c>
      <c r="H474" s="8">
        <v>20</v>
      </c>
      <c r="I474" s="8">
        <f t="shared" si="21"/>
        <v>160</v>
      </c>
    </row>
    <row r="475" spans="1:9" ht="25.5" x14ac:dyDescent="0.2">
      <c r="A475" s="4" t="s">
        <v>564</v>
      </c>
      <c r="B475" s="5" t="s">
        <v>565</v>
      </c>
      <c r="C475" s="8">
        <v>0</v>
      </c>
      <c r="D475" s="8">
        <v>0</v>
      </c>
      <c r="E475" s="8">
        <v>338.72752000000003</v>
      </c>
      <c r="F475" s="8">
        <v>0</v>
      </c>
      <c r="G475" s="8">
        <v>0</v>
      </c>
      <c r="H475" s="8">
        <v>45673.233890000003</v>
      </c>
      <c r="I475" s="8">
        <f t="shared" si="21"/>
        <v>0.74163244235298886</v>
      </c>
    </row>
    <row r="476" spans="1:9" ht="51" x14ac:dyDescent="0.2">
      <c r="A476" s="4" t="s">
        <v>566</v>
      </c>
      <c r="B476" s="5" t="s">
        <v>567</v>
      </c>
      <c r="C476" s="8">
        <v>0</v>
      </c>
      <c r="D476" s="8">
        <v>0</v>
      </c>
      <c r="E476" s="8">
        <v>77.306690000000003</v>
      </c>
      <c r="F476" s="8">
        <v>0</v>
      </c>
      <c r="G476" s="8">
        <v>0</v>
      </c>
      <c r="H476" s="8">
        <v>14.473459999999999</v>
      </c>
      <c r="I476" s="8" t="s">
        <v>1139</v>
      </c>
    </row>
    <row r="477" spans="1:9" ht="51.75" x14ac:dyDescent="0.25">
      <c r="A477" s="4" t="s">
        <v>1234</v>
      </c>
      <c r="B477" s="44" t="s">
        <v>1235</v>
      </c>
      <c r="C477" s="8">
        <v>0</v>
      </c>
      <c r="D477" s="8">
        <v>0</v>
      </c>
      <c r="E477" s="8">
        <v>0</v>
      </c>
      <c r="F477" s="8">
        <v>0</v>
      </c>
      <c r="G477" s="8">
        <v>0</v>
      </c>
      <c r="H477" s="8">
        <v>6.3570000000000002E-2</v>
      </c>
      <c r="I477" s="8">
        <f t="shared" si="21"/>
        <v>0</v>
      </c>
    </row>
    <row r="478" spans="1:9" ht="51.75" x14ac:dyDescent="0.25">
      <c r="A478" s="4" t="s">
        <v>1236</v>
      </c>
      <c r="B478" s="44" t="s">
        <v>1237</v>
      </c>
      <c r="C478" s="8"/>
      <c r="D478" s="8"/>
      <c r="E478" s="8"/>
      <c r="F478" s="8"/>
      <c r="G478" s="8"/>
      <c r="H478" s="8">
        <v>76.924390000000002</v>
      </c>
      <c r="I478" s="8"/>
    </row>
    <row r="479" spans="1:9" ht="51" x14ac:dyDescent="0.2">
      <c r="A479" s="4" t="s">
        <v>1189</v>
      </c>
      <c r="B479" s="5" t="s">
        <v>1195</v>
      </c>
      <c r="C479" s="8">
        <v>0</v>
      </c>
      <c r="D479" s="8">
        <v>0</v>
      </c>
      <c r="E479" s="8">
        <v>442.57772999999997</v>
      </c>
      <c r="F479" s="8">
        <v>0</v>
      </c>
      <c r="G479" s="8">
        <v>0</v>
      </c>
      <c r="H479" s="8">
        <v>0</v>
      </c>
      <c r="I479" s="8">
        <v>0</v>
      </c>
    </row>
    <row r="480" spans="1:9" ht="39" x14ac:dyDescent="0.25">
      <c r="A480" s="4" t="s">
        <v>1238</v>
      </c>
      <c r="B480" s="44" t="s">
        <v>1239</v>
      </c>
      <c r="C480" s="8">
        <v>0</v>
      </c>
      <c r="D480" s="8">
        <v>0</v>
      </c>
      <c r="E480" s="8">
        <v>0</v>
      </c>
      <c r="F480" s="8">
        <v>0</v>
      </c>
      <c r="G480" s="8">
        <v>0</v>
      </c>
      <c r="H480" s="8">
        <v>2937.0419999999999</v>
      </c>
      <c r="I480" s="8">
        <f t="shared" si="21"/>
        <v>0</v>
      </c>
    </row>
    <row r="481" spans="1:9" ht="38.25" x14ac:dyDescent="0.2">
      <c r="A481" s="4" t="s">
        <v>568</v>
      </c>
      <c r="B481" s="5" t="s">
        <v>569</v>
      </c>
      <c r="C481" s="8">
        <v>0</v>
      </c>
      <c r="D481" s="8">
        <v>0</v>
      </c>
      <c r="E481" s="8">
        <v>39591.295610000001</v>
      </c>
      <c r="F481" s="8">
        <v>0</v>
      </c>
      <c r="G481" s="8">
        <v>0</v>
      </c>
      <c r="H481" s="8">
        <v>70230.328989999995</v>
      </c>
      <c r="I481" s="8">
        <f t="shared" si="21"/>
        <v>56.373501561750274</v>
      </c>
    </row>
    <row r="482" spans="1:9" ht="38.25" x14ac:dyDescent="0.2">
      <c r="A482" s="2" t="s">
        <v>570</v>
      </c>
      <c r="B482" s="3" t="s">
        <v>571</v>
      </c>
      <c r="C482" s="7">
        <v>0</v>
      </c>
      <c r="D482" s="7">
        <v>0</v>
      </c>
      <c r="E482" s="7">
        <v>-22010.837370000001</v>
      </c>
      <c r="F482" s="7">
        <v>0</v>
      </c>
      <c r="G482" s="7">
        <v>0</v>
      </c>
      <c r="H482" s="7">
        <v>-247609.58715000001</v>
      </c>
      <c r="I482" s="7">
        <f t="shared" si="21"/>
        <v>8.8893316383044585</v>
      </c>
    </row>
    <row r="483" spans="1:9" ht="38.25" x14ac:dyDescent="0.2">
      <c r="A483" s="4" t="s">
        <v>572</v>
      </c>
      <c r="B483" s="5" t="s">
        <v>573</v>
      </c>
      <c r="C483" s="8">
        <v>0</v>
      </c>
      <c r="D483" s="8">
        <v>0</v>
      </c>
      <c r="E483" s="8">
        <v>-22010.837370000001</v>
      </c>
      <c r="F483" s="8">
        <v>0</v>
      </c>
      <c r="G483" s="8">
        <v>0</v>
      </c>
      <c r="H483" s="8">
        <v>-247609.58715000001</v>
      </c>
      <c r="I483" s="8">
        <f t="shared" si="21"/>
        <v>8.8893316383044585</v>
      </c>
    </row>
    <row r="484" spans="1:9" ht="38.25" hidden="1" x14ac:dyDescent="0.2">
      <c r="A484" s="4" t="s">
        <v>574</v>
      </c>
      <c r="B484" s="5" t="s">
        <v>575</v>
      </c>
      <c r="C484" s="8">
        <v>0</v>
      </c>
      <c r="D484" s="8">
        <v>0</v>
      </c>
      <c r="E484" s="8">
        <v>-1.2</v>
      </c>
      <c r="F484" s="8">
        <v>0</v>
      </c>
      <c r="G484" s="8">
        <v>0</v>
      </c>
      <c r="H484" s="8"/>
      <c r="I484" s="8">
        <v>0</v>
      </c>
    </row>
    <row r="485" spans="1:9" ht="38.25" hidden="1" x14ac:dyDescent="0.2">
      <c r="A485" s="4" t="s">
        <v>576</v>
      </c>
      <c r="B485" s="5" t="s">
        <v>577</v>
      </c>
      <c r="C485" s="8">
        <v>0</v>
      </c>
      <c r="D485" s="8">
        <v>0</v>
      </c>
      <c r="E485" s="8">
        <v>-363.17995999999999</v>
      </c>
      <c r="F485" s="8">
        <v>0</v>
      </c>
      <c r="G485" s="8">
        <v>0</v>
      </c>
      <c r="H485" s="8"/>
      <c r="I485" s="8">
        <v>0</v>
      </c>
    </row>
    <row r="486" spans="1:9" ht="38.25" hidden="1" x14ac:dyDescent="0.2">
      <c r="A486" s="4" t="s">
        <v>578</v>
      </c>
      <c r="B486" s="5" t="s">
        <v>579</v>
      </c>
      <c r="C486" s="8">
        <v>0</v>
      </c>
      <c r="D486" s="8">
        <v>0</v>
      </c>
      <c r="E486" s="8">
        <v>-9.13828</v>
      </c>
      <c r="F486" s="8">
        <v>0</v>
      </c>
      <c r="G486" s="8">
        <v>0</v>
      </c>
      <c r="H486" s="8"/>
      <c r="I486" s="8">
        <v>0</v>
      </c>
    </row>
    <row r="487" spans="1:9" ht="25.5" hidden="1" x14ac:dyDescent="0.2">
      <c r="A487" s="4" t="s">
        <v>580</v>
      </c>
      <c r="B487" s="5" t="s">
        <v>581</v>
      </c>
      <c r="C487" s="8">
        <v>0</v>
      </c>
      <c r="D487" s="8">
        <v>0</v>
      </c>
      <c r="E487" s="8">
        <v>-78.445899999999995</v>
      </c>
      <c r="F487" s="8">
        <v>0</v>
      </c>
      <c r="G487" s="8">
        <v>0</v>
      </c>
      <c r="H487" s="8"/>
      <c r="I487" s="8">
        <v>0</v>
      </c>
    </row>
    <row r="488" spans="1:9" ht="25.5" hidden="1" x14ac:dyDescent="0.2">
      <c r="A488" s="4" t="s">
        <v>582</v>
      </c>
      <c r="B488" s="5" t="s">
        <v>583</v>
      </c>
      <c r="C488" s="8">
        <v>0</v>
      </c>
      <c r="D488" s="8">
        <v>0</v>
      </c>
      <c r="E488" s="8">
        <v>-22.515000000000001</v>
      </c>
      <c r="F488" s="8">
        <v>0</v>
      </c>
      <c r="G488" s="8">
        <v>0</v>
      </c>
      <c r="H488" s="8"/>
      <c r="I488" s="8">
        <v>0</v>
      </c>
    </row>
    <row r="489" spans="1:9" ht="38.25" hidden="1" x14ac:dyDescent="0.2">
      <c r="A489" s="4" t="s">
        <v>616</v>
      </c>
      <c r="B489" s="5" t="s">
        <v>617</v>
      </c>
      <c r="C489" s="8">
        <v>0</v>
      </c>
      <c r="D489" s="8">
        <v>0</v>
      </c>
      <c r="E489" s="8">
        <v>-134.64995999999999</v>
      </c>
      <c r="F489" s="8">
        <v>0</v>
      </c>
      <c r="G489" s="8">
        <v>0</v>
      </c>
      <c r="H489" s="40"/>
      <c r="I489" s="8">
        <v>0</v>
      </c>
    </row>
    <row r="490" spans="1:9" ht="38.25" hidden="1" x14ac:dyDescent="0.2">
      <c r="A490" s="4" t="s">
        <v>584</v>
      </c>
      <c r="B490" s="5" t="s">
        <v>585</v>
      </c>
      <c r="C490" s="8">
        <v>0</v>
      </c>
      <c r="D490" s="8">
        <v>0</v>
      </c>
      <c r="E490" s="8">
        <v>-23.7423</v>
      </c>
      <c r="F490" s="8">
        <v>0</v>
      </c>
      <c r="G490" s="8">
        <v>0</v>
      </c>
      <c r="H490" s="8"/>
      <c r="I490" s="8">
        <v>0</v>
      </c>
    </row>
    <row r="491" spans="1:9" ht="38.25" hidden="1" x14ac:dyDescent="0.2">
      <c r="A491" s="4" t="s">
        <v>586</v>
      </c>
      <c r="B491" s="5" t="s">
        <v>587</v>
      </c>
      <c r="C491" s="8">
        <v>0</v>
      </c>
      <c r="D491" s="8">
        <v>0</v>
      </c>
      <c r="E491" s="8">
        <v>-223.23026999999999</v>
      </c>
      <c r="F491" s="8">
        <v>0</v>
      </c>
      <c r="G491" s="8">
        <v>0</v>
      </c>
      <c r="H491" s="8"/>
      <c r="I491" s="8">
        <v>0</v>
      </c>
    </row>
    <row r="492" spans="1:9" ht="63.75" hidden="1" x14ac:dyDescent="0.2">
      <c r="A492" s="4" t="s">
        <v>865</v>
      </c>
      <c r="B492" s="5" t="s">
        <v>975</v>
      </c>
      <c r="C492" s="8">
        <v>0</v>
      </c>
      <c r="D492" s="8">
        <v>0</v>
      </c>
      <c r="E492" s="8">
        <v>-2.0000000000000002E-5</v>
      </c>
      <c r="F492" s="8">
        <v>0</v>
      </c>
      <c r="G492" s="8">
        <v>0</v>
      </c>
      <c r="H492" s="8"/>
      <c r="I492" s="8">
        <v>0</v>
      </c>
    </row>
    <row r="493" spans="1:9" ht="38.25" hidden="1" x14ac:dyDescent="0.2">
      <c r="A493" s="4" t="s">
        <v>987</v>
      </c>
      <c r="B493" s="5" t="s">
        <v>999</v>
      </c>
      <c r="C493" s="8">
        <v>0</v>
      </c>
      <c r="D493" s="8">
        <v>0</v>
      </c>
      <c r="E493" s="8">
        <v>-11.65929</v>
      </c>
      <c r="F493" s="8">
        <v>0</v>
      </c>
      <c r="G493" s="8">
        <v>0</v>
      </c>
      <c r="H493" s="8"/>
      <c r="I493" s="8">
        <v>0</v>
      </c>
    </row>
    <row r="494" spans="1:9" ht="38.25" hidden="1" x14ac:dyDescent="0.2">
      <c r="A494" s="4" t="s">
        <v>988</v>
      </c>
      <c r="B494" s="5" t="s">
        <v>1000</v>
      </c>
      <c r="C494" s="8">
        <v>0</v>
      </c>
      <c r="D494" s="8">
        <v>0</v>
      </c>
      <c r="E494" s="8">
        <v>-233.57488000000001</v>
      </c>
      <c r="F494" s="8">
        <v>0</v>
      </c>
      <c r="G494" s="8">
        <v>0</v>
      </c>
      <c r="H494" s="8"/>
      <c r="I494" s="8">
        <v>0</v>
      </c>
    </row>
    <row r="495" spans="1:9" ht="38.25" hidden="1" x14ac:dyDescent="0.2">
      <c r="A495" s="4" t="s">
        <v>578</v>
      </c>
      <c r="B495" s="5" t="s">
        <v>976</v>
      </c>
      <c r="C495" s="8">
        <v>0</v>
      </c>
      <c r="D495" s="8">
        <v>0</v>
      </c>
      <c r="E495" s="8">
        <v>-842.10660999999993</v>
      </c>
      <c r="F495" s="8">
        <v>0</v>
      </c>
      <c r="G495" s="8">
        <v>0</v>
      </c>
      <c r="H495" s="8"/>
      <c r="I495" s="8">
        <v>0</v>
      </c>
    </row>
    <row r="496" spans="1:9" ht="38.25" hidden="1" x14ac:dyDescent="0.2">
      <c r="A496" s="4" t="s">
        <v>588</v>
      </c>
      <c r="B496" s="5" t="s">
        <v>589</v>
      </c>
      <c r="C496" s="8">
        <v>0</v>
      </c>
      <c r="D496" s="8">
        <v>0</v>
      </c>
      <c r="E496" s="8">
        <v>-213.87106</v>
      </c>
      <c r="F496" s="8">
        <v>0</v>
      </c>
      <c r="G496" s="8">
        <v>0</v>
      </c>
      <c r="H496" s="8"/>
      <c r="I496" s="8">
        <v>0</v>
      </c>
    </row>
    <row r="497" spans="1:14" ht="76.5" hidden="1" x14ac:dyDescent="0.2">
      <c r="A497" s="4" t="s">
        <v>866</v>
      </c>
      <c r="B497" s="5" t="s">
        <v>977</v>
      </c>
      <c r="C497" s="8">
        <v>0</v>
      </c>
      <c r="D497" s="8">
        <v>0</v>
      </c>
      <c r="E497" s="8">
        <v>-26.983919999999998</v>
      </c>
      <c r="F497" s="8">
        <v>0</v>
      </c>
      <c r="G497" s="8">
        <v>0</v>
      </c>
      <c r="H497" s="8"/>
      <c r="I497" s="8">
        <v>0</v>
      </c>
    </row>
    <row r="498" spans="1:14" ht="76.5" hidden="1" x14ac:dyDescent="0.2">
      <c r="A498" s="4" t="s">
        <v>867</v>
      </c>
      <c r="B498" s="5" t="s">
        <v>590</v>
      </c>
      <c r="C498" s="8">
        <v>0</v>
      </c>
      <c r="D498" s="8">
        <v>0</v>
      </c>
      <c r="E498" s="8">
        <v>-59.722850000000001</v>
      </c>
      <c r="F498" s="8">
        <v>0</v>
      </c>
      <c r="G498" s="8">
        <v>0</v>
      </c>
      <c r="H498" s="8"/>
      <c r="I498" s="8">
        <v>0</v>
      </c>
    </row>
    <row r="499" spans="1:14" s="16" customFormat="1" ht="51" hidden="1" x14ac:dyDescent="0.2">
      <c r="A499" s="4" t="s">
        <v>591</v>
      </c>
      <c r="B499" s="5" t="s">
        <v>592</v>
      </c>
      <c r="C499" s="8">
        <v>0</v>
      </c>
      <c r="D499" s="8">
        <v>0</v>
      </c>
      <c r="E499" s="8">
        <v>-9.48949</v>
      </c>
      <c r="F499" s="8">
        <v>0</v>
      </c>
      <c r="G499" s="8">
        <v>0</v>
      </c>
      <c r="H499" s="8"/>
      <c r="I499" s="8">
        <v>0</v>
      </c>
      <c r="N499" s="12"/>
    </row>
    <row r="500" spans="1:14" s="16" customFormat="1" ht="51" hidden="1" x14ac:dyDescent="0.2">
      <c r="A500" s="4" t="s">
        <v>593</v>
      </c>
      <c r="B500" s="5" t="s">
        <v>594</v>
      </c>
      <c r="C500" s="8">
        <v>0</v>
      </c>
      <c r="D500" s="8">
        <v>0</v>
      </c>
      <c r="E500" s="8">
        <v>-60.048639999999999</v>
      </c>
      <c r="F500" s="8">
        <v>0</v>
      </c>
      <c r="G500" s="8">
        <v>0</v>
      </c>
      <c r="H500" s="8"/>
      <c r="I500" s="8">
        <v>0</v>
      </c>
      <c r="N500" s="12"/>
    </row>
    <row r="501" spans="1:14" s="16" customFormat="1" ht="25.5" hidden="1" x14ac:dyDescent="0.2">
      <c r="A501" s="4" t="s">
        <v>595</v>
      </c>
      <c r="B501" s="5" t="s">
        <v>596</v>
      </c>
      <c r="C501" s="8">
        <v>0</v>
      </c>
      <c r="D501" s="8">
        <v>0</v>
      </c>
      <c r="E501" s="8">
        <v>-5936.7741599999999</v>
      </c>
      <c r="F501" s="8">
        <v>0</v>
      </c>
      <c r="G501" s="8">
        <v>0</v>
      </c>
      <c r="H501" s="8"/>
      <c r="I501" s="8">
        <v>0</v>
      </c>
      <c r="N501" s="12"/>
    </row>
    <row r="502" spans="1:14" s="16" customFormat="1" ht="51" hidden="1" x14ac:dyDescent="0.2">
      <c r="A502" s="4" t="s">
        <v>597</v>
      </c>
      <c r="B502" s="5" t="s">
        <v>598</v>
      </c>
      <c r="C502" s="8">
        <v>0</v>
      </c>
      <c r="D502" s="8">
        <v>0</v>
      </c>
      <c r="E502" s="8">
        <v>-205.33678</v>
      </c>
      <c r="F502" s="8">
        <v>0</v>
      </c>
      <c r="G502" s="8">
        <v>0</v>
      </c>
      <c r="H502" s="8"/>
      <c r="I502" s="8">
        <v>0</v>
      </c>
      <c r="N502" s="12"/>
    </row>
    <row r="503" spans="1:14" ht="89.25" hidden="1" x14ac:dyDescent="0.2">
      <c r="A503" s="4" t="s">
        <v>868</v>
      </c>
      <c r="B503" s="5" t="s">
        <v>599</v>
      </c>
      <c r="C503" s="8">
        <v>0</v>
      </c>
      <c r="D503" s="8">
        <v>0</v>
      </c>
      <c r="E503" s="8">
        <v>-248.62374</v>
      </c>
      <c r="F503" s="8">
        <v>0</v>
      </c>
      <c r="G503" s="8">
        <v>0</v>
      </c>
      <c r="H503" s="8"/>
      <c r="I503" s="8">
        <v>0</v>
      </c>
    </row>
    <row r="504" spans="1:14" ht="38.25" hidden="1" x14ac:dyDescent="0.2">
      <c r="A504" s="4" t="s">
        <v>869</v>
      </c>
      <c r="B504" s="5" t="s">
        <v>978</v>
      </c>
      <c r="C504" s="8">
        <v>0</v>
      </c>
      <c r="D504" s="8">
        <v>0</v>
      </c>
      <c r="E504" s="8">
        <v>-52.482140000000001</v>
      </c>
      <c r="F504" s="8">
        <v>0</v>
      </c>
      <c r="G504" s="8">
        <v>0</v>
      </c>
      <c r="H504" s="8"/>
      <c r="I504" s="8">
        <v>0</v>
      </c>
    </row>
    <row r="505" spans="1:14" hidden="1" x14ac:dyDescent="0.2">
      <c r="A505" s="4" t="s">
        <v>600</v>
      </c>
      <c r="B505" s="5" t="s">
        <v>601</v>
      </c>
      <c r="C505" s="8">
        <v>0</v>
      </c>
      <c r="D505" s="8">
        <v>0</v>
      </c>
      <c r="E505" s="8">
        <v>-1483.8670900000002</v>
      </c>
      <c r="F505" s="8">
        <v>0</v>
      </c>
      <c r="G505" s="8">
        <v>0</v>
      </c>
      <c r="H505" s="8"/>
      <c r="I505" s="8">
        <v>0</v>
      </c>
      <c r="J505" s="24"/>
      <c r="N505" s="16"/>
    </row>
    <row r="506" spans="1:14" ht="25.5" hidden="1" x14ac:dyDescent="0.2">
      <c r="A506" s="4" t="s">
        <v>1122</v>
      </c>
      <c r="B506" s="5" t="s">
        <v>1133</v>
      </c>
      <c r="C506" s="8">
        <v>0</v>
      </c>
      <c r="D506" s="8">
        <v>0</v>
      </c>
      <c r="E506" s="8">
        <v>-35.781750000000002</v>
      </c>
      <c r="F506" s="8">
        <v>0</v>
      </c>
      <c r="G506" s="8">
        <v>0</v>
      </c>
      <c r="H506" s="8"/>
      <c r="I506" s="8">
        <v>0</v>
      </c>
    </row>
    <row r="507" spans="1:14" ht="25.5" hidden="1" x14ac:dyDescent="0.2">
      <c r="A507" s="4" t="s">
        <v>609</v>
      </c>
      <c r="B507" s="5" t="s">
        <v>615</v>
      </c>
      <c r="C507" s="8">
        <v>0</v>
      </c>
      <c r="D507" s="8">
        <v>0</v>
      </c>
      <c r="E507" s="8">
        <v>-4180.3838100000003</v>
      </c>
      <c r="F507" s="8">
        <v>0</v>
      </c>
      <c r="G507" s="8">
        <v>0</v>
      </c>
      <c r="H507" s="8"/>
      <c r="I507" s="8">
        <v>0</v>
      </c>
    </row>
    <row r="508" spans="1:14" s="16" customFormat="1" ht="51" hidden="1" x14ac:dyDescent="0.2">
      <c r="A508" s="4" t="s">
        <v>1190</v>
      </c>
      <c r="B508" s="5" t="s">
        <v>1196</v>
      </c>
      <c r="C508" s="8">
        <v>0</v>
      </c>
      <c r="D508" s="8">
        <v>0</v>
      </c>
      <c r="E508" s="8">
        <v>-372.69703999999996</v>
      </c>
      <c r="F508" s="8">
        <v>0</v>
      </c>
      <c r="G508" s="8">
        <v>0</v>
      </c>
      <c r="H508" s="8"/>
      <c r="I508" s="8">
        <v>0</v>
      </c>
      <c r="N508" s="12"/>
    </row>
    <row r="509" spans="1:14" ht="89.25" hidden="1" x14ac:dyDescent="0.2">
      <c r="A509" s="4" t="s">
        <v>1027</v>
      </c>
      <c r="B509" s="5" t="s">
        <v>1044</v>
      </c>
      <c r="C509" s="8">
        <v>0</v>
      </c>
      <c r="D509" s="8">
        <v>0</v>
      </c>
      <c r="E509" s="8">
        <v>-0.53946000000000005</v>
      </c>
      <c r="F509" s="8">
        <v>0</v>
      </c>
      <c r="G509" s="8">
        <v>0</v>
      </c>
      <c r="H509" s="8"/>
      <c r="I509" s="8">
        <v>0</v>
      </c>
    </row>
    <row r="510" spans="1:14" ht="38.25" hidden="1" x14ac:dyDescent="0.2">
      <c r="A510" s="4" t="s">
        <v>870</v>
      </c>
      <c r="B510" s="5" t="s">
        <v>979</v>
      </c>
      <c r="C510" s="8">
        <v>0</v>
      </c>
      <c r="D510" s="8">
        <v>0</v>
      </c>
      <c r="E510" s="8">
        <v>-6237.77</v>
      </c>
      <c r="F510" s="8">
        <v>0</v>
      </c>
      <c r="G510" s="8">
        <v>0</v>
      </c>
      <c r="H510" s="8"/>
      <c r="I510" s="8">
        <v>0</v>
      </c>
    </row>
    <row r="511" spans="1:14" ht="38.25" hidden="1" x14ac:dyDescent="0.2">
      <c r="A511" s="4" t="s">
        <v>602</v>
      </c>
      <c r="B511" s="5" t="s">
        <v>603</v>
      </c>
      <c r="C511" s="8">
        <v>0</v>
      </c>
      <c r="D511" s="8">
        <v>0</v>
      </c>
      <c r="E511" s="8">
        <v>-513.11172999999997</v>
      </c>
      <c r="F511" s="8">
        <v>0</v>
      </c>
      <c r="G511" s="8">
        <v>0</v>
      </c>
      <c r="H511" s="8"/>
      <c r="I511" s="8">
        <v>0</v>
      </c>
      <c r="N511" s="16"/>
    </row>
    <row r="512" spans="1:14" ht="38.25" hidden="1" x14ac:dyDescent="0.2">
      <c r="A512" s="4" t="s">
        <v>604</v>
      </c>
      <c r="B512" s="5" t="s">
        <v>605</v>
      </c>
      <c r="C512" s="8">
        <v>0</v>
      </c>
      <c r="D512" s="8">
        <v>0</v>
      </c>
      <c r="E512" s="8">
        <v>-429.91123999999996</v>
      </c>
      <c r="F512" s="8">
        <v>0</v>
      </c>
      <c r="G512" s="8">
        <v>0</v>
      </c>
      <c r="H512" s="8"/>
      <c r="I512" s="8">
        <v>0</v>
      </c>
    </row>
    <row r="513" spans="1:14" x14ac:dyDescent="0.2">
      <c r="A513" s="45" t="s">
        <v>618</v>
      </c>
      <c r="B513" s="46" t="s">
        <v>770</v>
      </c>
      <c r="C513" s="32">
        <f>C514+C524+C526+C532+C541+C546+C550+C558+C562+C570+C576+C580+C584+C586</f>
        <v>81700492.300000012</v>
      </c>
      <c r="D513" s="32">
        <v>82975098.441679999</v>
      </c>
      <c r="E513" s="32">
        <v>32510190.774270002</v>
      </c>
      <c r="F513" s="32">
        <f t="shared" ref="F513:F544" si="22">E513/C513*100</f>
        <v>39.791915396169522</v>
      </c>
      <c r="G513" s="32">
        <f t="shared" ref="G513:G544" si="23">E513/D513*100</f>
        <v>39.180659480772007</v>
      </c>
      <c r="H513" s="32">
        <v>25129976.298529997</v>
      </c>
      <c r="I513" s="32">
        <f t="shared" si="21"/>
        <v>129.36817125518624</v>
      </c>
    </row>
    <row r="514" spans="1:14" s="16" customFormat="1" x14ac:dyDescent="0.2">
      <c r="A514" s="2" t="s">
        <v>619</v>
      </c>
      <c r="B514" s="3" t="s">
        <v>694</v>
      </c>
      <c r="C514" s="7">
        <f>C515+C516+C517+C518+C519+C520+C521+C522+C523</f>
        <v>4926110.8000000007</v>
      </c>
      <c r="D514" s="7">
        <v>4420816.8674600003</v>
      </c>
      <c r="E514" s="7">
        <v>1207450.9659300002</v>
      </c>
      <c r="F514" s="7">
        <f t="shared" si="22"/>
        <v>24.511242539043174</v>
      </c>
      <c r="G514" s="7">
        <f t="shared" si="23"/>
        <v>27.312847424592512</v>
      </c>
      <c r="H514" s="7">
        <v>1309784.7295799998</v>
      </c>
      <c r="I514" s="7">
        <f t="shared" si="21"/>
        <v>92.186978414169289</v>
      </c>
      <c r="N514" s="12"/>
    </row>
    <row r="515" spans="1:14" ht="25.5" x14ac:dyDescent="0.2">
      <c r="A515" s="4" t="s">
        <v>620</v>
      </c>
      <c r="B515" s="5" t="s">
        <v>695</v>
      </c>
      <c r="C515" s="8">
        <v>6105.9</v>
      </c>
      <c r="D515" s="8">
        <v>6105.9</v>
      </c>
      <c r="E515" s="8">
        <v>1842.10753</v>
      </c>
      <c r="F515" s="8">
        <f t="shared" si="22"/>
        <v>30.16930395191536</v>
      </c>
      <c r="G515" s="8">
        <f t="shared" si="23"/>
        <v>30.16930395191536</v>
      </c>
      <c r="H515" s="8">
        <v>2613.2601400000003</v>
      </c>
      <c r="I515" s="8">
        <f t="shared" si="21"/>
        <v>70.490782827307797</v>
      </c>
    </row>
    <row r="516" spans="1:14" s="16" customFormat="1" ht="25.5" x14ac:dyDescent="0.2">
      <c r="A516" s="4" t="s">
        <v>621</v>
      </c>
      <c r="B516" s="5" t="s">
        <v>696</v>
      </c>
      <c r="C516" s="8">
        <v>181446.2</v>
      </c>
      <c r="D516" s="8">
        <v>181446.2</v>
      </c>
      <c r="E516" s="8">
        <v>72918.282180000009</v>
      </c>
      <c r="F516" s="8">
        <f t="shared" si="22"/>
        <v>40.187274343579531</v>
      </c>
      <c r="G516" s="8">
        <f t="shared" si="23"/>
        <v>40.187274343579531</v>
      </c>
      <c r="H516" s="8">
        <v>74040.505319999997</v>
      </c>
      <c r="I516" s="8">
        <f t="shared" si="21"/>
        <v>98.484311884218258</v>
      </c>
      <c r="N516" s="12"/>
    </row>
    <row r="517" spans="1:14" ht="38.25" x14ac:dyDescent="0.2">
      <c r="A517" s="4" t="s">
        <v>622</v>
      </c>
      <c r="B517" s="5" t="s">
        <v>697</v>
      </c>
      <c r="C517" s="8">
        <v>389976.8</v>
      </c>
      <c r="D517" s="8">
        <v>389918</v>
      </c>
      <c r="E517" s="8">
        <v>149782.09102000002</v>
      </c>
      <c r="F517" s="8">
        <f t="shared" si="22"/>
        <v>38.407949144667072</v>
      </c>
      <c r="G517" s="8">
        <f t="shared" si="23"/>
        <v>38.41374109941065</v>
      </c>
      <c r="H517" s="8">
        <v>168012.33682</v>
      </c>
      <c r="I517" s="8">
        <f t="shared" si="21"/>
        <v>89.149460006897613</v>
      </c>
      <c r="N517" s="16"/>
    </row>
    <row r="518" spans="1:14" x14ac:dyDescent="0.2">
      <c r="A518" s="4" t="s">
        <v>623</v>
      </c>
      <c r="B518" s="5" t="s">
        <v>698</v>
      </c>
      <c r="C518" s="8">
        <v>265331.09999999998</v>
      </c>
      <c r="D518" s="8">
        <v>265331.09999999998</v>
      </c>
      <c r="E518" s="8">
        <v>108971.59787</v>
      </c>
      <c r="F518" s="8">
        <f t="shared" si="22"/>
        <v>41.070043379762119</v>
      </c>
      <c r="G518" s="8">
        <f t="shared" si="23"/>
        <v>41.070043379762119</v>
      </c>
      <c r="H518" s="8">
        <v>115261.82668000001</v>
      </c>
      <c r="I518" s="8">
        <f t="shared" si="21"/>
        <v>94.542660834741497</v>
      </c>
    </row>
    <row r="519" spans="1:14" ht="25.5" x14ac:dyDescent="0.2">
      <c r="A519" s="4" t="s">
        <v>624</v>
      </c>
      <c r="B519" s="5" t="s">
        <v>699</v>
      </c>
      <c r="C519" s="8">
        <v>289500.59999999998</v>
      </c>
      <c r="D519" s="8">
        <v>289500.59999999998</v>
      </c>
      <c r="E519" s="8">
        <v>101859.5668</v>
      </c>
      <c r="F519" s="8">
        <f t="shared" si="22"/>
        <v>35.184578822979987</v>
      </c>
      <c r="G519" s="8">
        <f t="shared" si="23"/>
        <v>35.184578822979987</v>
      </c>
      <c r="H519" s="8">
        <v>103523.47301999999</v>
      </c>
      <c r="I519" s="8">
        <f t="shared" si="21"/>
        <v>98.392725657804647</v>
      </c>
      <c r="N519" s="16"/>
    </row>
    <row r="520" spans="1:14" x14ac:dyDescent="0.2">
      <c r="A520" s="4" t="s">
        <v>625</v>
      </c>
      <c r="B520" s="5" t="s">
        <v>700</v>
      </c>
      <c r="C520" s="8">
        <v>118245.5</v>
      </c>
      <c r="D520" s="8">
        <v>143125.4</v>
      </c>
      <c r="E520" s="8">
        <v>56612.611320000004</v>
      </c>
      <c r="F520" s="8">
        <f t="shared" si="22"/>
        <v>47.877180374728852</v>
      </c>
      <c r="G520" s="8">
        <f t="shared" si="23"/>
        <v>39.554552385530457</v>
      </c>
      <c r="H520" s="8">
        <v>47931.386319999998</v>
      </c>
      <c r="I520" s="8">
        <f t="shared" si="21"/>
        <v>118.11177532408999</v>
      </c>
    </row>
    <row r="521" spans="1:14" x14ac:dyDescent="0.2">
      <c r="A521" s="4" t="s">
        <v>626</v>
      </c>
      <c r="B521" s="5" t="s">
        <v>701</v>
      </c>
      <c r="C521" s="8">
        <v>186</v>
      </c>
      <c r="D521" s="8">
        <v>189.79345999999998</v>
      </c>
      <c r="E521" s="8">
        <v>29.79346</v>
      </c>
      <c r="F521" s="8">
        <f t="shared" si="22"/>
        <v>16.017989247311828</v>
      </c>
      <c r="G521" s="8">
        <f t="shared" si="23"/>
        <v>15.697832791498717</v>
      </c>
      <c r="H521" s="8">
        <v>172.77132</v>
      </c>
      <c r="I521" s="8">
        <f t="shared" si="21"/>
        <v>17.244447747461788</v>
      </c>
    </row>
    <row r="522" spans="1:14" s="16" customFormat="1" x14ac:dyDescent="0.2">
      <c r="A522" s="4" t="s">
        <v>627</v>
      </c>
      <c r="B522" s="5" t="s">
        <v>702</v>
      </c>
      <c r="C522" s="8">
        <v>1072355</v>
      </c>
      <c r="D522" s="8">
        <v>409403.99</v>
      </c>
      <c r="E522" s="8">
        <v>0</v>
      </c>
      <c r="F522" s="8">
        <f t="shared" si="22"/>
        <v>0</v>
      </c>
      <c r="G522" s="8">
        <f t="shared" si="23"/>
        <v>0</v>
      </c>
      <c r="H522" s="8">
        <v>0</v>
      </c>
      <c r="I522" s="8">
        <v>0</v>
      </c>
      <c r="N522" s="12"/>
    </row>
    <row r="523" spans="1:14" s="16" customFormat="1" x14ac:dyDescent="0.2">
      <c r="A523" s="4" t="s">
        <v>628</v>
      </c>
      <c r="B523" s="5" t="s">
        <v>703</v>
      </c>
      <c r="C523" s="8">
        <v>2602963.7000000002</v>
      </c>
      <c r="D523" s="8">
        <v>2735795.8840000001</v>
      </c>
      <c r="E523" s="8">
        <v>715434.91575000004</v>
      </c>
      <c r="F523" s="8">
        <f t="shared" si="22"/>
        <v>27.485397347262275</v>
      </c>
      <c r="G523" s="8">
        <f t="shared" si="23"/>
        <v>26.150887934810562</v>
      </c>
      <c r="H523" s="8">
        <v>798229.16996000009</v>
      </c>
      <c r="I523" s="8">
        <f t="shared" si="21"/>
        <v>89.627758878550011</v>
      </c>
      <c r="N523" s="12"/>
    </row>
    <row r="524" spans="1:14" x14ac:dyDescent="0.2">
      <c r="A524" s="2" t="s">
        <v>629</v>
      </c>
      <c r="B524" s="3" t="s">
        <v>704</v>
      </c>
      <c r="C524" s="7">
        <v>28520.5</v>
      </c>
      <c r="D524" s="7">
        <v>28520.5</v>
      </c>
      <c r="E524" s="7">
        <v>14260.4</v>
      </c>
      <c r="F524" s="7">
        <f t="shared" si="22"/>
        <v>50.000525937483566</v>
      </c>
      <c r="G524" s="7">
        <f t="shared" si="23"/>
        <v>50.000525937483566</v>
      </c>
      <c r="H524" s="7">
        <v>17578.400000000001</v>
      </c>
      <c r="I524" s="7">
        <f t="shared" si="21"/>
        <v>81.124561962408407</v>
      </c>
    </row>
    <row r="525" spans="1:14" x14ac:dyDescent="0.2">
      <c r="A525" s="4" t="s">
        <v>630</v>
      </c>
      <c r="B525" s="5" t="s">
        <v>705</v>
      </c>
      <c r="C525" s="8">
        <v>28520.5</v>
      </c>
      <c r="D525" s="8">
        <v>28520.5</v>
      </c>
      <c r="E525" s="8">
        <v>14260.4</v>
      </c>
      <c r="F525" s="8">
        <f t="shared" si="22"/>
        <v>50.000525937483566</v>
      </c>
      <c r="G525" s="8">
        <f t="shared" si="23"/>
        <v>50.000525937483566</v>
      </c>
      <c r="H525" s="8">
        <v>17578.400000000001</v>
      </c>
      <c r="I525" s="8">
        <f t="shared" si="21"/>
        <v>81.124561962408407</v>
      </c>
      <c r="N525" s="16"/>
    </row>
    <row r="526" spans="1:14" ht="25.5" x14ac:dyDescent="0.2">
      <c r="A526" s="2" t="s">
        <v>631</v>
      </c>
      <c r="B526" s="3" t="s">
        <v>706</v>
      </c>
      <c r="C526" s="7">
        <f>C527+C528+C529+C530+C531</f>
        <v>846736.79999999993</v>
      </c>
      <c r="D526" s="7">
        <v>846736.8</v>
      </c>
      <c r="E526" s="7">
        <v>349763.12361000001</v>
      </c>
      <c r="F526" s="7">
        <f t="shared" si="22"/>
        <v>41.307183484879836</v>
      </c>
      <c r="G526" s="7">
        <f t="shared" si="23"/>
        <v>41.307183484879836</v>
      </c>
      <c r="H526" s="7">
        <v>338209.96305999998</v>
      </c>
      <c r="I526" s="7">
        <f t="shared" si="21"/>
        <v>103.41597286060744</v>
      </c>
      <c r="N526" s="16"/>
    </row>
    <row r="527" spans="1:14" x14ac:dyDescent="0.2">
      <c r="A527" s="4" t="s">
        <v>632</v>
      </c>
      <c r="B527" s="5" t="s">
        <v>707</v>
      </c>
      <c r="C527" s="8">
        <v>101363</v>
      </c>
      <c r="D527" s="8">
        <v>101363</v>
      </c>
      <c r="E527" s="8">
        <v>45050.98691</v>
      </c>
      <c r="F527" s="8">
        <f t="shared" si="22"/>
        <v>44.445198849678874</v>
      </c>
      <c r="G527" s="8">
        <f t="shared" si="23"/>
        <v>44.445198849678874</v>
      </c>
      <c r="H527" s="8">
        <v>36177.659500000002</v>
      </c>
      <c r="I527" s="8">
        <f t="shared" si="21"/>
        <v>124.52709084179423</v>
      </c>
    </row>
    <row r="528" spans="1:14" ht="25.5" x14ac:dyDescent="0.2">
      <c r="A528" s="4" t="s">
        <v>633</v>
      </c>
      <c r="B528" s="5" t="s">
        <v>708</v>
      </c>
      <c r="C528" s="8">
        <v>208882.5</v>
      </c>
      <c r="D528" s="8">
        <v>209277.5</v>
      </c>
      <c r="E528" s="8">
        <v>85863.168550000002</v>
      </c>
      <c r="F528" s="8">
        <f t="shared" si="22"/>
        <v>41.105965578734455</v>
      </c>
      <c r="G528" s="8">
        <f t="shared" si="23"/>
        <v>41.028380284550423</v>
      </c>
      <c r="H528" s="8">
        <v>73016.068409999993</v>
      </c>
      <c r="I528" s="8">
        <f t="shared" si="21"/>
        <v>117.59489441126978</v>
      </c>
    </row>
    <row r="529" spans="1:14" x14ac:dyDescent="0.2">
      <c r="A529" s="4" t="s">
        <v>634</v>
      </c>
      <c r="B529" s="5" t="s">
        <v>709</v>
      </c>
      <c r="C529" s="8">
        <v>412750.6</v>
      </c>
      <c r="D529" s="8">
        <v>412559.4</v>
      </c>
      <c r="E529" s="8">
        <v>183147.80817999999</v>
      </c>
      <c r="F529" s="8">
        <f t="shared" si="22"/>
        <v>44.372511676542686</v>
      </c>
      <c r="G529" s="8">
        <f t="shared" si="23"/>
        <v>44.393076046746231</v>
      </c>
      <c r="H529" s="8">
        <v>188586.19746999998</v>
      </c>
      <c r="I529" s="8">
        <f t="shared" si="21"/>
        <v>97.116231536051245</v>
      </c>
    </row>
    <row r="530" spans="1:14" x14ac:dyDescent="0.2">
      <c r="A530" s="4" t="s">
        <v>635</v>
      </c>
      <c r="B530" s="5" t="s">
        <v>710</v>
      </c>
      <c r="C530" s="8">
        <v>6800</v>
      </c>
      <c r="D530" s="8">
        <v>6800</v>
      </c>
      <c r="E530" s="8">
        <v>1470.79847</v>
      </c>
      <c r="F530" s="8">
        <f t="shared" si="22"/>
        <v>21.629389264705882</v>
      </c>
      <c r="G530" s="8">
        <f t="shared" si="23"/>
        <v>21.629389264705882</v>
      </c>
      <c r="H530" s="8">
        <v>2495.6725000000001</v>
      </c>
      <c r="I530" s="8">
        <f t="shared" si="21"/>
        <v>58.933953473462566</v>
      </c>
    </row>
    <row r="531" spans="1:14" s="16" customFormat="1" ht="25.5" x14ac:dyDescent="0.2">
      <c r="A531" s="4" t="s">
        <v>636</v>
      </c>
      <c r="B531" s="5" t="s">
        <v>711</v>
      </c>
      <c r="C531" s="8">
        <v>116940.7</v>
      </c>
      <c r="D531" s="8">
        <v>116736.9</v>
      </c>
      <c r="E531" s="8">
        <v>34230.361499999999</v>
      </c>
      <c r="F531" s="8">
        <f t="shared" si="22"/>
        <v>29.271555155732777</v>
      </c>
      <c r="G531" s="8">
        <f t="shared" si="23"/>
        <v>29.322657617257271</v>
      </c>
      <c r="H531" s="8">
        <v>37934.365180000001</v>
      </c>
      <c r="I531" s="8">
        <f t="shared" si="21"/>
        <v>90.235756780364284</v>
      </c>
      <c r="N531" s="12"/>
    </row>
    <row r="532" spans="1:14" s="19" customFormat="1" x14ac:dyDescent="0.2">
      <c r="A532" s="2" t="s">
        <v>637</v>
      </c>
      <c r="B532" s="3" t="s">
        <v>712</v>
      </c>
      <c r="C532" s="7">
        <f>C533+C534+C535+C536+C537+C538+C539+C540</f>
        <v>20126016.5</v>
      </c>
      <c r="D532" s="7">
        <v>20319173.59671</v>
      </c>
      <c r="E532" s="7">
        <v>6322807.2103000004</v>
      </c>
      <c r="F532" s="7">
        <f t="shared" si="22"/>
        <v>31.416088773950872</v>
      </c>
      <c r="G532" s="7">
        <f t="shared" si="23"/>
        <v>31.117442745426242</v>
      </c>
      <c r="H532" s="7">
        <v>3210993.3310199999</v>
      </c>
      <c r="I532" s="7">
        <f t="shared" si="21"/>
        <v>196.9112532629118</v>
      </c>
      <c r="N532" s="12"/>
    </row>
    <row r="533" spans="1:14" x14ac:dyDescent="0.2">
      <c r="A533" s="4" t="s">
        <v>638</v>
      </c>
      <c r="B533" s="5" t="s">
        <v>713</v>
      </c>
      <c r="C533" s="8">
        <v>285739.09999999998</v>
      </c>
      <c r="D533" s="8">
        <v>285739.09999999998</v>
      </c>
      <c r="E533" s="8">
        <v>120260.37238</v>
      </c>
      <c r="F533" s="8">
        <f t="shared" si="22"/>
        <v>42.08747503579314</v>
      </c>
      <c r="G533" s="8">
        <f t="shared" si="23"/>
        <v>42.08747503579314</v>
      </c>
      <c r="H533" s="8">
        <v>131133.66175</v>
      </c>
      <c r="I533" s="8">
        <f t="shared" si="21"/>
        <v>91.708239345341099</v>
      </c>
    </row>
    <row r="534" spans="1:14" x14ac:dyDescent="0.2">
      <c r="A534" s="4" t="s">
        <v>639</v>
      </c>
      <c r="B534" s="5" t="s">
        <v>714</v>
      </c>
      <c r="C534" s="8">
        <v>2022692.1</v>
      </c>
      <c r="D534" s="8">
        <v>2022692.1</v>
      </c>
      <c r="E534" s="8">
        <v>708368.57822999998</v>
      </c>
      <c r="F534" s="8">
        <f t="shared" si="22"/>
        <v>35.021078009351989</v>
      </c>
      <c r="G534" s="8">
        <f t="shared" si="23"/>
        <v>35.021078009351989</v>
      </c>
      <c r="H534" s="8">
        <v>933522.86859000009</v>
      </c>
      <c r="I534" s="8">
        <f t="shared" si="21"/>
        <v>75.881223916873637</v>
      </c>
      <c r="N534" s="16"/>
    </row>
    <row r="535" spans="1:14" x14ac:dyDescent="0.2">
      <c r="A535" s="4" t="s">
        <v>640</v>
      </c>
      <c r="B535" s="5" t="s">
        <v>715</v>
      </c>
      <c r="C535" s="8">
        <v>19123.400000000001</v>
      </c>
      <c r="D535" s="8">
        <v>20253.400000000001</v>
      </c>
      <c r="E535" s="8">
        <v>0</v>
      </c>
      <c r="F535" s="8">
        <f t="shared" si="22"/>
        <v>0</v>
      </c>
      <c r="G535" s="8">
        <f t="shared" si="23"/>
        <v>0</v>
      </c>
      <c r="H535" s="8">
        <v>3208.55</v>
      </c>
      <c r="I535" s="8">
        <f t="shared" si="21"/>
        <v>0</v>
      </c>
      <c r="N535" s="19"/>
    </row>
    <row r="536" spans="1:14" s="16" customFormat="1" x14ac:dyDescent="0.2">
      <c r="A536" s="4" t="s">
        <v>641</v>
      </c>
      <c r="B536" s="5" t="s">
        <v>716</v>
      </c>
      <c r="C536" s="8">
        <v>488106.9</v>
      </c>
      <c r="D536" s="8">
        <v>515510.7</v>
      </c>
      <c r="E536" s="8">
        <v>229963.66200000001</v>
      </c>
      <c r="F536" s="8">
        <f t="shared" si="22"/>
        <v>47.113380695909029</v>
      </c>
      <c r="G536" s="8">
        <f t="shared" si="23"/>
        <v>44.608901813289229</v>
      </c>
      <c r="H536" s="8">
        <v>221071.53738999998</v>
      </c>
      <c r="I536" s="8">
        <f t="shared" si="21"/>
        <v>104.02228378875979</v>
      </c>
      <c r="N536" s="12"/>
    </row>
    <row r="537" spans="1:14" x14ac:dyDescent="0.2">
      <c r="A537" s="4" t="s">
        <v>642</v>
      </c>
      <c r="B537" s="5" t="s">
        <v>717</v>
      </c>
      <c r="C537" s="8">
        <v>3407637.8</v>
      </c>
      <c r="D537" s="8">
        <v>3407637.8</v>
      </c>
      <c r="E537" s="8">
        <v>863317.6053099999</v>
      </c>
      <c r="F537" s="8">
        <f t="shared" si="22"/>
        <v>25.334781921658454</v>
      </c>
      <c r="G537" s="8">
        <f t="shared" si="23"/>
        <v>25.334781921658454</v>
      </c>
      <c r="H537" s="8">
        <v>94436.596550000002</v>
      </c>
      <c r="I537" s="8" t="s">
        <v>1139</v>
      </c>
    </row>
    <row r="538" spans="1:14" x14ac:dyDescent="0.2">
      <c r="A538" s="4" t="s">
        <v>643</v>
      </c>
      <c r="B538" s="5" t="s">
        <v>718</v>
      </c>
      <c r="C538" s="8">
        <v>11297561.5</v>
      </c>
      <c r="D538" s="8">
        <v>11337709.300000001</v>
      </c>
      <c r="E538" s="8">
        <v>3516691.1081900001</v>
      </c>
      <c r="F538" s="8">
        <f t="shared" si="22"/>
        <v>31.127877535253955</v>
      </c>
      <c r="G538" s="8">
        <f t="shared" si="23"/>
        <v>31.017651053992008</v>
      </c>
      <c r="H538" s="8">
        <v>1290079.0486199998</v>
      </c>
      <c r="I538" s="8" t="s">
        <v>1139</v>
      </c>
    </row>
    <row r="539" spans="1:14" x14ac:dyDescent="0.2">
      <c r="A539" s="4" t="s">
        <v>644</v>
      </c>
      <c r="B539" s="5" t="s">
        <v>719</v>
      </c>
      <c r="C539" s="8">
        <v>157965.9</v>
      </c>
      <c r="D539" s="8">
        <v>157965.89671</v>
      </c>
      <c r="E539" s="8">
        <v>36171.386469999998</v>
      </c>
      <c r="F539" s="8">
        <f t="shared" si="22"/>
        <v>22.898224534535615</v>
      </c>
      <c r="G539" s="8">
        <f t="shared" si="23"/>
        <v>22.898225011443358</v>
      </c>
      <c r="H539" s="8">
        <v>46633.354380000004</v>
      </c>
      <c r="I539" s="8">
        <f t="shared" si="21"/>
        <v>77.56548279853763</v>
      </c>
      <c r="N539" s="16"/>
    </row>
    <row r="540" spans="1:14" s="16" customFormat="1" x14ac:dyDescent="0.2">
      <c r="A540" s="4" t="s">
        <v>645</v>
      </c>
      <c r="B540" s="5" t="s">
        <v>720</v>
      </c>
      <c r="C540" s="8">
        <v>2447189.7999999998</v>
      </c>
      <c r="D540" s="8">
        <v>2571665.2999999998</v>
      </c>
      <c r="E540" s="8">
        <v>848034.49771999998</v>
      </c>
      <c r="F540" s="8">
        <f t="shared" si="22"/>
        <v>34.653401126467593</v>
      </c>
      <c r="G540" s="8">
        <f t="shared" si="23"/>
        <v>32.976083540886911</v>
      </c>
      <c r="H540" s="8">
        <v>490907.71374000004</v>
      </c>
      <c r="I540" s="8">
        <f t="shared" ref="I540:I597" si="24">E540/H540*100</f>
        <v>172.74825267242497</v>
      </c>
      <c r="N540" s="12"/>
    </row>
    <row r="541" spans="1:14" x14ac:dyDescent="0.2">
      <c r="A541" s="2" t="s">
        <v>646</v>
      </c>
      <c r="B541" s="3" t="s">
        <v>721</v>
      </c>
      <c r="C541" s="7">
        <f>C542+C543+C544+C545</f>
        <v>3938461.6</v>
      </c>
      <c r="D541" s="7">
        <v>3938461.5189999999</v>
      </c>
      <c r="E541" s="7">
        <v>282196.33755</v>
      </c>
      <c r="F541" s="7">
        <f t="shared" si="22"/>
        <v>7.1651412711501354</v>
      </c>
      <c r="G541" s="7">
        <f t="shared" si="23"/>
        <v>7.1651414185113431</v>
      </c>
      <c r="H541" s="7">
        <v>362790.386</v>
      </c>
      <c r="I541" s="7">
        <f t="shared" si="24"/>
        <v>77.784954739677133</v>
      </c>
    </row>
    <row r="542" spans="1:14" x14ac:dyDescent="0.2">
      <c r="A542" s="4" t="s">
        <v>647</v>
      </c>
      <c r="B542" s="5" t="s">
        <v>722</v>
      </c>
      <c r="C542" s="8">
        <v>373797.2</v>
      </c>
      <c r="D542" s="8">
        <v>373797.2</v>
      </c>
      <c r="E542" s="8">
        <v>59131.80775</v>
      </c>
      <c r="F542" s="8">
        <f t="shared" si="22"/>
        <v>15.819221692939378</v>
      </c>
      <c r="G542" s="8">
        <f t="shared" si="23"/>
        <v>15.819221692939378</v>
      </c>
      <c r="H542" s="8">
        <v>200</v>
      </c>
      <c r="I542" s="8" t="s">
        <v>1139</v>
      </c>
    </row>
    <row r="543" spans="1:14" x14ac:dyDescent="0.2">
      <c r="A543" s="4" t="s">
        <v>648</v>
      </c>
      <c r="B543" s="5" t="s">
        <v>723</v>
      </c>
      <c r="C543" s="8">
        <v>2751069.8</v>
      </c>
      <c r="D543" s="8">
        <v>2751069.8</v>
      </c>
      <c r="E543" s="8">
        <v>133109.14207</v>
      </c>
      <c r="F543" s="8">
        <f t="shared" si="22"/>
        <v>4.8384501938118767</v>
      </c>
      <c r="G543" s="8">
        <f t="shared" si="23"/>
        <v>4.8384501938118767</v>
      </c>
      <c r="H543" s="8">
        <v>294566.71914</v>
      </c>
      <c r="I543" s="8">
        <f t="shared" si="24"/>
        <v>45.188113055886888</v>
      </c>
      <c r="N543" s="16"/>
    </row>
    <row r="544" spans="1:14" x14ac:dyDescent="0.2">
      <c r="A544" s="4" t="s">
        <v>649</v>
      </c>
      <c r="B544" s="5" t="s">
        <v>724</v>
      </c>
      <c r="C544" s="8">
        <v>666806.19999999995</v>
      </c>
      <c r="D544" s="8">
        <v>666806.11899999995</v>
      </c>
      <c r="E544" s="8">
        <v>23897.522290000001</v>
      </c>
      <c r="F544" s="8">
        <f t="shared" si="22"/>
        <v>3.5838782377848322</v>
      </c>
      <c r="G544" s="8">
        <f t="shared" si="23"/>
        <v>3.5838786731349721</v>
      </c>
      <c r="H544" s="8">
        <v>4171.3999999999996</v>
      </c>
      <c r="I544" s="8" t="s">
        <v>1139</v>
      </c>
    </row>
    <row r="545" spans="1:14" x14ac:dyDescent="0.2">
      <c r="A545" s="4" t="s">
        <v>650</v>
      </c>
      <c r="B545" s="5" t="s">
        <v>725</v>
      </c>
      <c r="C545" s="8">
        <v>146788.4</v>
      </c>
      <c r="D545" s="8">
        <v>146788.4</v>
      </c>
      <c r="E545" s="8">
        <v>66057.865439999994</v>
      </c>
      <c r="F545" s="8">
        <f t="shared" ref="F545:F608" si="25">E545/C545*100</f>
        <v>45.002101964460408</v>
      </c>
      <c r="G545" s="8">
        <f t="shared" ref="G545:G608" si="26">E545/D545*100</f>
        <v>45.002101964460408</v>
      </c>
      <c r="H545" s="8">
        <v>63852.266859999996</v>
      </c>
      <c r="I545" s="8">
        <f t="shared" si="24"/>
        <v>103.45422126490185</v>
      </c>
    </row>
    <row r="546" spans="1:14" x14ac:dyDescent="0.2">
      <c r="A546" s="2" t="s">
        <v>651</v>
      </c>
      <c r="B546" s="3" t="s">
        <v>726</v>
      </c>
      <c r="C546" s="7">
        <v>193144.5</v>
      </c>
      <c r="D546" s="7">
        <v>193144.5</v>
      </c>
      <c r="E546" s="7">
        <v>40187.949119999997</v>
      </c>
      <c r="F546" s="7">
        <f t="shared" si="25"/>
        <v>20.807193122247849</v>
      </c>
      <c r="G546" s="7">
        <f t="shared" si="26"/>
        <v>20.807193122247849</v>
      </c>
      <c r="H546" s="7">
        <v>37004.937079999996</v>
      </c>
      <c r="I546" s="7">
        <f t="shared" si="24"/>
        <v>108.60158749390314</v>
      </c>
    </row>
    <row r="547" spans="1:14" x14ac:dyDescent="0.2">
      <c r="A547" s="4" t="s">
        <v>652</v>
      </c>
      <c r="B547" s="5" t="s">
        <v>727</v>
      </c>
      <c r="C547" s="8">
        <v>1706.2</v>
      </c>
      <c r="D547" s="8">
        <v>1706.2</v>
      </c>
      <c r="E547" s="8">
        <v>544.47789</v>
      </c>
      <c r="F547" s="8">
        <f t="shared" si="25"/>
        <v>31.911727230101981</v>
      </c>
      <c r="G547" s="8">
        <f t="shared" si="26"/>
        <v>31.911727230101981</v>
      </c>
      <c r="H547" s="8">
        <v>342.57184000000001</v>
      </c>
      <c r="I547" s="8">
        <f t="shared" si="24"/>
        <v>158.9383091149582</v>
      </c>
    </row>
    <row r="548" spans="1:14" s="16" customFormat="1" x14ac:dyDescent="0.2">
      <c r="A548" s="4" t="s">
        <v>653</v>
      </c>
      <c r="B548" s="5" t="s">
        <v>728</v>
      </c>
      <c r="C548" s="8">
        <v>27589.1</v>
      </c>
      <c r="D548" s="8">
        <v>27589.1</v>
      </c>
      <c r="E548" s="8">
        <v>10894.595789999999</v>
      </c>
      <c r="F548" s="8">
        <f t="shared" si="25"/>
        <v>39.488768354168855</v>
      </c>
      <c r="G548" s="8">
        <f t="shared" si="26"/>
        <v>39.488768354168855</v>
      </c>
      <c r="H548" s="8">
        <v>9527.7027799999996</v>
      </c>
      <c r="I548" s="8">
        <f t="shared" si="24"/>
        <v>114.34651186715546</v>
      </c>
      <c r="N548" s="12"/>
    </row>
    <row r="549" spans="1:14" x14ac:dyDescent="0.2">
      <c r="A549" s="4" t="s">
        <v>654</v>
      </c>
      <c r="B549" s="5" t="s">
        <v>729</v>
      </c>
      <c r="C549" s="8">
        <v>163849.20000000001</v>
      </c>
      <c r="D549" s="8">
        <v>163849.20000000001</v>
      </c>
      <c r="E549" s="8">
        <v>28748.87544</v>
      </c>
      <c r="F549" s="8">
        <f t="shared" si="25"/>
        <v>17.545935799503447</v>
      </c>
      <c r="G549" s="8">
        <f t="shared" si="26"/>
        <v>17.545935799503447</v>
      </c>
      <c r="H549" s="8">
        <v>27134.66246</v>
      </c>
      <c r="I549" s="8">
        <f t="shared" si="24"/>
        <v>105.94889648021073</v>
      </c>
    </row>
    <row r="550" spans="1:14" x14ac:dyDescent="0.2">
      <c r="A550" s="2" t="s">
        <v>655</v>
      </c>
      <c r="B550" s="3" t="s">
        <v>730</v>
      </c>
      <c r="C550" s="7">
        <f>C551+C552+C553+C554+C555+C556+C557</f>
        <v>16126222.699999999</v>
      </c>
      <c r="D550" s="7">
        <v>16120540.199999999</v>
      </c>
      <c r="E550" s="7">
        <v>7939660.9804199999</v>
      </c>
      <c r="F550" s="7">
        <f t="shared" si="25"/>
        <v>49.234474359702354</v>
      </c>
      <c r="G550" s="7">
        <f t="shared" si="26"/>
        <v>49.251829541171332</v>
      </c>
      <c r="H550" s="7">
        <v>7537803.7174399998</v>
      </c>
      <c r="I550" s="7">
        <f t="shared" si="24"/>
        <v>105.33122482415183</v>
      </c>
    </row>
    <row r="551" spans="1:14" x14ac:dyDescent="0.2">
      <c r="A551" s="4" t="s">
        <v>656</v>
      </c>
      <c r="B551" s="5" t="s">
        <v>731</v>
      </c>
      <c r="C551" s="8">
        <v>3579601</v>
      </c>
      <c r="D551" s="8">
        <v>3578752</v>
      </c>
      <c r="E551" s="8">
        <v>1730295.5096199999</v>
      </c>
      <c r="F551" s="8">
        <f t="shared" si="25"/>
        <v>48.337664159217738</v>
      </c>
      <c r="G551" s="8">
        <f t="shared" si="26"/>
        <v>48.349131474324011</v>
      </c>
      <c r="H551" s="8">
        <v>1523067.00942</v>
      </c>
      <c r="I551" s="8">
        <f t="shared" si="24"/>
        <v>113.60600019029464</v>
      </c>
      <c r="N551" s="16"/>
    </row>
    <row r="552" spans="1:14" s="16" customFormat="1" x14ac:dyDescent="0.2">
      <c r="A552" s="4" t="s">
        <v>657</v>
      </c>
      <c r="B552" s="5" t="s">
        <v>732</v>
      </c>
      <c r="C552" s="8">
        <v>9323485.0999999996</v>
      </c>
      <c r="D552" s="8">
        <v>9335163.5</v>
      </c>
      <c r="E552" s="8">
        <v>4602729.6124</v>
      </c>
      <c r="F552" s="8">
        <f t="shared" si="25"/>
        <v>49.367050657913317</v>
      </c>
      <c r="G552" s="8">
        <f t="shared" si="26"/>
        <v>49.305291893387832</v>
      </c>
      <c r="H552" s="8">
        <v>4621729.8167599998</v>
      </c>
      <c r="I552" s="8">
        <f t="shared" si="24"/>
        <v>99.588894091318394</v>
      </c>
      <c r="N552" s="12"/>
    </row>
    <row r="553" spans="1:14" x14ac:dyDescent="0.2">
      <c r="A553" s="4" t="s">
        <v>658</v>
      </c>
      <c r="B553" s="5" t="s">
        <v>733</v>
      </c>
      <c r="C553" s="8">
        <v>437509.1</v>
      </c>
      <c r="D553" s="8">
        <v>406060.3</v>
      </c>
      <c r="E553" s="8">
        <v>226443.40299999999</v>
      </c>
      <c r="F553" s="8">
        <f t="shared" si="25"/>
        <v>51.757415560042062</v>
      </c>
      <c r="G553" s="8">
        <f t="shared" si="26"/>
        <v>55.765954711652434</v>
      </c>
      <c r="H553" s="8">
        <v>159428.23524000001</v>
      </c>
      <c r="I553" s="8">
        <f t="shared" si="24"/>
        <v>142.03469207265371</v>
      </c>
    </row>
    <row r="554" spans="1:14" x14ac:dyDescent="0.2">
      <c r="A554" s="4" t="s">
        <v>659</v>
      </c>
      <c r="B554" s="6" t="s">
        <v>734</v>
      </c>
      <c r="C554" s="8">
        <v>1812269</v>
      </c>
      <c r="D554" s="8">
        <v>1806626.9</v>
      </c>
      <c r="E554" s="8">
        <v>1021698.84962</v>
      </c>
      <c r="F554" s="8">
        <f t="shared" si="25"/>
        <v>56.376776826177569</v>
      </c>
      <c r="G554" s="8">
        <f t="shared" si="26"/>
        <v>56.552841630997527</v>
      </c>
      <c r="H554" s="8">
        <v>947839.31519000011</v>
      </c>
      <c r="I554" s="8">
        <f t="shared" si="24"/>
        <v>107.79241093361847</v>
      </c>
    </row>
    <row r="555" spans="1:14" x14ac:dyDescent="0.2">
      <c r="A555" s="4" t="s">
        <v>660</v>
      </c>
      <c r="B555" s="6" t="s">
        <v>735</v>
      </c>
      <c r="C555" s="8">
        <v>151564.4</v>
      </c>
      <c r="D555" s="8">
        <v>151564.4</v>
      </c>
      <c r="E555" s="8">
        <v>52297.97236</v>
      </c>
      <c r="F555" s="8">
        <f t="shared" si="25"/>
        <v>34.505446107397255</v>
      </c>
      <c r="G555" s="8">
        <f t="shared" si="26"/>
        <v>34.505446107397255</v>
      </c>
      <c r="H555" s="8">
        <v>37578.199999999997</v>
      </c>
      <c r="I555" s="8">
        <f t="shared" si="24"/>
        <v>139.17104161455313</v>
      </c>
      <c r="N555" s="16"/>
    </row>
    <row r="556" spans="1:14" x14ac:dyDescent="0.2">
      <c r="A556" s="4" t="s">
        <v>661</v>
      </c>
      <c r="B556" s="6" t="s">
        <v>736</v>
      </c>
      <c r="C556" s="8">
        <v>216697</v>
      </c>
      <c r="D556" s="8">
        <v>236822.5</v>
      </c>
      <c r="E556" s="8">
        <v>174630.74350000001</v>
      </c>
      <c r="F556" s="8">
        <f t="shared" si="25"/>
        <v>80.587522439166221</v>
      </c>
      <c r="G556" s="8">
        <f t="shared" si="26"/>
        <v>73.73908454644301</v>
      </c>
      <c r="H556" s="8">
        <v>117563.03668</v>
      </c>
      <c r="I556" s="8">
        <f t="shared" si="24"/>
        <v>148.54221907803819</v>
      </c>
    </row>
    <row r="557" spans="1:14" x14ac:dyDescent="0.2">
      <c r="A557" s="4" t="s">
        <v>662</v>
      </c>
      <c r="B557" s="6" t="s">
        <v>737</v>
      </c>
      <c r="C557" s="8">
        <v>605097.1</v>
      </c>
      <c r="D557" s="8">
        <v>605550.6</v>
      </c>
      <c r="E557" s="8">
        <v>131564.88992000002</v>
      </c>
      <c r="F557" s="8">
        <f t="shared" si="25"/>
        <v>21.742773171446373</v>
      </c>
      <c r="G557" s="8">
        <f t="shared" si="26"/>
        <v>21.726489895311808</v>
      </c>
      <c r="H557" s="8">
        <v>130598.10415</v>
      </c>
      <c r="I557" s="8">
        <f t="shared" si="24"/>
        <v>100.74027550115858</v>
      </c>
    </row>
    <row r="558" spans="1:14" x14ac:dyDescent="0.2">
      <c r="A558" s="2" t="s">
        <v>663</v>
      </c>
      <c r="B558" s="47" t="s">
        <v>738</v>
      </c>
      <c r="C558" s="7">
        <v>2264103.2999999998</v>
      </c>
      <c r="D558" s="7">
        <v>2264103.2999999998</v>
      </c>
      <c r="E558" s="7">
        <v>916830.57536999998</v>
      </c>
      <c r="F558" s="7">
        <f t="shared" si="25"/>
        <v>40.494202511431347</v>
      </c>
      <c r="G558" s="7">
        <f t="shared" si="26"/>
        <v>40.494202511431347</v>
      </c>
      <c r="H558" s="7">
        <v>719747.18169000011</v>
      </c>
      <c r="I558" s="7">
        <f t="shared" si="24"/>
        <v>127.38230849577469</v>
      </c>
    </row>
    <row r="559" spans="1:14" x14ac:dyDescent="0.2">
      <c r="A559" s="4" t="s">
        <v>664</v>
      </c>
      <c r="B559" s="5" t="s">
        <v>739</v>
      </c>
      <c r="C559" s="8">
        <v>2173683</v>
      </c>
      <c r="D559" s="8">
        <v>2173683</v>
      </c>
      <c r="E559" s="8">
        <v>874573.85566</v>
      </c>
      <c r="F559" s="8">
        <f t="shared" si="25"/>
        <v>40.234654991551203</v>
      </c>
      <c r="G559" s="8">
        <f t="shared" si="26"/>
        <v>40.234654991551203</v>
      </c>
      <c r="H559" s="8">
        <v>678699.96279000002</v>
      </c>
      <c r="I559" s="8">
        <f t="shared" si="24"/>
        <v>128.86015965947627</v>
      </c>
    </row>
    <row r="560" spans="1:14" s="16" customFormat="1" x14ac:dyDescent="0.2">
      <c r="A560" s="4" t="s">
        <v>665</v>
      </c>
      <c r="B560" s="5" t="s">
        <v>740</v>
      </c>
      <c r="C560" s="8">
        <v>13246.5</v>
      </c>
      <c r="D560" s="8">
        <v>13246.5</v>
      </c>
      <c r="E560" s="8">
        <v>7000</v>
      </c>
      <c r="F560" s="8">
        <f t="shared" si="25"/>
        <v>52.844147510663198</v>
      </c>
      <c r="G560" s="8">
        <f t="shared" si="26"/>
        <v>52.844147510663198</v>
      </c>
      <c r="H560" s="8">
        <v>6600</v>
      </c>
      <c r="I560" s="8">
        <f t="shared" si="24"/>
        <v>106.06060606060606</v>
      </c>
      <c r="N560" s="12"/>
    </row>
    <row r="561" spans="1:14" x14ac:dyDescent="0.2">
      <c r="A561" s="4" t="s">
        <v>666</v>
      </c>
      <c r="B561" s="5" t="s">
        <v>741</v>
      </c>
      <c r="C561" s="8">
        <v>77173.8</v>
      </c>
      <c r="D561" s="8">
        <v>77173.8</v>
      </c>
      <c r="E561" s="8">
        <v>35256.719709999998</v>
      </c>
      <c r="F561" s="8">
        <f t="shared" si="25"/>
        <v>45.684830486512254</v>
      </c>
      <c r="G561" s="8">
        <f t="shared" si="26"/>
        <v>45.684830486512254</v>
      </c>
      <c r="H561" s="8">
        <v>34447.2189</v>
      </c>
      <c r="I561" s="8">
        <f t="shared" si="24"/>
        <v>102.34997435453343</v>
      </c>
    </row>
    <row r="562" spans="1:14" x14ac:dyDescent="0.2">
      <c r="A562" s="2" t="s">
        <v>667</v>
      </c>
      <c r="B562" s="3" t="s">
        <v>742</v>
      </c>
      <c r="C562" s="7">
        <f>C563+C564+C565+C566+C567+C568+C569</f>
        <v>10392799.699999997</v>
      </c>
      <c r="D562" s="7">
        <v>11534409.710000001</v>
      </c>
      <c r="E562" s="7">
        <v>5154521.3450299995</v>
      </c>
      <c r="F562" s="7">
        <f t="shared" si="25"/>
        <v>49.597043085801033</v>
      </c>
      <c r="G562" s="7">
        <f t="shared" si="26"/>
        <v>44.688210967234653</v>
      </c>
      <c r="H562" s="7">
        <v>2422119.0462600002</v>
      </c>
      <c r="I562" s="7" t="s">
        <v>1139</v>
      </c>
    </row>
    <row r="563" spans="1:14" x14ac:dyDescent="0.2">
      <c r="A563" s="4" t="s">
        <v>668</v>
      </c>
      <c r="B563" s="5" t="s">
        <v>743</v>
      </c>
      <c r="C563" s="8">
        <v>5009131.0999999996</v>
      </c>
      <c r="D563" s="8">
        <v>4964376.0455</v>
      </c>
      <c r="E563" s="8">
        <v>2504722.7248</v>
      </c>
      <c r="F563" s="8">
        <f t="shared" si="25"/>
        <v>50.003137765749436</v>
      </c>
      <c r="G563" s="8">
        <f t="shared" si="26"/>
        <v>50.453928184397448</v>
      </c>
      <c r="H563" s="8">
        <v>670441.65411</v>
      </c>
      <c r="I563" s="8" t="s">
        <v>1139</v>
      </c>
      <c r="N563" s="16"/>
    </row>
    <row r="564" spans="1:14" x14ac:dyDescent="0.2">
      <c r="A564" s="4" t="s">
        <v>669</v>
      </c>
      <c r="B564" s="5" t="s">
        <v>744</v>
      </c>
      <c r="C564" s="8">
        <v>2615615.7999999998</v>
      </c>
      <c r="D564" s="8">
        <v>2623476.0689299996</v>
      </c>
      <c r="E564" s="8">
        <v>1157140.3250899999</v>
      </c>
      <c r="F564" s="8">
        <f t="shared" si="25"/>
        <v>44.239690136831264</v>
      </c>
      <c r="G564" s="8">
        <f t="shared" si="26"/>
        <v>44.107142382356344</v>
      </c>
      <c r="H564" s="8">
        <v>1062538.2389</v>
      </c>
      <c r="I564" s="8">
        <f t="shared" si="24"/>
        <v>108.90340532948134</v>
      </c>
    </row>
    <row r="565" spans="1:14" x14ac:dyDescent="0.2">
      <c r="A565" s="4" t="s">
        <v>670</v>
      </c>
      <c r="B565" s="5" t="s">
        <v>745</v>
      </c>
      <c r="C565" s="8">
        <v>53130.8</v>
      </c>
      <c r="D565" s="8">
        <v>53130.8</v>
      </c>
      <c r="E565" s="8">
        <v>25335.089030000003</v>
      </c>
      <c r="F565" s="8">
        <f t="shared" si="25"/>
        <v>47.684373339004878</v>
      </c>
      <c r="G565" s="8">
        <f t="shared" si="26"/>
        <v>47.684373339004878</v>
      </c>
      <c r="H565" s="8">
        <v>20847.02218</v>
      </c>
      <c r="I565" s="8">
        <f t="shared" si="24"/>
        <v>121.528575214477</v>
      </c>
    </row>
    <row r="566" spans="1:14" s="16" customFormat="1" x14ac:dyDescent="0.2">
      <c r="A566" s="4" t="s">
        <v>671</v>
      </c>
      <c r="B566" s="5" t="s">
        <v>746</v>
      </c>
      <c r="C566" s="8">
        <v>404853.5</v>
      </c>
      <c r="D566" s="8">
        <v>376429.6</v>
      </c>
      <c r="E566" s="8">
        <v>149894.38356000002</v>
      </c>
      <c r="F566" s="8">
        <f t="shared" si="25"/>
        <v>37.024351663008972</v>
      </c>
      <c r="G566" s="8">
        <f t="shared" si="26"/>
        <v>39.820031039004377</v>
      </c>
      <c r="H566" s="8">
        <v>114652.93339000001</v>
      </c>
      <c r="I566" s="8">
        <f t="shared" si="24"/>
        <v>130.73750415972677</v>
      </c>
      <c r="N566" s="12"/>
    </row>
    <row r="567" spans="1:14" x14ac:dyDescent="0.2">
      <c r="A567" s="4" t="s">
        <v>672</v>
      </c>
      <c r="B567" s="5" t="s">
        <v>747</v>
      </c>
      <c r="C567" s="8">
        <v>400417.7</v>
      </c>
      <c r="D567" s="8">
        <v>378173.6</v>
      </c>
      <c r="E567" s="8">
        <v>192279.52905000001</v>
      </c>
      <c r="F567" s="8">
        <f t="shared" si="25"/>
        <v>48.019737651457469</v>
      </c>
      <c r="G567" s="8">
        <f t="shared" si="26"/>
        <v>50.844249585375614</v>
      </c>
      <c r="H567" s="8">
        <v>199155.58900000001</v>
      </c>
      <c r="I567" s="8">
        <f t="shared" si="24"/>
        <v>96.547392928048836</v>
      </c>
    </row>
    <row r="568" spans="1:14" ht="25.5" x14ac:dyDescent="0.2">
      <c r="A568" s="4" t="s">
        <v>673</v>
      </c>
      <c r="B568" s="5" t="s">
        <v>748</v>
      </c>
      <c r="C568" s="8">
        <v>131622.1</v>
      </c>
      <c r="D568" s="8">
        <v>127257.2</v>
      </c>
      <c r="E568" s="8">
        <v>58066.019119999997</v>
      </c>
      <c r="F568" s="8">
        <f t="shared" si="25"/>
        <v>44.11570634414737</v>
      </c>
      <c r="G568" s="8">
        <f t="shared" si="26"/>
        <v>45.628867458972849</v>
      </c>
      <c r="H568" s="8">
        <v>49808.098989999999</v>
      </c>
      <c r="I568" s="8">
        <f t="shared" si="24"/>
        <v>116.57947261078554</v>
      </c>
    </row>
    <row r="569" spans="1:14" x14ac:dyDescent="0.2">
      <c r="A569" s="4" t="s">
        <v>674</v>
      </c>
      <c r="B569" s="5" t="s">
        <v>749</v>
      </c>
      <c r="C569" s="8">
        <v>1778028.7</v>
      </c>
      <c r="D569" s="8">
        <v>3011566.3955700002</v>
      </c>
      <c r="E569" s="8">
        <v>1067083.2743800001</v>
      </c>
      <c r="F569" s="8">
        <f t="shared" si="25"/>
        <v>60.014963446877999</v>
      </c>
      <c r="G569" s="8">
        <f t="shared" si="26"/>
        <v>35.432832427326673</v>
      </c>
      <c r="H569" s="8">
        <v>304675.50968999998</v>
      </c>
      <c r="I569" s="8" t="s">
        <v>1139</v>
      </c>
      <c r="N569" s="16"/>
    </row>
    <row r="570" spans="1:14" s="16" customFormat="1" x14ac:dyDescent="0.2">
      <c r="A570" s="2" t="s">
        <v>675</v>
      </c>
      <c r="B570" s="3" t="s">
        <v>750</v>
      </c>
      <c r="C570" s="7">
        <f>C571+C572+C573+C574+C575</f>
        <v>18598374.000000004</v>
      </c>
      <c r="D570" s="7">
        <v>19049130.748509999</v>
      </c>
      <c r="E570" s="7">
        <v>9144305.3626899999</v>
      </c>
      <c r="F570" s="7">
        <f t="shared" si="25"/>
        <v>49.167230225018585</v>
      </c>
      <c r="G570" s="7">
        <f t="shared" si="26"/>
        <v>48.003793366819409</v>
      </c>
      <c r="H570" s="7">
        <v>7938888.4576300001</v>
      </c>
      <c r="I570" s="7">
        <f t="shared" si="24"/>
        <v>115.18369871920146</v>
      </c>
      <c r="N570" s="12"/>
    </row>
    <row r="571" spans="1:14" x14ac:dyDescent="0.2">
      <c r="A571" s="4" t="s">
        <v>676</v>
      </c>
      <c r="B571" s="5" t="s">
        <v>751</v>
      </c>
      <c r="C571" s="8">
        <v>100897.5</v>
      </c>
      <c r="D571" s="8">
        <v>100897.5</v>
      </c>
      <c r="E571" s="8">
        <v>48186.842210000003</v>
      </c>
      <c r="F571" s="8">
        <f t="shared" si="25"/>
        <v>47.75821225501128</v>
      </c>
      <c r="G571" s="8">
        <f t="shared" si="26"/>
        <v>47.75821225501128</v>
      </c>
      <c r="H571" s="8">
        <v>60127.530780000001</v>
      </c>
      <c r="I571" s="8">
        <f t="shared" si="24"/>
        <v>80.141062812491569</v>
      </c>
    </row>
    <row r="572" spans="1:14" x14ac:dyDescent="0.2">
      <c r="A572" s="4" t="s">
        <v>677</v>
      </c>
      <c r="B572" s="5" t="s">
        <v>752</v>
      </c>
      <c r="C572" s="8">
        <v>2135836.2999999998</v>
      </c>
      <c r="D572" s="8">
        <v>2227232.4750000001</v>
      </c>
      <c r="E572" s="8">
        <v>1241285.9011900001</v>
      </c>
      <c r="F572" s="8">
        <f t="shared" si="25"/>
        <v>58.11708983455334</v>
      </c>
      <c r="G572" s="8">
        <f t="shared" si="26"/>
        <v>55.73221094443678</v>
      </c>
      <c r="H572" s="8">
        <v>948118.10663000005</v>
      </c>
      <c r="I572" s="8">
        <f t="shared" si="24"/>
        <v>130.92102054690616</v>
      </c>
    </row>
    <row r="573" spans="1:14" x14ac:dyDescent="0.2">
      <c r="A573" s="4" t="s">
        <v>678</v>
      </c>
      <c r="B573" s="5" t="s">
        <v>753</v>
      </c>
      <c r="C573" s="8">
        <v>10207048.5</v>
      </c>
      <c r="D573" s="8">
        <v>10575206.9</v>
      </c>
      <c r="E573" s="8">
        <v>5494614.8068599999</v>
      </c>
      <c r="F573" s="8">
        <f t="shared" si="25"/>
        <v>53.831573415762648</v>
      </c>
      <c r="G573" s="8">
        <f t="shared" si="26"/>
        <v>51.95751590316403</v>
      </c>
      <c r="H573" s="8">
        <v>5055684.61888</v>
      </c>
      <c r="I573" s="8">
        <f t="shared" si="24"/>
        <v>108.68191394575632</v>
      </c>
      <c r="N573" s="16"/>
    </row>
    <row r="574" spans="1:14" s="16" customFormat="1" x14ac:dyDescent="0.2">
      <c r="A574" s="4" t="s">
        <v>679</v>
      </c>
      <c r="B574" s="5" t="s">
        <v>754</v>
      </c>
      <c r="C574" s="8">
        <v>5771574.4000000004</v>
      </c>
      <c r="D574" s="8">
        <v>5762776.5735100005</v>
      </c>
      <c r="E574" s="8">
        <v>2194109.57791</v>
      </c>
      <c r="F574" s="8">
        <f t="shared" si="25"/>
        <v>38.015789554926293</v>
      </c>
      <c r="G574" s="8">
        <f t="shared" si="26"/>
        <v>38.073826911766048</v>
      </c>
      <c r="H574" s="8">
        <v>1707318.71105</v>
      </c>
      <c r="I574" s="8">
        <f t="shared" si="24"/>
        <v>128.51200913510891</v>
      </c>
      <c r="N574" s="12"/>
    </row>
    <row r="575" spans="1:14" x14ac:dyDescent="0.2">
      <c r="A575" s="4" t="s">
        <v>680</v>
      </c>
      <c r="B575" s="5" t="s">
        <v>755</v>
      </c>
      <c r="C575" s="8">
        <v>383017.3</v>
      </c>
      <c r="D575" s="8">
        <v>383017.3</v>
      </c>
      <c r="E575" s="8">
        <v>166108.23452</v>
      </c>
      <c r="F575" s="8">
        <f t="shared" si="25"/>
        <v>43.368337283981688</v>
      </c>
      <c r="G575" s="8">
        <f t="shared" si="26"/>
        <v>43.368337283981688</v>
      </c>
      <c r="H575" s="8">
        <v>167639.49028999999</v>
      </c>
      <c r="I575" s="8">
        <f t="shared" si="24"/>
        <v>99.086578128249457</v>
      </c>
    </row>
    <row r="576" spans="1:14" s="16" customFormat="1" x14ac:dyDescent="0.2">
      <c r="A576" s="2" t="s">
        <v>681</v>
      </c>
      <c r="B576" s="3" t="s">
        <v>756</v>
      </c>
      <c r="C576" s="7">
        <v>1154993.7</v>
      </c>
      <c r="D576" s="7">
        <v>1154993.7</v>
      </c>
      <c r="E576" s="7">
        <v>331977.99663000001</v>
      </c>
      <c r="F576" s="7">
        <f t="shared" si="25"/>
        <v>28.742840470038928</v>
      </c>
      <c r="G576" s="7">
        <f t="shared" si="26"/>
        <v>28.742840470038928</v>
      </c>
      <c r="H576" s="7">
        <v>291954.17794999998</v>
      </c>
      <c r="I576" s="7">
        <f t="shared" si="24"/>
        <v>113.70893849200353</v>
      </c>
      <c r="N576" s="12"/>
    </row>
    <row r="577" spans="1:14" x14ac:dyDescent="0.2">
      <c r="A577" s="4" t="s">
        <v>682</v>
      </c>
      <c r="B577" s="5" t="s">
        <v>757</v>
      </c>
      <c r="C577" s="8">
        <v>689917.6</v>
      </c>
      <c r="D577" s="8">
        <v>689917.6</v>
      </c>
      <c r="E577" s="8">
        <v>125719.71675000001</v>
      </c>
      <c r="F577" s="8">
        <f t="shared" si="25"/>
        <v>18.222424931615024</v>
      </c>
      <c r="G577" s="8">
        <f t="shared" si="26"/>
        <v>18.222424931615024</v>
      </c>
      <c r="H577" s="8">
        <v>105894.69778</v>
      </c>
      <c r="I577" s="8">
        <f t="shared" si="24"/>
        <v>118.72144629109494</v>
      </c>
      <c r="N577" s="16"/>
    </row>
    <row r="578" spans="1:14" x14ac:dyDescent="0.2">
      <c r="A578" s="4" t="s">
        <v>683</v>
      </c>
      <c r="B578" s="5" t="s">
        <v>758</v>
      </c>
      <c r="C578" s="8">
        <v>441350.6</v>
      </c>
      <c r="D578" s="8">
        <v>441350.6</v>
      </c>
      <c r="E578" s="8">
        <v>195173.13039999999</v>
      </c>
      <c r="F578" s="8">
        <f t="shared" si="25"/>
        <v>44.221788845421308</v>
      </c>
      <c r="G578" s="8">
        <f t="shared" si="26"/>
        <v>44.221788845421308</v>
      </c>
      <c r="H578" s="8">
        <v>175174.46962000002</v>
      </c>
      <c r="I578" s="8">
        <f t="shared" si="24"/>
        <v>111.41642433591059</v>
      </c>
    </row>
    <row r="579" spans="1:14" x14ac:dyDescent="0.2">
      <c r="A579" s="4" t="s">
        <v>684</v>
      </c>
      <c r="B579" s="5" t="s">
        <v>759</v>
      </c>
      <c r="C579" s="8">
        <v>23725.5</v>
      </c>
      <c r="D579" s="8">
        <v>23725.5</v>
      </c>
      <c r="E579" s="8">
        <v>11085.14948</v>
      </c>
      <c r="F579" s="8">
        <f t="shared" si="25"/>
        <v>46.722511559292748</v>
      </c>
      <c r="G579" s="8">
        <f t="shared" si="26"/>
        <v>46.722511559292748</v>
      </c>
      <c r="H579" s="8">
        <v>10885.010550000001</v>
      </c>
      <c r="I579" s="8">
        <f t="shared" si="24"/>
        <v>101.83866546642896</v>
      </c>
      <c r="N579" s="16"/>
    </row>
    <row r="580" spans="1:14" s="16" customFormat="1" x14ac:dyDescent="0.2">
      <c r="A580" s="2" t="s">
        <v>685</v>
      </c>
      <c r="B580" s="3" t="s">
        <v>760</v>
      </c>
      <c r="C580" s="7">
        <f>C581+C582+C583</f>
        <v>188297.4</v>
      </c>
      <c r="D580" s="7">
        <v>188356.2</v>
      </c>
      <c r="E580" s="7">
        <v>79121.887499999997</v>
      </c>
      <c r="F580" s="7">
        <f t="shared" si="25"/>
        <v>42.019638879772103</v>
      </c>
      <c r="G580" s="7">
        <f t="shared" si="26"/>
        <v>42.006521420585038</v>
      </c>
      <c r="H580" s="7">
        <v>82395.064200000008</v>
      </c>
      <c r="I580" s="7">
        <f t="shared" si="24"/>
        <v>96.027460222550559</v>
      </c>
      <c r="N580" s="12"/>
    </row>
    <row r="581" spans="1:14" s="16" customFormat="1" x14ac:dyDescent="0.2">
      <c r="A581" s="4" t="s">
        <v>686</v>
      </c>
      <c r="B581" s="5" t="s">
        <v>761</v>
      </c>
      <c r="C581" s="8">
        <v>38455.599999999999</v>
      </c>
      <c r="D581" s="8">
        <v>38455.599999999999</v>
      </c>
      <c r="E581" s="8">
        <v>17650</v>
      </c>
      <c r="F581" s="8">
        <f t="shared" si="25"/>
        <v>45.897086510157173</v>
      </c>
      <c r="G581" s="8">
        <f t="shared" si="26"/>
        <v>45.897086510157173</v>
      </c>
      <c r="H581" s="8">
        <v>13244</v>
      </c>
      <c r="I581" s="8">
        <f t="shared" si="24"/>
        <v>133.26789489580187</v>
      </c>
      <c r="N581" s="12"/>
    </row>
    <row r="582" spans="1:14" s="16" customFormat="1" x14ac:dyDescent="0.2">
      <c r="A582" s="4" t="s">
        <v>687</v>
      </c>
      <c r="B582" s="5" t="s">
        <v>762</v>
      </c>
      <c r="C582" s="8">
        <v>22161.4</v>
      </c>
      <c r="D582" s="8">
        <v>22161.4</v>
      </c>
      <c r="E582" s="8">
        <v>9960</v>
      </c>
      <c r="F582" s="8">
        <f t="shared" si="25"/>
        <v>44.943009015675898</v>
      </c>
      <c r="G582" s="8">
        <f t="shared" si="26"/>
        <v>44.943009015675898</v>
      </c>
      <c r="H582" s="8">
        <v>21156</v>
      </c>
      <c r="I582" s="8">
        <f t="shared" si="24"/>
        <v>47.078842881452069</v>
      </c>
      <c r="N582" s="12"/>
    </row>
    <row r="583" spans="1:14" s="16" customFormat="1" x14ac:dyDescent="0.2">
      <c r="A583" s="4" t="s">
        <v>688</v>
      </c>
      <c r="B583" s="5" t="s">
        <v>763</v>
      </c>
      <c r="C583" s="8">
        <v>127680.4</v>
      </c>
      <c r="D583" s="8">
        <v>127739.2</v>
      </c>
      <c r="E583" s="8">
        <v>51511.887499999997</v>
      </c>
      <c r="F583" s="8">
        <f t="shared" si="25"/>
        <v>40.344397025698541</v>
      </c>
      <c r="G583" s="8">
        <f t="shared" si="26"/>
        <v>40.325825979808862</v>
      </c>
      <c r="H583" s="8">
        <v>47995.064200000001</v>
      </c>
      <c r="I583" s="8">
        <f t="shared" si="24"/>
        <v>107.32746868583207</v>
      </c>
    </row>
    <row r="584" spans="1:14" s="16" customFormat="1" x14ac:dyDescent="0.2">
      <c r="A584" s="2" t="s">
        <v>1045</v>
      </c>
      <c r="B584" s="3" t="s">
        <v>764</v>
      </c>
      <c r="C584" s="7">
        <v>850000</v>
      </c>
      <c r="D584" s="7">
        <v>850000</v>
      </c>
      <c r="E584" s="7">
        <v>16706.337240000001</v>
      </c>
      <c r="F584" s="7">
        <f t="shared" si="25"/>
        <v>1.96545144</v>
      </c>
      <c r="G584" s="7">
        <f t="shared" si="26"/>
        <v>1.96545144</v>
      </c>
      <c r="H584" s="7">
        <v>25473.84102</v>
      </c>
      <c r="I584" s="7">
        <f t="shared" si="24"/>
        <v>65.582325126719354</v>
      </c>
    </row>
    <row r="585" spans="1:14" s="16" customFormat="1" x14ac:dyDescent="0.2">
      <c r="A585" s="4" t="s">
        <v>1046</v>
      </c>
      <c r="B585" s="5" t="s">
        <v>765</v>
      </c>
      <c r="C585" s="8">
        <v>850000</v>
      </c>
      <c r="D585" s="8">
        <v>850000</v>
      </c>
      <c r="E585" s="8">
        <v>16706.337240000001</v>
      </c>
      <c r="F585" s="8">
        <f t="shared" si="25"/>
        <v>1.96545144</v>
      </c>
      <c r="G585" s="8">
        <f t="shared" si="26"/>
        <v>1.96545144</v>
      </c>
      <c r="H585" s="8">
        <v>25473.84102</v>
      </c>
      <c r="I585" s="8">
        <f t="shared" si="24"/>
        <v>65.582325126719354</v>
      </c>
    </row>
    <row r="586" spans="1:14" s="16" customFormat="1" ht="25.5" x14ac:dyDescent="0.2">
      <c r="A586" s="4" t="s">
        <v>689</v>
      </c>
      <c r="B586" s="5" t="s">
        <v>766</v>
      </c>
      <c r="C586" s="8">
        <v>2066710.8</v>
      </c>
      <c r="D586" s="8">
        <v>2066710.8</v>
      </c>
      <c r="E586" s="8">
        <v>710400.30287999997</v>
      </c>
      <c r="F586" s="8">
        <f t="shared" si="25"/>
        <v>34.373474163874306</v>
      </c>
      <c r="G586" s="8">
        <f t="shared" si="26"/>
        <v>34.373474163874306</v>
      </c>
      <c r="H586" s="8">
        <v>835233.06559999997</v>
      </c>
      <c r="I586" s="8">
        <f t="shared" si="24"/>
        <v>85.054140232065066</v>
      </c>
    </row>
    <row r="587" spans="1:14" s="16" customFormat="1" ht="25.5" x14ac:dyDescent="0.2">
      <c r="A587" s="4" t="s">
        <v>690</v>
      </c>
      <c r="B587" s="5" t="s">
        <v>767</v>
      </c>
      <c r="C587" s="8">
        <v>1069178.7</v>
      </c>
      <c r="D587" s="8">
        <v>1069178.7</v>
      </c>
      <c r="E587" s="8">
        <v>548268.35</v>
      </c>
      <c r="F587" s="8">
        <f t="shared" si="25"/>
        <v>51.279393238941253</v>
      </c>
      <c r="G587" s="8">
        <f t="shared" si="26"/>
        <v>51.279393238941253</v>
      </c>
      <c r="H587" s="8">
        <v>479153.5</v>
      </c>
      <c r="I587" s="8">
        <f t="shared" si="24"/>
        <v>114.42436505211795</v>
      </c>
    </row>
    <row r="588" spans="1:14" s="16" customFormat="1" x14ac:dyDescent="0.2">
      <c r="A588" s="4" t="s">
        <v>691</v>
      </c>
      <c r="B588" s="5" t="s">
        <v>768</v>
      </c>
      <c r="C588" s="8">
        <v>824239</v>
      </c>
      <c r="D588" s="8">
        <v>824239</v>
      </c>
      <c r="E588" s="8">
        <v>159807.70000000001</v>
      </c>
      <c r="F588" s="8">
        <f t="shared" si="25"/>
        <v>19.388514739050201</v>
      </c>
      <c r="G588" s="8">
        <f t="shared" si="26"/>
        <v>19.388514739050201</v>
      </c>
      <c r="H588" s="8">
        <v>355995.8</v>
      </c>
      <c r="I588" s="8">
        <f t="shared" si="24"/>
        <v>44.890332975838483</v>
      </c>
    </row>
    <row r="589" spans="1:14" s="16" customFormat="1" x14ac:dyDescent="0.2">
      <c r="A589" s="4" t="s">
        <v>692</v>
      </c>
      <c r="B589" s="5" t="s">
        <v>769</v>
      </c>
      <c r="C589" s="8">
        <v>173293.1</v>
      </c>
      <c r="D589" s="8">
        <v>173293.1</v>
      </c>
      <c r="E589" s="8">
        <v>2324.25288</v>
      </c>
      <c r="F589" s="8">
        <f t="shared" si="25"/>
        <v>1.3412264423684497</v>
      </c>
      <c r="G589" s="8">
        <f t="shared" si="26"/>
        <v>1.3412264423684497</v>
      </c>
      <c r="H589" s="8">
        <v>83.765600000000006</v>
      </c>
      <c r="I589" s="8" t="s">
        <v>1139</v>
      </c>
    </row>
    <row r="590" spans="1:14" s="16" customFormat="1" x14ac:dyDescent="0.2">
      <c r="A590" s="2" t="s">
        <v>693</v>
      </c>
      <c r="B590" s="3" t="s">
        <v>770</v>
      </c>
      <c r="C590" s="7">
        <f>C7-C513</f>
        <v>-3674020.900000006</v>
      </c>
      <c r="D590" s="7">
        <f>D7-D513</f>
        <v>-4450162.9416799992</v>
      </c>
      <c r="E590" s="7">
        <v>1598571.8022100001</v>
      </c>
      <c r="F590" s="7">
        <v>0</v>
      </c>
      <c r="G590" s="7">
        <v>0</v>
      </c>
      <c r="H590" s="7">
        <v>3737120.8127199998</v>
      </c>
      <c r="I590" s="7">
        <f t="shared" si="24"/>
        <v>42.775491677147755</v>
      </c>
    </row>
    <row r="591" spans="1:14" s="16" customFormat="1" x14ac:dyDescent="0.2">
      <c r="A591" s="2" t="s">
        <v>1047</v>
      </c>
      <c r="B591" s="3" t="s">
        <v>770</v>
      </c>
      <c r="C591" s="7">
        <f>C592+C614</f>
        <v>3674020.9000000181</v>
      </c>
      <c r="D591" s="7">
        <f>D592+D614</f>
        <v>4450162.9416799964</v>
      </c>
      <c r="E591" s="7">
        <v>-1598571.8022100001</v>
      </c>
      <c r="F591" s="7">
        <v>0</v>
      </c>
      <c r="G591" s="7">
        <v>0</v>
      </c>
      <c r="H591" s="7">
        <v>-3737120.8127199998</v>
      </c>
      <c r="I591" s="7">
        <f t="shared" si="24"/>
        <v>42.775491677147755</v>
      </c>
    </row>
    <row r="592" spans="1:14" s="16" customFormat="1" ht="25.5" x14ac:dyDescent="0.2">
      <c r="A592" s="2" t="s">
        <v>1048</v>
      </c>
      <c r="B592" s="3" t="s">
        <v>1080</v>
      </c>
      <c r="C592" s="7">
        <v>2770.2</v>
      </c>
      <c r="D592" s="7">
        <v>2770.2</v>
      </c>
      <c r="E592" s="7">
        <v>-9687036.2339999992</v>
      </c>
      <c r="F592" s="7">
        <v>0</v>
      </c>
      <c r="G592" s="7">
        <v>0</v>
      </c>
      <c r="H592" s="7">
        <v>-10390054.174000001</v>
      </c>
      <c r="I592" s="7">
        <f t="shared" si="24"/>
        <v>93.233741343146903</v>
      </c>
    </row>
    <row r="593" spans="1:9" s="16" customFormat="1" x14ac:dyDescent="0.2">
      <c r="A593" s="2" t="s">
        <v>1049</v>
      </c>
      <c r="B593" s="3" t="s">
        <v>1081</v>
      </c>
      <c r="C593" s="7">
        <v>1394310</v>
      </c>
      <c r="D593" s="7">
        <v>1394310</v>
      </c>
      <c r="E593" s="7">
        <v>-9679545.5</v>
      </c>
      <c r="F593" s="7">
        <v>0</v>
      </c>
      <c r="G593" s="7">
        <v>0</v>
      </c>
      <c r="H593" s="7">
        <v>-10413582.6</v>
      </c>
      <c r="I593" s="7">
        <f t="shared" si="24"/>
        <v>92.951156886199755</v>
      </c>
    </row>
    <row r="594" spans="1:9" s="16" customFormat="1" x14ac:dyDescent="0.2">
      <c r="A594" s="4" t="s">
        <v>1050</v>
      </c>
      <c r="B594" s="5" t="s">
        <v>1082</v>
      </c>
      <c r="C594" s="8">
        <v>22514310</v>
      </c>
      <c r="D594" s="8">
        <v>22514310</v>
      </c>
      <c r="E594" s="8">
        <v>0</v>
      </c>
      <c r="F594" s="8">
        <f t="shared" si="25"/>
        <v>0</v>
      </c>
      <c r="G594" s="8">
        <f t="shared" si="26"/>
        <v>0</v>
      </c>
      <c r="H594" s="8">
        <v>0</v>
      </c>
      <c r="I594" s="8">
        <v>0</v>
      </c>
    </row>
    <row r="595" spans="1:9" s="16" customFormat="1" ht="25.5" x14ac:dyDescent="0.2">
      <c r="A595" s="4" t="s">
        <v>1051</v>
      </c>
      <c r="B595" s="5" t="s">
        <v>1083</v>
      </c>
      <c r="C595" s="8">
        <v>-21120000</v>
      </c>
      <c r="D595" s="8">
        <v>-21120000</v>
      </c>
      <c r="E595" s="8">
        <v>-9679545.5</v>
      </c>
      <c r="F595" s="8">
        <f t="shared" si="25"/>
        <v>45.831181344696972</v>
      </c>
      <c r="G595" s="8">
        <f t="shared" si="26"/>
        <v>45.831181344696972</v>
      </c>
      <c r="H595" s="8">
        <v>-10413582.6</v>
      </c>
      <c r="I595" s="8">
        <f t="shared" si="24"/>
        <v>92.951156886199755</v>
      </c>
    </row>
    <row r="596" spans="1:9" s="16" customFormat="1" ht="25.5" x14ac:dyDescent="0.2">
      <c r="A596" s="4" t="s">
        <v>1052</v>
      </c>
      <c r="B596" s="5" t="s">
        <v>1084</v>
      </c>
      <c r="C596" s="8">
        <v>22514310</v>
      </c>
      <c r="D596" s="8">
        <v>22514310</v>
      </c>
      <c r="E596" s="8">
        <v>0</v>
      </c>
      <c r="F596" s="8">
        <f t="shared" si="25"/>
        <v>0</v>
      </c>
      <c r="G596" s="8">
        <f t="shared" si="26"/>
        <v>0</v>
      </c>
      <c r="H596" s="8">
        <v>0</v>
      </c>
      <c r="I596" s="8">
        <v>0</v>
      </c>
    </row>
    <row r="597" spans="1:9" s="16" customFormat="1" ht="25.5" x14ac:dyDescent="0.2">
      <c r="A597" s="4" t="s">
        <v>1053</v>
      </c>
      <c r="B597" s="5" t="s">
        <v>1085</v>
      </c>
      <c r="C597" s="8">
        <v>-21120000</v>
      </c>
      <c r="D597" s="8">
        <v>-21120000</v>
      </c>
      <c r="E597" s="8">
        <v>-9679545.5</v>
      </c>
      <c r="F597" s="8">
        <f t="shared" si="25"/>
        <v>45.831181344696972</v>
      </c>
      <c r="G597" s="8">
        <f t="shared" si="26"/>
        <v>45.831181344696972</v>
      </c>
      <c r="H597" s="8">
        <v>-10413582.6</v>
      </c>
      <c r="I597" s="8">
        <f t="shared" si="24"/>
        <v>92.951156886199755</v>
      </c>
    </row>
    <row r="598" spans="1:9" s="16" customFormat="1" ht="25.5" x14ac:dyDescent="0.2">
      <c r="A598" s="4" t="s">
        <v>1054</v>
      </c>
      <c r="B598" s="5" t="s">
        <v>1086</v>
      </c>
      <c r="C598" s="8">
        <v>-1394310</v>
      </c>
      <c r="D598" s="8">
        <v>-1394310</v>
      </c>
      <c r="E598" s="8">
        <v>0</v>
      </c>
      <c r="F598" s="8">
        <f t="shared" si="25"/>
        <v>0</v>
      </c>
      <c r="G598" s="8">
        <f t="shared" si="26"/>
        <v>0</v>
      </c>
      <c r="H598" s="8">
        <v>0</v>
      </c>
      <c r="I598" s="8">
        <v>0</v>
      </c>
    </row>
    <row r="599" spans="1:9" s="16" customFormat="1" ht="25.5" x14ac:dyDescent="0.2">
      <c r="A599" s="4" t="s">
        <v>1055</v>
      </c>
      <c r="B599" s="5" t="s">
        <v>1087</v>
      </c>
      <c r="C599" s="8">
        <v>-1394310</v>
      </c>
      <c r="D599" s="8">
        <v>-1394310</v>
      </c>
      <c r="E599" s="8">
        <v>0</v>
      </c>
      <c r="F599" s="8">
        <f t="shared" si="25"/>
        <v>0</v>
      </c>
      <c r="G599" s="8">
        <f t="shared" si="26"/>
        <v>0</v>
      </c>
      <c r="H599" s="8">
        <v>0</v>
      </c>
      <c r="I599" s="8">
        <v>0</v>
      </c>
    </row>
    <row r="600" spans="1:9" s="16" customFormat="1" ht="25.5" x14ac:dyDescent="0.2">
      <c r="A600" s="4" t="s">
        <v>1056</v>
      </c>
      <c r="B600" s="5" t="s">
        <v>1088</v>
      </c>
      <c r="C600" s="8">
        <v>5100000</v>
      </c>
      <c r="D600" s="8">
        <v>5100000</v>
      </c>
      <c r="E600" s="8">
        <v>0</v>
      </c>
      <c r="F600" s="8">
        <f t="shared" si="25"/>
        <v>0</v>
      </c>
      <c r="G600" s="8">
        <f t="shared" si="26"/>
        <v>0</v>
      </c>
      <c r="H600" s="8">
        <v>0</v>
      </c>
      <c r="I600" s="8">
        <v>0</v>
      </c>
    </row>
    <row r="601" spans="1:9" s="16" customFormat="1" ht="25.5" x14ac:dyDescent="0.2">
      <c r="A601" s="4" t="s">
        <v>1057</v>
      </c>
      <c r="B601" s="5" t="s">
        <v>1089</v>
      </c>
      <c r="C601" s="8">
        <v>-6494310</v>
      </c>
      <c r="D601" s="8">
        <v>-6494310</v>
      </c>
      <c r="E601" s="8">
        <v>0</v>
      </c>
      <c r="F601" s="8">
        <f t="shared" si="25"/>
        <v>0</v>
      </c>
      <c r="G601" s="8">
        <f t="shared" si="26"/>
        <v>0</v>
      </c>
      <c r="H601" s="8">
        <v>0</v>
      </c>
      <c r="I601" s="8">
        <v>0</v>
      </c>
    </row>
    <row r="602" spans="1:9" s="16" customFormat="1" ht="38.25" x14ac:dyDescent="0.2">
      <c r="A602" s="4" t="s">
        <v>1058</v>
      </c>
      <c r="B602" s="5" t="s">
        <v>1090</v>
      </c>
      <c r="C602" s="8">
        <v>5100000</v>
      </c>
      <c r="D602" s="8">
        <v>5100000</v>
      </c>
      <c r="E602" s="8">
        <v>0</v>
      </c>
      <c r="F602" s="8">
        <f t="shared" si="25"/>
        <v>0</v>
      </c>
      <c r="G602" s="8">
        <f t="shared" si="26"/>
        <v>0</v>
      </c>
      <c r="H602" s="8">
        <v>0</v>
      </c>
      <c r="I602" s="8">
        <v>0</v>
      </c>
    </row>
    <row r="603" spans="1:9" s="16" customFormat="1" ht="38.25" x14ac:dyDescent="0.2">
      <c r="A603" s="4" t="s">
        <v>1059</v>
      </c>
      <c r="B603" s="5" t="s">
        <v>1091</v>
      </c>
      <c r="C603" s="8">
        <v>-6494310</v>
      </c>
      <c r="D603" s="8">
        <v>-6494310</v>
      </c>
      <c r="E603" s="8">
        <v>0</v>
      </c>
      <c r="F603" s="8">
        <f t="shared" si="25"/>
        <v>0</v>
      </c>
      <c r="G603" s="8">
        <f t="shared" si="26"/>
        <v>0</v>
      </c>
      <c r="H603" s="8">
        <v>0</v>
      </c>
      <c r="I603" s="8">
        <v>0</v>
      </c>
    </row>
    <row r="604" spans="1:9" s="16" customFormat="1" x14ac:dyDescent="0.2">
      <c r="A604" s="2" t="s">
        <v>1060</v>
      </c>
      <c r="B604" s="3" t="s">
        <v>1092</v>
      </c>
      <c r="C604" s="7">
        <v>2770.2</v>
      </c>
      <c r="D604" s="7">
        <v>2770.2</v>
      </c>
      <c r="E604" s="7">
        <v>-7490.7340000000004</v>
      </c>
      <c r="F604" s="7">
        <v>0</v>
      </c>
      <c r="G604" s="7">
        <v>0</v>
      </c>
      <c r="H604" s="7">
        <v>23528.425999999999</v>
      </c>
      <c r="I604" s="7">
        <v>0</v>
      </c>
    </row>
    <row r="605" spans="1:9" s="16" customFormat="1" ht="25.5" x14ac:dyDescent="0.2">
      <c r="A605" s="4" t="s">
        <v>1061</v>
      </c>
      <c r="B605" s="5" t="s">
        <v>1093</v>
      </c>
      <c r="C605" s="8">
        <v>2770.2</v>
      </c>
      <c r="D605" s="8">
        <v>2770.2</v>
      </c>
      <c r="E605" s="8">
        <v>-7490.7340000000004</v>
      </c>
      <c r="F605" s="8">
        <v>0</v>
      </c>
      <c r="G605" s="8">
        <v>0</v>
      </c>
      <c r="H605" s="8">
        <v>23528.425999999999</v>
      </c>
      <c r="I605" s="8">
        <v>0</v>
      </c>
    </row>
    <row r="606" spans="1:9" s="16" customFormat="1" ht="25.5" x14ac:dyDescent="0.2">
      <c r="A606" s="4" t="s">
        <v>1062</v>
      </c>
      <c r="B606" s="5" t="s">
        <v>1094</v>
      </c>
      <c r="C606" s="8">
        <v>-210000</v>
      </c>
      <c r="D606" s="8">
        <v>-210000</v>
      </c>
      <c r="E606" s="8">
        <v>-15000</v>
      </c>
      <c r="F606" s="8">
        <f t="shared" si="25"/>
        <v>7.1428571428571423</v>
      </c>
      <c r="G606" s="8">
        <f t="shared" si="26"/>
        <v>7.1428571428571423</v>
      </c>
      <c r="H606" s="8">
        <v>-9391.1</v>
      </c>
      <c r="I606" s="8">
        <f t="shared" ref="I606:I623" si="27">E606/H606*100</f>
        <v>159.7256977350896</v>
      </c>
    </row>
    <row r="607" spans="1:9" s="16" customFormat="1" ht="25.5" x14ac:dyDescent="0.2">
      <c r="A607" s="4" t="s">
        <v>1063</v>
      </c>
      <c r="B607" s="5" t="s">
        <v>1095</v>
      </c>
      <c r="C607" s="8">
        <v>212770.2</v>
      </c>
      <c r="D607" s="8">
        <v>212770.2</v>
      </c>
      <c r="E607" s="8">
        <v>7509.2659999999996</v>
      </c>
      <c r="F607" s="8">
        <f t="shared" si="25"/>
        <v>3.5292846460641569</v>
      </c>
      <c r="G607" s="8">
        <f t="shared" si="26"/>
        <v>3.5292846460641569</v>
      </c>
      <c r="H607" s="8">
        <v>32919.525999999998</v>
      </c>
      <c r="I607" s="8">
        <f t="shared" si="27"/>
        <v>22.810978505583588</v>
      </c>
    </row>
    <row r="608" spans="1:9" s="16" customFormat="1" ht="25.5" x14ac:dyDescent="0.2">
      <c r="A608" s="4" t="s">
        <v>1064</v>
      </c>
      <c r="B608" s="5" t="s">
        <v>1096</v>
      </c>
      <c r="C608" s="8">
        <v>15.5</v>
      </c>
      <c r="D608" s="8">
        <v>15.5</v>
      </c>
      <c r="E608" s="8">
        <v>9.266</v>
      </c>
      <c r="F608" s="8">
        <f t="shared" si="25"/>
        <v>59.780645161290323</v>
      </c>
      <c r="G608" s="8">
        <f t="shared" si="26"/>
        <v>59.780645161290323</v>
      </c>
      <c r="H608" s="8">
        <v>11.926</v>
      </c>
      <c r="I608" s="8">
        <f t="shared" si="27"/>
        <v>77.695790709374478</v>
      </c>
    </row>
    <row r="609" spans="1:14" s="16" customFormat="1" ht="25.5" x14ac:dyDescent="0.2">
      <c r="A609" s="4" t="s">
        <v>1065</v>
      </c>
      <c r="B609" s="5" t="s">
        <v>1097</v>
      </c>
      <c r="C609" s="8">
        <v>15.5</v>
      </c>
      <c r="D609" s="8">
        <v>15.5</v>
      </c>
      <c r="E609" s="8">
        <v>9.266</v>
      </c>
      <c r="F609" s="8">
        <f t="shared" ref="F609:F623" si="28">E609/C609*100</f>
        <v>59.780645161290323</v>
      </c>
      <c r="G609" s="8">
        <f t="shared" ref="G609:G623" si="29">E609/D609*100</f>
        <v>59.780645161290323</v>
      </c>
      <c r="H609" s="8">
        <v>11.926</v>
      </c>
      <c r="I609" s="8">
        <f t="shared" si="27"/>
        <v>77.695790709374478</v>
      </c>
    </row>
    <row r="610" spans="1:14" s="16" customFormat="1" ht="25.5" x14ac:dyDescent="0.2">
      <c r="A610" s="4" t="s">
        <v>1066</v>
      </c>
      <c r="B610" s="5" t="s">
        <v>1098</v>
      </c>
      <c r="C610" s="8">
        <v>-210000</v>
      </c>
      <c r="D610" s="8">
        <v>-210000</v>
      </c>
      <c r="E610" s="8">
        <v>-15000</v>
      </c>
      <c r="F610" s="8">
        <f t="shared" si="28"/>
        <v>7.1428571428571423</v>
      </c>
      <c r="G610" s="8">
        <f t="shared" si="29"/>
        <v>7.1428571428571423</v>
      </c>
      <c r="H610" s="8">
        <v>-9391.1</v>
      </c>
      <c r="I610" s="8">
        <f t="shared" si="27"/>
        <v>159.7256977350896</v>
      </c>
    </row>
    <row r="611" spans="1:14" s="16" customFormat="1" ht="25.5" x14ac:dyDescent="0.2">
      <c r="A611" s="4" t="s">
        <v>1067</v>
      </c>
      <c r="B611" s="5" t="s">
        <v>1099</v>
      </c>
      <c r="C611" s="8">
        <v>212754.7</v>
      </c>
      <c r="D611" s="8">
        <v>212754.7</v>
      </c>
      <c r="E611" s="8">
        <v>7500</v>
      </c>
      <c r="F611" s="8">
        <f t="shared" si="28"/>
        <v>3.5251865176186468</v>
      </c>
      <c r="G611" s="8">
        <f t="shared" si="29"/>
        <v>3.5251865176186468</v>
      </c>
      <c r="H611" s="8">
        <v>32907.599999999999</v>
      </c>
      <c r="I611" s="8">
        <f t="shared" si="27"/>
        <v>22.791087773037233</v>
      </c>
    </row>
    <row r="612" spans="1:14" s="16" customFormat="1" ht="38.25" x14ac:dyDescent="0.2">
      <c r="A612" s="4" t="s">
        <v>1068</v>
      </c>
      <c r="B612" s="5" t="s">
        <v>1100</v>
      </c>
      <c r="C612" s="8">
        <v>-210000</v>
      </c>
      <c r="D612" s="8">
        <v>-210000</v>
      </c>
      <c r="E612" s="8">
        <v>-15000</v>
      </c>
      <c r="F612" s="8">
        <f t="shared" si="28"/>
        <v>7.1428571428571423</v>
      </c>
      <c r="G612" s="8">
        <f t="shared" si="29"/>
        <v>7.1428571428571423</v>
      </c>
      <c r="H612" s="8">
        <v>-9391.1</v>
      </c>
      <c r="I612" s="8">
        <f t="shared" si="27"/>
        <v>159.7256977350896</v>
      </c>
    </row>
    <row r="613" spans="1:14" s="16" customFormat="1" ht="38.25" x14ac:dyDescent="0.2">
      <c r="A613" s="4" t="s">
        <v>1069</v>
      </c>
      <c r="B613" s="5" t="s">
        <v>1101</v>
      </c>
      <c r="C613" s="8">
        <v>212754.7</v>
      </c>
      <c r="D613" s="8">
        <v>212754.7</v>
      </c>
      <c r="E613" s="8">
        <v>7500</v>
      </c>
      <c r="F613" s="8">
        <f t="shared" si="28"/>
        <v>3.5251865176186468</v>
      </c>
      <c r="G613" s="8">
        <f t="shared" si="29"/>
        <v>3.5251865176186468</v>
      </c>
      <c r="H613" s="8">
        <v>32907.599999999999</v>
      </c>
      <c r="I613" s="8">
        <f t="shared" si="27"/>
        <v>22.791087773037233</v>
      </c>
    </row>
    <row r="614" spans="1:14" s="16" customFormat="1" x14ac:dyDescent="0.2">
      <c r="A614" s="2" t="s">
        <v>1070</v>
      </c>
      <c r="B614" s="3" t="s">
        <v>1080</v>
      </c>
      <c r="C614" s="7">
        <f>C615</f>
        <v>3671250.7000000179</v>
      </c>
      <c r="D614" s="7">
        <f>D615</f>
        <v>4447392.7416799963</v>
      </c>
      <c r="E614" s="7">
        <v>8088464.4317899998</v>
      </c>
      <c r="F614" s="7" t="s">
        <v>1139</v>
      </c>
      <c r="G614" s="7" t="s">
        <v>1139</v>
      </c>
      <c r="H614" s="7">
        <v>6652933.3612799998</v>
      </c>
      <c r="I614" s="7">
        <f t="shared" si="27"/>
        <v>121.57741544301008</v>
      </c>
    </row>
    <row r="615" spans="1:14" s="16" customFormat="1" x14ac:dyDescent="0.2">
      <c r="A615" s="2" t="s">
        <v>1071</v>
      </c>
      <c r="B615" s="3" t="s">
        <v>1102</v>
      </c>
      <c r="C615" s="7">
        <f>C616+C620</f>
        <v>3671250.7000000179</v>
      </c>
      <c r="D615" s="7">
        <f>D616+D620</f>
        <v>4447392.7416799963</v>
      </c>
      <c r="E615" s="7">
        <v>8088464.4317899998</v>
      </c>
      <c r="F615" s="7" t="s">
        <v>1139</v>
      </c>
      <c r="G615" s="7" t="s">
        <v>1139</v>
      </c>
      <c r="H615" s="7">
        <v>6652933.3612799998</v>
      </c>
      <c r="I615" s="7">
        <f t="shared" si="27"/>
        <v>121.57741544301008</v>
      </c>
    </row>
    <row r="616" spans="1:14" s="16" customFormat="1" x14ac:dyDescent="0.2">
      <c r="A616" s="4" t="s">
        <v>1072</v>
      </c>
      <c r="B616" s="5" t="s">
        <v>1103</v>
      </c>
      <c r="C616" s="8">
        <v>-105853551.59999999</v>
      </c>
      <c r="D616" s="8">
        <f>-(D7+D596+D602+D609+D613)</f>
        <v>-106352015.7</v>
      </c>
      <c r="E616" s="8">
        <v>-34558468.345989995</v>
      </c>
      <c r="F616" s="8">
        <f t="shared" si="28"/>
        <v>32.647433953448946</v>
      </c>
      <c r="G616" s="8">
        <f t="shared" si="29"/>
        <v>32.494417824174811</v>
      </c>
      <c r="H616" s="8">
        <v>-29051632.122360002</v>
      </c>
      <c r="I616" s="8">
        <f t="shared" si="27"/>
        <v>118.95534199399276</v>
      </c>
    </row>
    <row r="617" spans="1:14" s="16" customFormat="1" x14ac:dyDescent="0.2">
      <c r="A617" s="4" t="s">
        <v>1073</v>
      </c>
      <c r="B617" s="5" t="s">
        <v>1104</v>
      </c>
      <c r="C617" s="8">
        <v>-105853551.59999999</v>
      </c>
      <c r="D617" s="8">
        <f>D616</f>
        <v>-106352015.7</v>
      </c>
      <c r="E617" s="8">
        <v>-34558468.345989995</v>
      </c>
      <c r="F617" s="8">
        <f t="shared" si="28"/>
        <v>32.647433953448946</v>
      </c>
      <c r="G617" s="8">
        <f t="shared" si="29"/>
        <v>32.494417824174811</v>
      </c>
      <c r="H617" s="8">
        <v>-29051632.122360002</v>
      </c>
      <c r="I617" s="8">
        <f t="shared" si="27"/>
        <v>118.95534199399276</v>
      </c>
    </row>
    <row r="618" spans="1:14" s="16" customFormat="1" x14ac:dyDescent="0.2">
      <c r="A618" s="4" t="s">
        <v>1074</v>
      </c>
      <c r="B618" s="5" t="s">
        <v>1105</v>
      </c>
      <c r="C618" s="8">
        <v>-105853551.59999999</v>
      </c>
      <c r="D618" s="8">
        <f>D616</f>
        <v>-106352015.7</v>
      </c>
      <c r="E618" s="8">
        <v>-34558468.345989995</v>
      </c>
      <c r="F618" s="8">
        <f t="shared" si="28"/>
        <v>32.647433953448946</v>
      </c>
      <c r="G618" s="8">
        <f t="shared" si="29"/>
        <v>32.494417824174811</v>
      </c>
      <c r="H618" s="8">
        <v>-29051632.122360002</v>
      </c>
      <c r="I618" s="8">
        <f t="shared" si="27"/>
        <v>118.95534199399276</v>
      </c>
    </row>
    <row r="619" spans="1:14" s="16" customFormat="1" ht="25.5" x14ac:dyDescent="0.2">
      <c r="A619" s="4" t="s">
        <v>1075</v>
      </c>
      <c r="B619" s="5" t="s">
        <v>1106</v>
      </c>
      <c r="C619" s="8">
        <v>-105853551.59999999</v>
      </c>
      <c r="D619" s="8">
        <f>D616</f>
        <v>-106352015.7</v>
      </c>
      <c r="E619" s="8">
        <v>-34558468.345989995</v>
      </c>
      <c r="F619" s="8">
        <f t="shared" si="28"/>
        <v>32.647433953448946</v>
      </c>
      <c r="G619" s="8">
        <f t="shared" si="29"/>
        <v>32.494417824174811</v>
      </c>
      <c r="H619" s="8">
        <v>-29051632.122360002</v>
      </c>
      <c r="I619" s="8">
        <f t="shared" si="27"/>
        <v>118.95534199399276</v>
      </c>
    </row>
    <row r="620" spans="1:14" s="16" customFormat="1" x14ac:dyDescent="0.2">
      <c r="A620" s="4" t="s">
        <v>1076</v>
      </c>
      <c r="B620" s="5" t="s">
        <v>1107</v>
      </c>
      <c r="C620" s="8">
        <f>C623</f>
        <v>109524802.30000001</v>
      </c>
      <c r="D620" s="8">
        <v>110799408.44168</v>
      </c>
      <c r="E620" s="8">
        <v>42646932.777779996</v>
      </c>
      <c r="F620" s="8">
        <f t="shared" si="28"/>
        <v>38.938150886559505</v>
      </c>
      <c r="G620" s="8">
        <f t="shared" si="29"/>
        <v>38.490217030560672</v>
      </c>
      <c r="H620" s="8">
        <v>35704565.48364</v>
      </c>
      <c r="I620" s="8">
        <f t="shared" si="27"/>
        <v>119.44392040654022</v>
      </c>
    </row>
    <row r="621" spans="1:14" s="16" customFormat="1" x14ac:dyDescent="0.2">
      <c r="A621" s="4" t="s">
        <v>1077</v>
      </c>
      <c r="B621" s="5" t="s">
        <v>1108</v>
      </c>
      <c r="C621" s="8">
        <v>110799408.44168</v>
      </c>
      <c r="D621" s="8">
        <v>110799408.44168</v>
      </c>
      <c r="E621" s="8">
        <v>42646932.777779996</v>
      </c>
      <c r="F621" s="8">
        <f t="shared" si="28"/>
        <v>38.490217030560672</v>
      </c>
      <c r="G621" s="8">
        <f t="shared" si="29"/>
        <v>38.490217030560672</v>
      </c>
      <c r="H621" s="8">
        <v>35704565.48364</v>
      </c>
      <c r="I621" s="8">
        <f t="shared" si="27"/>
        <v>119.44392040654022</v>
      </c>
    </row>
    <row r="622" spans="1:14" s="16" customFormat="1" x14ac:dyDescent="0.2">
      <c r="A622" s="4" t="s">
        <v>1078</v>
      </c>
      <c r="B622" s="5" t="s">
        <v>1109</v>
      </c>
      <c r="C622" s="8">
        <v>110799408.44168</v>
      </c>
      <c r="D622" s="8">
        <v>110799408.44168</v>
      </c>
      <c r="E622" s="8">
        <v>42646932.777779996</v>
      </c>
      <c r="F622" s="8">
        <f t="shared" si="28"/>
        <v>38.490217030560672</v>
      </c>
      <c r="G622" s="8">
        <f t="shared" si="29"/>
        <v>38.490217030560672</v>
      </c>
      <c r="H622" s="8">
        <v>35704565.48364</v>
      </c>
      <c r="I622" s="8">
        <f t="shared" si="27"/>
        <v>119.44392040654022</v>
      </c>
    </row>
    <row r="623" spans="1:14" s="16" customFormat="1" ht="28.5" customHeight="1" x14ac:dyDescent="0.2">
      <c r="A623" s="4" t="s">
        <v>1079</v>
      </c>
      <c r="B623" s="5" t="s">
        <v>1110</v>
      </c>
      <c r="C623" s="8">
        <f>C513-C597-C603-C612</f>
        <v>109524802.30000001</v>
      </c>
      <c r="D623" s="8">
        <f>D513-D597-D603-D612</f>
        <v>110799408.44168</v>
      </c>
      <c r="E623" s="8">
        <v>42646932.777779996</v>
      </c>
      <c r="F623" s="8">
        <f t="shared" si="28"/>
        <v>38.938150886559505</v>
      </c>
      <c r="G623" s="8">
        <f t="shared" si="29"/>
        <v>38.490217030560672</v>
      </c>
      <c r="H623" s="8">
        <v>35704565.48364</v>
      </c>
      <c r="I623" s="8">
        <f t="shared" si="27"/>
        <v>119.44392040654022</v>
      </c>
    </row>
    <row r="624" spans="1:14" x14ac:dyDescent="0.2">
      <c r="A624" s="26"/>
      <c r="B624" s="26"/>
      <c r="C624" s="17"/>
      <c r="D624" s="17"/>
      <c r="F624" s="18"/>
      <c r="G624" s="19"/>
      <c r="I624" s="36"/>
      <c r="N624" s="16"/>
    </row>
    <row r="625" spans="1:14" x14ac:dyDescent="0.2">
      <c r="F625" s="29">
        <v>0</v>
      </c>
      <c r="I625" s="36"/>
      <c r="N625" s="16"/>
    </row>
    <row r="626" spans="1:14" x14ac:dyDescent="0.2">
      <c r="A626" s="25" t="s">
        <v>1197</v>
      </c>
      <c r="B626" s="25"/>
      <c r="E626" s="17" t="s">
        <v>1198</v>
      </c>
      <c r="I626" s="37"/>
      <c r="N626" s="16"/>
    </row>
    <row r="627" spans="1:14" x14ac:dyDescent="0.2">
      <c r="F627" s="29">
        <v>0</v>
      </c>
      <c r="I627" s="12">
        <v>0</v>
      </c>
    </row>
    <row r="628" spans="1:14" x14ac:dyDescent="0.2">
      <c r="I628" s="12">
        <v>0</v>
      </c>
    </row>
  </sheetData>
  <autoFilter ref="A6:I626"/>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01.07.2020</vt:lpstr>
      <vt:lpstr>'01.07.2020'!Заголовки_для_печати</vt:lpstr>
      <vt:lpstr>'01.07.2020'!Область_печати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2020-06-19T09:46:57Z</cp:lastPrinted>
  <dcterms:created xsi:type="dcterms:W3CDTF">1999-06-18T11:49:53Z</dcterms:created>
  <dcterms:modified xsi:type="dcterms:W3CDTF">2020-07-17T15:05:43Z</dcterms:modified>
</cp:coreProperties>
</file>