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2.2020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<sst xmlns="http://schemas.openxmlformats.org/spreadsheetml/2006/main" count="75" uniqueCount="63">
  <si>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</si>
  <si>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</si>
  <si>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</si>
  <si>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</si>
  <si>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</si>
  <si>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</si>
  <si>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</si>
  <si>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</si>
  <si>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</si>
  <si>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</si>
  <si>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</si>
  <si>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</si>
  <si>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</si>
  <si>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</si>
  <si>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</si>
  <si>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</si>
  <si>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</si>
  <si>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</si>
  <si>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</si>
  <si>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</si>
  <si>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</si>
  <si>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</si>
  <si>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</si>
  <si>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</si>
  <si>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</si>
  <si>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</si>
  <si>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</si>
  <si>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</si>
  <si>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</si>
  <si>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</si>
  <si>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</si>
  <si>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</si>
  <si>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</si>
  <si>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</si>
  <si>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</si>
  <si>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</si>
  <si>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</si>
  <si>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</si>
  <si>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</si>
  <si>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</si>
  <si>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</si>
  <si>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</si>
  <si>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</si>
  <si>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</si>
  <si>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</si>
  <si>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</si>
  <si>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</si>
  <si>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</si>
  <si>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</si>
  <si>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</si>
  <si>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</si>
  <si>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</si>
  <si>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</si>
  <si>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</si>
  <si>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</si>
  <si>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</si>
  <si>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</si>
  <si>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</si>
  <si>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</si>
  <si>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</si>
  <si>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Заместитель начальника управления  сводного бюджетного планирования и анализа исполнения бюджета</t>
  </si>
  <si>
    <t>Г.А. Яковлева</t>
  </si>
  <si>
    <t>КОНСОЛИДИРОВАННЫХ БЮДЖЕТОВ МУНИЦИПАЛЬНЫХ ОБРАЗОВАНИЙ НА 1 февраля 2020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</si>
</sst>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4" fontId="11" fillId="0" borderId="36" xfId="52" applyNumberFormat="1" applyFont="1" applyFill="1" applyBorder="1" applyAlignment="1" applyProtection="1">
      <alignment vertical="center" wrapText="1"/>
      <protection locked="0"/>
    </xf>
    <xf numFmtId="174" fontId="11" fillId="0" borderId="37" xfId="52" applyNumberFormat="1" applyFont="1" applyFill="1" applyBorder="1" applyAlignment="1" applyProtection="1">
      <alignment vertical="center" wrapText="1"/>
      <protection locked="0"/>
    </xf>
    <xf numFmtId="17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4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W45" sqref="W45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58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3" t="s">
        <v>62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4" t="s">
        <v>7</v>
      </c>
      <c r="O15" s="95"/>
      <c r="P15" s="95"/>
      <c r="Q15" s="95"/>
      <c r="R15" s="96"/>
      <c r="S15" s="94" t="s">
        <v>8</v>
      </c>
      <c r="T15" s="95"/>
      <c r="U15" s="95"/>
      <c r="V15" s="95"/>
      <c r="W15" s="96"/>
      <c r="X15" s="10"/>
      <c r="Y15" s="11"/>
      <c r="Z15" s="97" t="s">
        <v>9</v>
      </c>
      <c r="AA15" s="98"/>
      <c r="AB15" s="98"/>
      <c r="AC15" s="99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1432061.05</v>
      </c>
      <c r="O19" s="34">
        <v>79723.25501000001</v>
      </c>
      <c r="P19" s="35">
        <f aca="true" t="shared" si="0" ref="P19:P62">O19/N19*100</f>
        <v>5.567029073935082</v>
      </c>
      <c r="Q19" s="34">
        <v>52975.10236</v>
      </c>
      <c r="R19" s="91">
        <f aca="true" t="shared" si="1" ref="R19:R61">O19/Q19*100</f>
        <v>150.49193198010087</v>
      </c>
      <c r="S19" s="90">
        <v>1419470.35</v>
      </c>
      <c r="T19" s="34">
        <v>46827.076479999996</v>
      </c>
      <c r="U19" s="35">
        <f aca="true" t="shared" si="2" ref="U19:U62">T19/S19*100</f>
        <v>3.2989119131653575</v>
      </c>
      <c r="V19" s="34">
        <v>39992.30615</v>
      </c>
      <c r="W19" s="36">
        <f>T19/V19*100</f>
        <v>117.09021306339444</v>
      </c>
      <c r="X19" s="37"/>
      <c r="Y19" s="34"/>
      <c r="Z19" s="38">
        <f aca="true" t="shared" si="3" ref="Z19:AA62">N19-S19</f>
        <v>12590.699999999953</v>
      </c>
      <c r="AA19" s="38">
        <f t="shared" si="3"/>
        <v>32896.17853000001</v>
      </c>
      <c r="AB19" s="38">
        <f aca="true" t="shared" si="4" ref="AB19:AB62">O19-T19</f>
        <v>32896.17853000001</v>
      </c>
      <c r="AC19" s="39">
        <f>Q19-V19</f>
        <v>12982.79621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833641.1</v>
      </c>
      <c r="O20" s="34">
        <v>51567.47979</v>
      </c>
      <c r="P20" s="35">
        <f t="shared" si="0"/>
        <v>6.185813030331637</v>
      </c>
      <c r="Q20" s="34">
        <v>46352.11357</v>
      </c>
      <c r="R20" s="36">
        <f t="shared" si="1"/>
        <v>111.25162547792746</v>
      </c>
      <c r="S20" s="90">
        <v>869278.4</v>
      </c>
      <c r="T20" s="34">
        <v>33513.44611</v>
      </c>
      <c r="U20" s="35">
        <f t="shared" si="2"/>
        <v>3.8553179407195666</v>
      </c>
      <c r="V20" s="34">
        <v>48457.48358</v>
      </c>
      <c r="W20" s="36">
        <f aca="true" t="shared" si="5" ref="W20:W61">T20/V20*100</f>
        <v>69.16051687800004</v>
      </c>
      <c r="X20" s="37"/>
      <c r="Y20" s="34"/>
      <c r="Z20" s="38">
        <f t="shared" si="3"/>
        <v>-35637.30000000005</v>
      </c>
      <c r="AA20" s="38">
        <f t="shared" si="3"/>
        <v>18054.03368</v>
      </c>
      <c r="AB20" s="38">
        <f t="shared" si="4"/>
        <v>18054.03368</v>
      </c>
      <c r="AC20" s="39">
        <f aca="true" t="shared" si="6" ref="AC20:AC60">Q20-V20</f>
        <v>-2105.3700099999987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1184218</v>
      </c>
      <c r="O21" s="34">
        <v>71498.72178</v>
      </c>
      <c r="P21" s="35">
        <f t="shared" si="0"/>
        <v>6.037631735035273</v>
      </c>
      <c r="Q21" s="34">
        <v>68940.41972</v>
      </c>
      <c r="R21" s="36">
        <f t="shared" si="1"/>
        <v>103.71088843147531</v>
      </c>
      <c r="S21" s="90">
        <v>1208264.7</v>
      </c>
      <c r="T21" s="34">
        <v>36399.46759</v>
      </c>
      <c r="U21" s="35">
        <f t="shared" si="2"/>
        <v>3.012540843906141</v>
      </c>
      <c r="V21" s="34">
        <v>30724.95409</v>
      </c>
      <c r="W21" s="36">
        <f t="shared" si="5"/>
        <v>118.46874525305435</v>
      </c>
      <c r="X21" s="37"/>
      <c r="Y21" s="34"/>
      <c r="Z21" s="38">
        <f t="shared" si="3"/>
        <v>-24046.699999999953</v>
      </c>
      <c r="AA21" s="38">
        <f t="shared" si="3"/>
        <v>35099.25419000001</v>
      </c>
      <c r="AB21" s="38">
        <f t="shared" si="4"/>
        <v>35099.25419000001</v>
      </c>
      <c r="AC21" s="39">
        <f t="shared" si="6"/>
        <v>38215.465630000006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9272923.4</v>
      </c>
      <c r="O22" s="34">
        <v>515544.1359</v>
      </c>
      <c r="P22" s="35">
        <f t="shared" si="0"/>
        <v>5.559672108366602</v>
      </c>
      <c r="Q22" s="34">
        <v>484931.66242</v>
      </c>
      <c r="R22" s="36">
        <f t="shared" si="1"/>
        <v>106.31273968114017</v>
      </c>
      <c r="S22" s="90">
        <v>9994653.9</v>
      </c>
      <c r="T22" s="34">
        <v>246508.81263</v>
      </c>
      <c r="U22" s="35">
        <f t="shared" si="2"/>
        <v>2.4664066919816</v>
      </c>
      <c r="V22" s="34">
        <v>288242.81033</v>
      </c>
      <c r="W22" s="36">
        <f t="shared" si="5"/>
        <v>85.52123549856454</v>
      </c>
      <c r="X22" s="37"/>
      <c r="Y22" s="34"/>
      <c r="Z22" s="38">
        <f>N22-S22</f>
        <v>-721730.5</v>
      </c>
      <c r="AA22" s="38">
        <f t="shared" si="3"/>
        <v>269035.32327</v>
      </c>
      <c r="AB22" s="38">
        <f t="shared" si="4"/>
        <v>269035.32327</v>
      </c>
      <c r="AC22" s="39">
        <f t="shared" si="6"/>
        <v>196688.85209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795255.6</v>
      </c>
      <c r="O23" s="34">
        <v>51769.11272</v>
      </c>
      <c r="P23" s="35">
        <f t="shared" si="0"/>
        <v>6.509745133514307</v>
      </c>
      <c r="Q23" s="34">
        <v>51011.62122</v>
      </c>
      <c r="R23" s="36">
        <f t="shared" si="1"/>
        <v>101.48493908227918</v>
      </c>
      <c r="S23" s="90">
        <v>868710.4</v>
      </c>
      <c r="T23" s="34">
        <v>35021.65204</v>
      </c>
      <c r="U23" s="35">
        <f t="shared" si="2"/>
        <v>4.03145306422025</v>
      </c>
      <c r="V23" s="34">
        <v>39173.40758</v>
      </c>
      <c r="W23" s="36">
        <f t="shared" si="5"/>
        <v>89.40159716378699</v>
      </c>
      <c r="X23" s="37"/>
      <c r="Y23" s="34"/>
      <c r="Z23" s="38">
        <f t="shared" si="3"/>
        <v>-73454.80000000005</v>
      </c>
      <c r="AA23" s="38">
        <f t="shared" si="3"/>
        <v>16747.460679999997</v>
      </c>
      <c r="AB23" s="38">
        <f t="shared" si="4"/>
        <v>16747.460679999997</v>
      </c>
      <c r="AC23" s="39">
        <f t="shared" si="6"/>
        <v>11838.213640000002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300969.091</v>
      </c>
      <c r="O24" s="34">
        <v>6926.49324</v>
      </c>
      <c r="P24" s="35">
        <f t="shared" si="0"/>
        <v>2.301396870019453</v>
      </c>
      <c r="Q24" s="34">
        <v>20111.22079</v>
      </c>
      <c r="R24" s="36">
        <f t="shared" si="1"/>
        <v>34.44093877903271</v>
      </c>
      <c r="S24" s="90">
        <v>303804.867</v>
      </c>
      <c r="T24" s="34">
        <v>324.76021999999995</v>
      </c>
      <c r="U24" s="35">
        <f t="shared" si="2"/>
        <v>0.10689763571167538</v>
      </c>
      <c r="V24" s="34">
        <v>6506.63051</v>
      </c>
      <c r="W24" s="36">
        <f t="shared" si="5"/>
        <v>4.991219641270209</v>
      </c>
      <c r="X24" s="37"/>
      <c r="Y24" s="34"/>
      <c r="Z24" s="38">
        <f t="shared" si="3"/>
        <v>-2835.7760000000126</v>
      </c>
      <c r="AA24" s="38">
        <f t="shared" si="3"/>
        <v>6601.73302</v>
      </c>
      <c r="AB24" s="38">
        <f t="shared" si="4"/>
        <v>6601.73302</v>
      </c>
      <c r="AC24" s="39">
        <f t="shared" si="6"/>
        <v>13604.59028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691403.65</v>
      </c>
      <c r="O25" s="34">
        <v>36415.111020000004</v>
      </c>
      <c r="P25" s="35">
        <f t="shared" si="0"/>
        <v>5.266838122708783</v>
      </c>
      <c r="Q25" s="34">
        <v>39187.78722</v>
      </c>
      <c r="R25" s="36">
        <f t="shared" si="1"/>
        <v>92.92464209720696</v>
      </c>
      <c r="S25" s="90">
        <v>693683.65</v>
      </c>
      <c r="T25" s="34">
        <v>25425.20288</v>
      </c>
      <c r="U25" s="35">
        <f t="shared" si="2"/>
        <v>3.66524465150649</v>
      </c>
      <c r="V25" s="34">
        <v>21735.54195</v>
      </c>
      <c r="W25" s="36">
        <f t="shared" si="5"/>
        <v>116.9752423863533</v>
      </c>
      <c r="X25" s="37"/>
      <c r="Y25" s="34"/>
      <c r="Z25" s="38">
        <f t="shared" si="3"/>
        <v>-2280</v>
      </c>
      <c r="AA25" s="38">
        <f t="shared" si="3"/>
        <v>10989.908140000003</v>
      </c>
      <c r="AB25" s="38">
        <f t="shared" si="4"/>
        <v>10989.908140000003</v>
      </c>
      <c r="AC25" s="39">
        <f t="shared" si="6"/>
        <v>17452.24527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166358.07697999998</v>
      </c>
      <c r="O26" s="34">
        <v>5308.79654</v>
      </c>
      <c r="P26" s="35">
        <f t="shared" si="0"/>
        <v>3.191186527503704</v>
      </c>
      <c r="Q26" s="34">
        <v>15759.461650000001</v>
      </c>
      <c r="R26" s="36">
        <f t="shared" si="1"/>
        <v>33.68640793640308</v>
      </c>
      <c r="S26" s="90">
        <v>166651.97697999998</v>
      </c>
      <c r="T26" s="34">
        <v>7100.51961</v>
      </c>
      <c r="U26" s="35">
        <f t="shared" si="2"/>
        <v>4.260687294968087</v>
      </c>
      <c r="V26" s="34">
        <v>3342.69394</v>
      </c>
      <c r="W26" s="36">
        <f t="shared" si="5"/>
        <v>212.4190768718718</v>
      </c>
      <c r="X26" s="37"/>
      <c r="Y26" s="34"/>
      <c r="Z26" s="38">
        <f>N26-S26</f>
        <v>-293.8999999999942</v>
      </c>
      <c r="AA26" s="38">
        <f t="shared" si="3"/>
        <v>-1791.72307</v>
      </c>
      <c r="AB26" s="38">
        <f t="shared" si="4"/>
        <v>-1791.72307</v>
      </c>
      <c r="AC26" s="39">
        <f t="shared" si="6"/>
        <v>12416.76771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773157.89917</v>
      </c>
      <c r="O27" s="34">
        <v>48369.95732</v>
      </c>
      <c r="P27" s="35">
        <f t="shared" si="0"/>
        <v>6.256155097416205</v>
      </c>
      <c r="Q27" s="34">
        <v>48343.23439</v>
      </c>
      <c r="R27" s="36">
        <f t="shared" si="1"/>
        <v>100.05527749712488</v>
      </c>
      <c r="S27" s="90">
        <v>822673.13954</v>
      </c>
      <c r="T27" s="34">
        <v>24566.75773</v>
      </c>
      <c r="U27" s="35">
        <f t="shared" si="2"/>
        <v>2.986211236182644</v>
      </c>
      <c r="V27" s="34">
        <v>19711.98243</v>
      </c>
      <c r="W27" s="36">
        <f t="shared" si="5"/>
        <v>124.62854924531304</v>
      </c>
      <c r="X27" s="37"/>
      <c r="Y27" s="34"/>
      <c r="Z27" s="38">
        <f t="shared" si="3"/>
        <v>-49515.240370000014</v>
      </c>
      <c r="AA27" s="38">
        <f t="shared" si="3"/>
        <v>23803.19959</v>
      </c>
      <c r="AB27" s="38">
        <f t="shared" si="4"/>
        <v>23803.19959</v>
      </c>
      <c r="AC27" s="39">
        <f t="shared" si="6"/>
        <v>28631.251959999998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285176.14</v>
      </c>
      <c r="O28" s="34">
        <v>12295.53068</v>
      </c>
      <c r="P28" s="35">
        <f t="shared" si="0"/>
        <v>4.311556597967838</v>
      </c>
      <c r="Q28" s="34">
        <v>22653.502809999998</v>
      </c>
      <c r="R28" s="36">
        <f t="shared" si="1"/>
        <v>54.27650983216754</v>
      </c>
      <c r="S28" s="90">
        <v>285176.14</v>
      </c>
      <c r="T28" s="34">
        <v>2169.73641</v>
      </c>
      <c r="U28" s="35">
        <f t="shared" si="2"/>
        <v>0.7608407947453106</v>
      </c>
      <c r="V28" s="34">
        <v>8580.389640000001</v>
      </c>
      <c r="W28" s="36">
        <f t="shared" si="5"/>
        <v>25.287154791725747</v>
      </c>
      <c r="X28" s="37"/>
      <c r="Y28" s="34"/>
      <c r="Z28" s="38">
        <f t="shared" si="3"/>
        <v>0</v>
      </c>
      <c r="AA28" s="38">
        <f t="shared" si="3"/>
        <v>10125.79427</v>
      </c>
      <c r="AB28" s="38">
        <f t="shared" si="4"/>
        <v>10125.79427</v>
      </c>
      <c r="AC28" s="39">
        <f t="shared" si="6"/>
        <v>14073.113169999997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/>
      <c r="O29" s="34"/>
      <c r="P29" s="35"/>
      <c r="Q29" s="34">
        <v>48087.23579</v>
      </c>
      <c r="R29" s="36"/>
      <c r="S29" s="90"/>
      <c r="T29" s="34"/>
      <c r="U29" s="35"/>
      <c r="V29" s="34">
        <v>14285.50104</v>
      </c>
      <c r="W29" s="36">
        <f t="shared" si="5"/>
        <v>0</v>
      </c>
      <c r="X29" s="37"/>
      <c r="Y29" s="34"/>
      <c r="Z29" s="38">
        <f t="shared" si="3"/>
        <v>0</v>
      </c>
      <c r="AA29" s="38">
        <f t="shared" si="3"/>
        <v>0</v>
      </c>
      <c r="AB29" s="38">
        <f t="shared" si="4"/>
        <v>0</v>
      </c>
      <c r="AC29" s="39">
        <f t="shared" si="6"/>
        <v>33801.73475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162343.961</v>
      </c>
      <c r="O30" s="34">
        <v>16430.04339</v>
      </c>
      <c r="P30" s="35">
        <f t="shared" si="0"/>
        <v>10.1205140547236</v>
      </c>
      <c r="Q30" s="34">
        <v>15128.0595</v>
      </c>
      <c r="R30" s="36">
        <f t="shared" si="1"/>
        <v>108.60641703583993</v>
      </c>
      <c r="S30" s="90">
        <v>162493.661</v>
      </c>
      <c r="T30" s="34">
        <v>4880.71897</v>
      </c>
      <c r="U30" s="35">
        <f t="shared" si="2"/>
        <v>3.0036365357046146</v>
      </c>
      <c r="V30" s="34">
        <v>5539.11367</v>
      </c>
      <c r="W30" s="36">
        <f t="shared" si="5"/>
        <v>88.11371747855826</v>
      </c>
      <c r="X30" s="37"/>
      <c r="Y30" s="34"/>
      <c r="Z30" s="38">
        <f t="shared" si="3"/>
        <v>-149.69999999998254</v>
      </c>
      <c r="AA30" s="38">
        <f t="shared" si="3"/>
        <v>11549.324419999999</v>
      </c>
      <c r="AB30" s="38">
        <f t="shared" si="4"/>
        <v>11549.324419999999</v>
      </c>
      <c r="AC30" s="39">
        <f t="shared" si="6"/>
        <v>9588.94583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377433.85</v>
      </c>
      <c r="O31" s="34">
        <v>18706.6652</v>
      </c>
      <c r="P31" s="35">
        <f t="shared" si="0"/>
        <v>4.956276497192819</v>
      </c>
      <c r="Q31" s="34">
        <v>27381.97957</v>
      </c>
      <c r="R31" s="36">
        <f t="shared" si="1"/>
        <v>68.31743173344277</v>
      </c>
      <c r="S31" s="90">
        <v>389767.55519</v>
      </c>
      <c r="T31" s="34">
        <v>7385.871929999999</v>
      </c>
      <c r="U31" s="35">
        <f t="shared" si="2"/>
        <v>1.8949427246194486</v>
      </c>
      <c r="V31" s="34">
        <v>5968.39645</v>
      </c>
      <c r="W31" s="36">
        <f t="shared" si="5"/>
        <v>123.74968707046932</v>
      </c>
      <c r="X31" s="37"/>
      <c r="Y31" s="34"/>
      <c r="Z31" s="38">
        <f t="shared" si="3"/>
        <v>-12333.705190000008</v>
      </c>
      <c r="AA31" s="38">
        <f t="shared" si="3"/>
        <v>11320.79327</v>
      </c>
      <c r="AB31" s="38">
        <f t="shared" si="4"/>
        <v>11320.79327</v>
      </c>
      <c r="AC31" s="39">
        <f t="shared" si="6"/>
        <v>21413.58312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484032.39053</v>
      </c>
      <c r="O32" s="34">
        <v>21729.95622</v>
      </c>
      <c r="P32" s="35">
        <f t="shared" si="0"/>
        <v>4.489359936471688</v>
      </c>
      <c r="Q32" s="34">
        <v>21213.49193</v>
      </c>
      <c r="R32" s="36">
        <f t="shared" si="1"/>
        <v>102.4346029013244</v>
      </c>
      <c r="S32" s="90">
        <v>489641.71183</v>
      </c>
      <c r="T32" s="34">
        <v>14165.46133</v>
      </c>
      <c r="U32" s="35">
        <f t="shared" si="2"/>
        <v>2.8930258570205605</v>
      </c>
      <c r="V32" s="34">
        <v>15008.154789999999</v>
      </c>
      <c r="W32" s="36">
        <f t="shared" si="5"/>
        <v>94.3850961574471</v>
      </c>
      <c r="X32" s="37"/>
      <c r="Y32" s="34"/>
      <c r="Z32" s="38">
        <f t="shared" si="3"/>
        <v>-5609.3213000000105</v>
      </c>
      <c r="AA32" s="38">
        <f t="shared" si="3"/>
        <v>7564.49489</v>
      </c>
      <c r="AB32" s="38">
        <f t="shared" si="4"/>
        <v>7564.49489</v>
      </c>
      <c r="AC32" s="39">
        <f t="shared" si="6"/>
        <v>6205.337140000001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1556356.6286300002</v>
      </c>
      <c r="O33" s="34">
        <v>97855.81154000001</v>
      </c>
      <c r="P33" s="35">
        <f t="shared" si="0"/>
        <v>6.2874928367888705</v>
      </c>
      <c r="Q33" s="34">
        <v>93962.86267</v>
      </c>
      <c r="R33" s="36">
        <f t="shared" si="1"/>
        <v>104.14307180451937</v>
      </c>
      <c r="S33" s="90">
        <v>1608371.5598</v>
      </c>
      <c r="T33" s="34">
        <v>20649.46784</v>
      </c>
      <c r="U33" s="35">
        <f t="shared" si="2"/>
        <v>1.2838742213626153</v>
      </c>
      <c r="V33" s="34">
        <v>4989.58819</v>
      </c>
      <c r="W33" s="36">
        <f t="shared" si="5"/>
        <v>413.85114469737425</v>
      </c>
      <c r="X33" s="37"/>
      <c r="Y33" s="34"/>
      <c r="Z33" s="38">
        <f t="shared" si="3"/>
        <v>-52014.93116999976</v>
      </c>
      <c r="AA33" s="38">
        <f t="shared" si="3"/>
        <v>77206.34370000001</v>
      </c>
      <c r="AB33" s="38">
        <f t="shared" si="4"/>
        <v>77206.34370000001</v>
      </c>
      <c r="AC33" s="39">
        <f t="shared" si="6"/>
        <v>88973.27448000001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494858.05</v>
      </c>
      <c r="O34" s="34">
        <v>32276.82466</v>
      </c>
      <c r="P34" s="35">
        <f t="shared" si="0"/>
        <v>6.522441063654516</v>
      </c>
      <c r="Q34" s="34">
        <v>26524.3518</v>
      </c>
      <c r="R34" s="36">
        <f t="shared" si="1"/>
        <v>121.687515319413</v>
      </c>
      <c r="S34" s="90">
        <v>502044.05</v>
      </c>
      <c r="T34" s="34">
        <v>12369.098039999999</v>
      </c>
      <c r="U34" s="35">
        <f t="shared" si="2"/>
        <v>2.4637475615934497</v>
      </c>
      <c r="V34" s="34">
        <v>13030.81441</v>
      </c>
      <c r="W34" s="36">
        <f t="shared" si="5"/>
        <v>94.92191087080334</v>
      </c>
      <c r="X34" s="37"/>
      <c r="Y34" s="34"/>
      <c r="Z34" s="38">
        <f t="shared" si="3"/>
        <v>-7186</v>
      </c>
      <c r="AA34" s="38">
        <f t="shared" si="3"/>
        <v>19907.72662</v>
      </c>
      <c r="AB34" s="38">
        <f t="shared" si="4"/>
        <v>19907.72662</v>
      </c>
      <c r="AC34" s="39">
        <f t="shared" si="6"/>
        <v>13493.53739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544250.81287</v>
      </c>
      <c r="O35" s="34">
        <v>33222.86898</v>
      </c>
      <c r="P35" s="35">
        <f t="shared" si="0"/>
        <v>6.104330612719843</v>
      </c>
      <c r="Q35" s="34">
        <v>17352.91326</v>
      </c>
      <c r="R35" s="36">
        <f t="shared" si="1"/>
        <v>191.4541292416971</v>
      </c>
      <c r="S35" s="90">
        <v>557119.5</v>
      </c>
      <c r="T35" s="34">
        <v>12700.89717</v>
      </c>
      <c r="U35" s="35">
        <f t="shared" si="2"/>
        <v>2.279743783874016</v>
      </c>
      <c r="V35" s="34">
        <v>8548.172789999999</v>
      </c>
      <c r="W35" s="36">
        <f t="shared" si="5"/>
        <v>148.58025781671176</v>
      </c>
      <c r="X35" s="37"/>
      <c r="Y35" s="34"/>
      <c r="Z35" s="38">
        <f t="shared" si="3"/>
        <v>-12868.687129999977</v>
      </c>
      <c r="AA35" s="38">
        <f t="shared" si="3"/>
        <v>20521.97181</v>
      </c>
      <c r="AB35" s="38">
        <f t="shared" si="4"/>
        <v>20521.97181</v>
      </c>
      <c r="AC35" s="39">
        <f t="shared" si="6"/>
        <v>8804.740470000002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259513.45</v>
      </c>
      <c r="O36" s="34">
        <v>15487.80026</v>
      </c>
      <c r="P36" s="35">
        <f t="shared" si="0"/>
        <v>5.968014474779631</v>
      </c>
      <c r="Q36" s="34">
        <v>18778.902579999998</v>
      </c>
      <c r="R36" s="36">
        <f t="shared" si="1"/>
        <v>82.47446938936088</v>
      </c>
      <c r="S36" s="90">
        <v>275405.45</v>
      </c>
      <c r="T36" s="34">
        <v>10014.7267</v>
      </c>
      <c r="U36" s="35">
        <f t="shared" si="2"/>
        <v>3.636357486752713</v>
      </c>
      <c r="V36" s="34">
        <v>11515.12996</v>
      </c>
      <c r="W36" s="36">
        <f t="shared" si="5"/>
        <v>86.97015782529648</v>
      </c>
      <c r="X36" s="37"/>
      <c r="Y36" s="34"/>
      <c r="Z36" s="38">
        <f t="shared" si="3"/>
        <v>-15892</v>
      </c>
      <c r="AA36" s="38">
        <f t="shared" si="3"/>
        <v>5473.073560000001</v>
      </c>
      <c r="AB36" s="38">
        <f t="shared" si="4"/>
        <v>5473.073560000001</v>
      </c>
      <c r="AC36" s="39">
        <f t="shared" si="6"/>
        <v>7263.772619999998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420931.2</v>
      </c>
      <c r="O37" s="34">
        <v>19745.34073</v>
      </c>
      <c r="P37" s="35">
        <f t="shared" si="0"/>
        <v>4.690871270649454</v>
      </c>
      <c r="Q37" s="34">
        <v>25940.1873</v>
      </c>
      <c r="R37" s="36">
        <f t="shared" si="1"/>
        <v>76.11872844881115</v>
      </c>
      <c r="S37" s="90">
        <v>458413.09</v>
      </c>
      <c r="T37" s="34">
        <v>14003.28466</v>
      </c>
      <c r="U37" s="35">
        <f t="shared" si="2"/>
        <v>3.0547305400899436</v>
      </c>
      <c r="V37" s="34">
        <v>6653.603690000001</v>
      </c>
      <c r="W37" s="36">
        <f t="shared" si="5"/>
        <v>210.46165825966105</v>
      </c>
      <c r="X37" s="37"/>
      <c r="Y37" s="34"/>
      <c r="Z37" s="38">
        <f t="shared" si="3"/>
        <v>-37481.890000000014</v>
      </c>
      <c r="AA37" s="38">
        <f t="shared" si="3"/>
        <v>5742.056070000001</v>
      </c>
      <c r="AB37" s="38">
        <f t="shared" si="4"/>
        <v>5742.056070000001</v>
      </c>
      <c r="AC37" s="39">
        <f t="shared" si="6"/>
        <v>19286.58361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2144560.071</v>
      </c>
      <c r="O38" s="34">
        <v>134125.23838</v>
      </c>
      <c r="P38" s="35">
        <f t="shared" si="0"/>
        <v>6.254207573558801</v>
      </c>
      <c r="Q38" s="34">
        <v>120923.21601</v>
      </c>
      <c r="R38" s="36">
        <f t="shared" si="1"/>
        <v>110.91769042009949</v>
      </c>
      <c r="S38" s="90">
        <v>2135583.099</v>
      </c>
      <c r="T38" s="34">
        <v>93398.24833</v>
      </c>
      <c r="U38" s="35">
        <f t="shared" si="2"/>
        <v>4.373430768099555</v>
      </c>
      <c r="V38" s="34">
        <v>94757.37829000001</v>
      </c>
      <c r="W38" s="36">
        <f t="shared" si="5"/>
        <v>98.56567374010659</v>
      </c>
      <c r="X38" s="37"/>
      <c r="Y38" s="34"/>
      <c r="Z38" s="38">
        <f t="shared" si="3"/>
        <v>8976.972000000067</v>
      </c>
      <c r="AA38" s="38">
        <f t="shared" si="3"/>
        <v>40726.99004999999</v>
      </c>
      <c r="AB38" s="38">
        <f t="shared" si="4"/>
        <v>40726.99004999999</v>
      </c>
      <c r="AC38" s="39">
        <f t="shared" si="6"/>
        <v>26165.837719999996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256414.94661</v>
      </c>
      <c r="O39" s="34">
        <v>12015.80861</v>
      </c>
      <c r="P39" s="35">
        <f t="shared" si="0"/>
        <v>4.6860796411668275</v>
      </c>
      <c r="Q39" s="34">
        <v>22935.74634</v>
      </c>
      <c r="R39" s="36">
        <f t="shared" si="1"/>
        <v>52.389002005329985</v>
      </c>
      <c r="S39" s="90">
        <v>255921.926</v>
      </c>
      <c r="T39" s="34">
        <v>6029.45899</v>
      </c>
      <c r="U39" s="35">
        <f t="shared" si="2"/>
        <v>2.3559759354108643</v>
      </c>
      <c r="V39" s="34">
        <v>3894.26665</v>
      </c>
      <c r="W39" s="36">
        <f t="shared" si="5"/>
        <v>154.82912527317563</v>
      </c>
      <c r="X39" s="37"/>
      <c r="Y39" s="34"/>
      <c r="Z39" s="38">
        <f t="shared" si="3"/>
        <v>493.02061000000685</v>
      </c>
      <c r="AA39" s="38">
        <f t="shared" si="3"/>
        <v>5986.34962</v>
      </c>
      <c r="AB39" s="38">
        <f t="shared" si="4"/>
        <v>5986.34962</v>
      </c>
      <c r="AC39" s="39">
        <f t="shared" si="6"/>
        <v>19041.47969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340486.74666</v>
      </c>
      <c r="O40" s="34">
        <v>17566.90138</v>
      </c>
      <c r="P40" s="35">
        <f t="shared" si="0"/>
        <v>5.159349534841598</v>
      </c>
      <c r="Q40" s="34">
        <v>24317.98823</v>
      </c>
      <c r="R40" s="36">
        <f t="shared" si="1"/>
        <v>72.23830036371393</v>
      </c>
      <c r="S40" s="90">
        <v>340486.74666</v>
      </c>
      <c r="T40" s="34">
        <v>13536.18942</v>
      </c>
      <c r="U40" s="35">
        <f t="shared" si="2"/>
        <v>3.9755407670880176</v>
      </c>
      <c r="V40" s="34">
        <v>10717.935150000001</v>
      </c>
      <c r="W40" s="36">
        <f t="shared" si="5"/>
        <v>126.294750159969</v>
      </c>
      <c r="X40" s="37"/>
      <c r="Y40" s="34"/>
      <c r="Z40" s="38">
        <f t="shared" si="3"/>
        <v>0</v>
      </c>
      <c r="AA40" s="38">
        <f t="shared" si="3"/>
        <v>4030.7119599999987</v>
      </c>
      <c r="AB40" s="38">
        <f t="shared" si="4"/>
        <v>4030.7119599999987</v>
      </c>
      <c r="AC40" s="39">
        <f t="shared" si="6"/>
        <v>13600.053079999998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169894.11083000002</v>
      </c>
      <c r="O41" s="34">
        <v>7648.35065</v>
      </c>
      <c r="P41" s="35">
        <f t="shared" si="0"/>
        <v>4.5018338850209565</v>
      </c>
      <c r="Q41" s="34">
        <v>15858.89828</v>
      </c>
      <c r="R41" s="36">
        <f t="shared" si="1"/>
        <v>48.227503039385155</v>
      </c>
      <c r="S41" s="90">
        <v>170862.26215</v>
      </c>
      <c r="T41" s="34">
        <v>5887.56959</v>
      </c>
      <c r="U41" s="35">
        <f t="shared" si="2"/>
        <v>3.445798689491365</v>
      </c>
      <c r="V41" s="34">
        <v>5333.24323</v>
      </c>
      <c r="W41" s="36">
        <f t="shared" si="5"/>
        <v>110.3937948466678</v>
      </c>
      <c r="X41" s="37"/>
      <c r="Y41" s="34"/>
      <c r="Z41" s="38">
        <f t="shared" si="3"/>
        <v>-968.1513199999754</v>
      </c>
      <c r="AA41" s="38">
        <f t="shared" si="3"/>
        <v>1760.7810600000003</v>
      </c>
      <c r="AB41" s="38">
        <f t="shared" si="4"/>
        <v>1760.7810600000003</v>
      </c>
      <c r="AC41" s="39">
        <f t="shared" si="6"/>
        <v>10525.65505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783074.36</v>
      </c>
      <c r="O42" s="34">
        <v>33753.72249</v>
      </c>
      <c r="P42" s="35">
        <f t="shared" si="0"/>
        <v>4.310410889969632</v>
      </c>
      <c r="Q42" s="34">
        <v>38205.96458</v>
      </c>
      <c r="R42" s="36">
        <f t="shared" si="1"/>
        <v>88.34673554523826</v>
      </c>
      <c r="S42" s="90">
        <v>769599.36</v>
      </c>
      <c r="T42" s="34">
        <v>19594.894989999997</v>
      </c>
      <c r="U42" s="35">
        <f t="shared" si="2"/>
        <v>2.546116331229797</v>
      </c>
      <c r="V42" s="34">
        <v>18774.39685</v>
      </c>
      <c r="W42" s="36">
        <f t="shared" si="5"/>
        <v>104.3703035924693</v>
      </c>
      <c r="X42" s="37"/>
      <c r="Y42" s="34"/>
      <c r="Z42" s="38">
        <f t="shared" si="3"/>
        <v>13475</v>
      </c>
      <c r="AA42" s="38">
        <f t="shared" si="3"/>
        <v>14158.827500000003</v>
      </c>
      <c r="AB42" s="38">
        <f t="shared" si="4"/>
        <v>14158.827500000003</v>
      </c>
      <c r="AC42" s="39">
        <f t="shared" si="6"/>
        <v>19431.56773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401062.3</v>
      </c>
      <c r="O43" s="34">
        <v>16939.856969999997</v>
      </c>
      <c r="P43" s="35">
        <f t="shared" si="0"/>
        <v>4.22374702633481</v>
      </c>
      <c r="Q43" s="34">
        <v>26863.11002</v>
      </c>
      <c r="R43" s="36">
        <f t="shared" si="1"/>
        <v>63.05992477188238</v>
      </c>
      <c r="S43" s="90">
        <v>410178.5</v>
      </c>
      <c r="T43" s="34">
        <v>7263.665400000001</v>
      </c>
      <c r="U43" s="35">
        <f t="shared" si="2"/>
        <v>1.7708547376325188</v>
      </c>
      <c r="V43" s="34">
        <v>7389.59916</v>
      </c>
      <c r="W43" s="36">
        <f t="shared" si="5"/>
        <v>98.29579714307536</v>
      </c>
      <c r="X43" s="37"/>
      <c r="Y43" s="34"/>
      <c r="Z43" s="38">
        <f t="shared" si="3"/>
        <v>-9116.200000000012</v>
      </c>
      <c r="AA43" s="38">
        <f t="shared" si="3"/>
        <v>9676.191569999995</v>
      </c>
      <c r="AB43" s="38">
        <f t="shared" si="4"/>
        <v>9676.191569999995</v>
      </c>
      <c r="AC43" s="39">
        <f t="shared" si="6"/>
        <v>19473.510860000002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143481.35</v>
      </c>
      <c r="O44" s="34">
        <v>5086.00343</v>
      </c>
      <c r="P44" s="35">
        <f t="shared" si="0"/>
        <v>3.544713950628426</v>
      </c>
      <c r="Q44" s="34">
        <v>13269.32163</v>
      </c>
      <c r="R44" s="36">
        <f t="shared" si="1"/>
        <v>38.32903875433457</v>
      </c>
      <c r="S44" s="90">
        <v>141869.45</v>
      </c>
      <c r="T44" s="34">
        <v>8079.27307</v>
      </c>
      <c r="U44" s="35">
        <f t="shared" si="2"/>
        <v>5.694864588535445</v>
      </c>
      <c r="V44" s="34">
        <v>5555.05598</v>
      </c>
      <c r="W44" s="36">
        <f t="shared" si="5"/>
        <v>145.43999374782177</v>
      </c>
      <c r="X44" s="37"/>
      <c r="Y44" s="34"/>
      <c r="Z44" s="38">
        <f t="shared" si="3"/>
        <v>1611.8999999999942</v>
      </c>
      <c r="AA44" s="38">
        <f t="shared" si="3"/>
        <v>-2993.2696400000004</v>
      </c>
      <c r="AB44" s="38">
        <f t="shared" si="4"/>
        <v>-2993.2696400000004</v>
      </c>
      <c r="AC44" s="39">
        <f t="shared" si="6"/>
        <v>7714.26565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0</v>
      </c>
      <c r="O45" s="34">
        <v>34553.80005</v>
      </c>
      <c r="P45" s="35"/>
      <c r="Q45" s="34">
        <v>10522.877859999999</v>
      </c>
      <c r="R45" s="36">
        <f t="shared" si="1"/>
        <v>328.3683466606349</v>
      </c>
      <c r="S45" s="90">
        <v>45159.97</v>
      </c>
      <c r="T45" s="34">
        <v>13285.875779999998</v>
      </c>
      <c r="U45" s="35">
        <f t="shared" si="2"/>
        <v>29.41958504401132</v>
      </c>
      <c r="V45" s="34">
        <v>0</v>
      </c>
      <c r="W45" s="36"/>
      <c r="X45" s="37"/>
      <c r="Y45" s="34"/>
      <c r="Z45" s="38">
        <f t="shared" si="3"/>
        <v>-45159.97</v>
      </c>
      <c r="AA45" s="38">
        <f t="shared" si="3"/>
        <v>21267.92427</v>
      </c>
      <c r="AB45" s="38">
        <f t="shared" si="4"/>
        <v>21267.92427</v>
      </c>
      <c r="AC45" s="39">
        <f t="shared" si="6"/>
        <v>10522.877859999999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375041.67181</v>
      </c>
      <c r="O46" s="34">
        <v>35313.68576</v>
      </c>
      <c r="P46" s="35">
        <f t="shared" si="0"/>
        <v>9.415936525019086</v>
      </c>
      <c r="Q46" s="34">
        <v>34352.68829</v>
      </c>
      <c r="R46" s="36">
        <f t="shared" si="1"/>
        <v>102.79744473529237</v>
      </c>
      <c r="S46" s="90">
        <v>380232.5421</v>
      </c>
      <c r="T46" s="34">
        <v>18459.37931</v>
      </c>
      <c r="U46" s="35">
        <f t="shared" si="2"/>
        <v>4.854760512619469</v>
      </c>
      <c r="V46" s="34">
        <v>19000.537210000002</v>
      </c>
      <c r="W46" s="36">
        <f t="shared" si="5"/>
        <v>97.15188105463044</v>
      </c>
      <c r="X46" s="37"/>
      <c r="Y46" s="34"/>
      <c r="Z46" s="38">
        <f t="shared" si="3"/>
        <v>-5190.870289999992</v>
      </c>
      <c r="AA46" s="38">
        <f t="shared" si="3"/>
        <v>16854.30645</v>
      </c>
      <c r="AB46" s="38">
        <f t="shared" si="4"/>
        <v>16854.30645</v>
      </c>
      <c r="AC46" s="39">
        <f t="shared" si="6"/>
        <v>15352.151079999996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555550.33687</v>
      </c>
      <c r="O47" s="34">
        <v>31259.13786</v>
      </c>
      <c r="P47" s="35">
        <f t="shared" si="0"/>
        <v>5.62669766993854</v>
      </c>
      <c r="Q47" s="34">
        <v>33998.70625</v>
      </c>
      <c r="R47" s="36">
        <f t="shared" si="1"/>
        <v>91.9421392983152</v>
      </c>
      <c r="S47" s="90">
        <v>573068.43687</v>
      </c>
      <c r="T47" s="34">
        <v>27963.231949999998</v>
      </c>
      <c r="U47" s="35">
        <f t="shared" si="2"/>
        <v>4.87956239620006</v>
      </c>
      <c r="V47" s="34">
        <v>19807.00322</v>
      </c>
      <c r="W47" s="36">
        <f t="shared" si="5"/>
        <v>141.17850963826925</v>
      </c>
      <c r="X47" s="37"/>
      <c r="Y47" s="34"/>
      <c r="Z47" s="38">
        <f t="shared" si="3"/>
        <v>-17518.099999999977</v>
      </c>
      <c r="AA47" s="38">
        <f t="shared" si="3"/>
        <v>3295.9059100000013</v>
      </c>
      <c r="AB47" s="38">
        <f t="shared" si="4"/>
        <v>3295.9059100000013</v>
      </c>
      <c r="AC47" s="39">
        <f t="shared" si="6"/>
        <v>14191.703030000004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216393.65</v>
      </c>
      <c r="O48" s="34">
        <v>8883.84874</v>
      </c>
      <c r="P48" s="35">
        <f t="shared" si="0"/>
        <v>4.105411013678081</v>
      </c>
      <c r="Q48" s="34">
        <v>18453.345550000002</v>
      </c>
      <c r="R48" s="36">
        <f t="shared" si="1"/>
        <v>48.142212022903344</v>
      </c>
      <c r="S48" s="90">
        <v>212946.98774</v>
      </c>
      <c r="T48" s="34">
        <v>4875.87514</v>
      </c>
      <c r="U48" s="35">
        <f t="shared" si="2"/>
        <v>2.289713130834823</v>
      </c>
      <c r="V48" s="34">
        <v>3588.45221</v>
      </c>
      <c r="W48" s="36">
        <f t="shared" si="5"/>
        <v>135.87683086352152</v>
      </c>
      <c r="X48" s="37"/>
      <c r="Y48" s="34"/>
      <c r="Z48" s="38">
        <f t="shared" si="3"/>
        <v>3446.662259999983</v>
      </c>
      <c r="AA48" s="38">
        <f t="shared" si="3"/>
        <v>4007.9735999999994</v>
      </c>
      <c r="AB48" s="38">
        <f t="shared" si="4"/>
        <v>4007.9735999999994</v>
      </c>
      <c r="AC48" s="39">
        <f t="shared" si="6"/>
        <v>14864.893340000002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438249.85</v>
      </c>
      <c r="O49" s="34">
        <v>16364.338210000002</v>
      </c>
      <c r="P49" s="35">
        <f t="shared" si="0"/>
        <v>3.7340202649242213</v>
      </c>
      <c r="Q49" s="34">
        <v>45085.89543</v>
      </c>
      <c r="R49" s="36">
        <f t="shared" si="1"/>
        <v>36.29591483972442</v>
      </c>
      <c r="S49" s="90">
        <v>438249.85</v>
      </c>
      <c r="T49" s="34">
        <v>17623.25433</v>
      </c>
      <c r="U49" s="35">
        <f t="shared" si="2"/>
        <v>4.021280173855165</v>
      </c>
      <c r="V49" s="34">
        <v>27606.983519999998</v>
      </c>
      <c r="W49" s="36">
        <f t="shared" si="5"/>
        <v>63.83621853228825</v>
      </c>
      <c r="X49" s="37"/>
      <c r="Y49" s="34"/>
      <c r="Z49" s="38">
        <f t="shared" si="3"/>
        <v>0</v>
      </c>
      <c r="AA49" s="38">
        <f t="shared" si="3"/>
        <v>-1258.916119999998</v>
      </c>
      <c r="AB49" s="38">
        <f t="shared" si="4"/>
        <v>-1258.916119999998</v>
      </c>
      <c r="AC49" s="39">
        <f t="shared" si="6"/>
        <v>17478.91191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351121.227</v>
      </c>
      <c r="O50" s="34">
        <v>18120.49175</v>
      </c>
      <c r="P50" s="35">
        <f t="shared" si="0"/>
        <v>5.160750862265584</v>
      </c>
      <c r="Q50" s="34">
        <v>24892.46282</v>
      </c>
      <c r="R50" s="36">
        <f t="shared" si="1"/>
        <v>72.79509416577689</v>
      </c>
      <c r="S50" s="90">
        <v>392845.427</v>
      </c>
      <c r="T50" s="34">
        <v>16338.25276</v>
      </c>
      <c r="U50" s="35">
        <f t="shared" si="2"/>
        <v>4.158952004295572</v>
      </c>
      <c r="V50" s="34">
        <v>13460.22885</v>
      </c>
      <c r="W50" s="36">
        <f t="shared" si="5"/>
        <v>121.38168631508816</v>
      </c>
      <c r="X50" s="37"/>
      <c r="Y50" s="34"/>
      <c r="Z50" s="38">
        <f t="shared" si="3"/>
        <v>-41724.20000000001</v>
      </c>
      <c r="AA50" s="38">
        <f t="shared" si="3"/>
        <v>1782.2389900000016</v>
      </c>
      <c r="AB50" s="38">
        <f t="shared" si="4"/>
        <v>1782.2389900000016</v>
      </c>
      <c r="AC50" s="39">
        <f t="shared" si="6"/>
        <v>11432.233970000001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200008.95</v>
      </c>
      <c r="O51" s="34">
        <v>7198.6636100000005</v>
      </c>
      <c r="P51" s="35">
        <f t="shared" si="0"/>
        <v>3.599170742109291</v>
      </c>
      <c r="Q51" s="34">
        <v>17071.79365</v>
      </c>
      <c r="R51" s="36">
        <f t="shared" si="1"/>
        <v>42.167002235292365</v>
      </c>
      <c r="S51" s="90">
        <v>191631.45</v>
      </c>
      <c r="T51" s="34">
        <v>6496.759099999999</v>
      </c>
      <c r="U51" s="35">
        <f t="shared" si="2"/>
        <v>3.3902363625594854</v>
      </c>
      <c r="V51" s="34">
        <v>6010.39209</v>
      </c>
      <c r="W51" s="36">
        <f t="shared" si="5"/>
        <v>108.09210119268606</v>
      </c>
      <c r="X51" s="37"/>
      <c r="Y51" s="34"/>
      <c r="Z51" s="38">
        <f t="shared" si="3"/>
        <v>8377.5</v>
      </c>
      <c r="AA51" s="38">
        <f t="shared" si="3"/>
        <v>701.9045100000012</v>
      </c>
      <c r="AB51" s="38">
        <f t="shared" si="4"/>
        <v>701.9045100000012</v>
      </c>
      <c r="AC51" s="39">
        <f t="shared" si="6"/>
        <v>11061.401559999998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355298.448</v>
      </c>
      <c r="O52" s="34">
        <v>18754.00218</v>
      </c>
      <c r="P52" s="35">
        <f t="shared" si="0"/>
        <v>5.278379988870652</v>
      </c>
      <c r="Q52" s="34">
        <v>20694.901510000003</v>
      </c>
      <c r="R52" s="36">
        <f t="shared" si="1"/>
        <v>90.62136474018907</v>
      </c>
      <c r="S52" s="90">
        <v>354875.77507</v>
      </c>
      <c r="T52" s="34">
        <v>8697.712099999999</v>
      </c>
      <c r="U52" s="35">
        <f t="shared" si="2"/>
        <v>2.4509173944838465</v>
      </c>
      <c r="V52" s="34">
        <v>13642.78188</v>
      </c>
      <c r="W52" s="36">
        <f t="shared" si="5"/>
        <v>63.75321526433433</v>
      </c>
      <c r="X52" s="37"/>
      <c r="Y52" s="34"/>
      <c r="Z52" s="38">
        <f t="shared" si="3"/>
        <v>422.67293000000063</v>
      </c>
      <c r="AA52" s="38">
        <f t="shared" si="3"/>
        <v>10056.29008</v>
      </c>
      <c r="AB52" s="38">
        <f t="shared" si="4"/>
        <v>10056.29008</v>
      </c>
      <c r="AC52" s="39">
        <f t="shared" si="6"/>
        <v>7052.119630000003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235828.59</v>
      </c>
      <c r="O53" s="34">
        <v>11176.09535</v>
      </c>
      <c r="P53" s="35">
        <f t="shared" si="0"/>
        <v>4.739075677804799</v>
      </c>
      <c r="Q53" s="34">
        <v>16106.64521</v>
      </c>
      <c r="R53" s="36">
        <f t="shared" si="1"/>
        <v>69.38810164553193</v>
      </c>
      <c r="S53" s="90">
        <v>245169.777</v>
      </c>
      <c r="T53" s="34">
        <v>8587.634300000002</v>
      </c>
      <c r="U53" s="35">
        <f t="shared" si="2"/>
        <v>3.5027295799188174</v>
      </c>
      <c r="V53" s="34">
        <v>8057.7952000000005</v>
      </c>
      <c r="W53" s="36">
        <f t="shared" si="5"/>
        <v>106.57548481748458</v>
      </c>
      <c r="X53" s="37"/>
      <c r="Y53" s="34"/>
      <c r="Z53" s="38">
        <f t="shared" si="3"/>
        <v>-9341.187000000005</v>
      </c>
      <c r="AA53" s="38">
        <f t="shared" si="3"/>
        <v>2588.461049999998</v>
      </c>
      <c r="AB53" s="38">
        <f t="shared" si="4"/>
        <v>2588.461049999998</v>
      </c>
      <c r="AC53" s="39">
        <f t="shared" si="6"/>
        <v>8048.85001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283204.134</v>
      </c>
      <c r="O54" s="34">
        <v>29720.61796</v>
      </c>
      <c r="P54" s="35">
        <f t="shared" si="0"/>
        <v>10.494415296917946</v>
      </c>
      <c r="Q54" s="34">
        <v>29368.1551</v>
      </c>
      <c r="R54" s="36">
        <f t="shared" si="1"/>
        <v>101.20015322310798</v>
      </c>
      <c r="S54" s="90">
        <v>300877.334</v>
      </c>
      <c r="T54" s="34">
        <v>9600.005009999999</v>
      </c>
      <c r="U54" s="35">
        <f t="shared" si="2"/>
        <v>3.1906707236378264</v>
      </c>
      <c r="V54" s="34">
        <v>12557.87542</v>
      </c>
      <c r="W54" s="36">
        <f t="shared" si="5"/>
        <v>76.4460921049653</v>
      </c>
      <c r="X54" s="37"/>
      <c r="Y54" s="34"/>
      <c r="Z54" s="38">
        <f t="shared" si="3"/>
        <v>-17673.199999999953</v>
      </c>
      <c r="AA54" s="38">
        <f t="shared" si="3"/>
        <v>20120.612950000002</v>
      </c>
      <c r="AB54" s="38">
        <f t="shared" si="4"/>
        <v>20120.612950000002</v>
      </c>
      <c r="AC54" s="39">
        <f t="shared" si="6"/>
        <v>16810.27968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598715.95</v>
      </c>
      <c r="O55" s="34">
        <v>32763.29677</v>
      </c>
      <c r="P55" s="35">
        <f t="shared" si="0"/>
        <v>5.472260555276672</v>
      </c>
      <c r="Q55" s="34">
        <v>40642.5011</v>
      </c>
      <c r="R55" s="36">
        <f t="shared" si="1"/>
        <v>80.61338717660759</v>
      </c>
      <c r="S55" s="90">
        <v>604050.05</v>
      </c>
      <c r="T55" s="34">
        <v>14042.24097</v>
      </c>
      <c r="U55" s="35">
        <f t="shared" si="2"/>
        <v>2.3246816998028557</v>
      </c>
      <c r="V55" s="34">
        <v>15455.19972</v>
      </c>
      <c r="W55" s="36">
        <f t="shared" si="5"/>
        <v>90.85771277241057</v>
      </c>
      <c r="X55" s="37"/>
      <c r="Y55" s="34"/>
      <c r="Z55" s="38">
        <f t="shared" si="3"/>
        <v>-5334.100000000093</v>
      </c>
      <c r="AA55" s="38">
        <f t="shared" si="3"/>
        <v>18721.055800000002</v>
      </c>
      <c r="AB55" s="38">
        <f t="shared" si="4"/>
        <v>18721.055800000002</v>
      </c>
      <c r="AC55" s="39">
        <f t="shared" si="6"/>
        <v>25187.30138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471026.4</v>
      </c>
      <c r="O56" s="34">
        <v>23062.090170000003</v>
      </c>
      <c r="P56" s="35">
        <f t="shared" si="0"/>
        <v>4.896135369482475</v>
      </c>
      <c r="Q56" s="34">
        <v>41729.55518</v>
      </c>
      <c r="R56" s="36">
        <f t="shared" si="1"/>
        <v>55.26560268980083</v>
      </c>
      <c r="S56" s="90">
        <v>477314.472</v>
      </c>
      <c r="T56" s="34">
        <v>19597.27432</v>
      </c>
      <c r="U56" s="35">
        <f t="shared" si="2"/>
        <v>4.105736462983256</v>
      </c>
      <c r="V56" s="34">
        <v>26257.425890000002</v>
      </c>
      <c r="W56" s="36">
        <f t="shared" si="5"/>
        <v>74.63516950251973</v>
      </c>
      <c r="X56" s="37"/>
      <c r="Y56" s="34"/>
      <c r="Z56" s="38">
        <f t="shared" si="3"/>
        <v>-6288.071999999986</v>
      </c>
      <c r="AA56" s="38">
        <f t="shared" si="3"/>
        <v>3464.8158500000027</v>
      </c>
      <c r="AB56" s="38">
        <f t="shared" si="4"/>
        <v>3464.8158500000027</v>
      </c>
      <c r="AC56" s="39">
        <f t="shared" si="6"/>
        <v>15472.12929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488568.75</v>
      </c>
      <c r="O57" s="34">
        <v>28049.531649999997</v>
      </c>
      <c r="P57" s="35">
        <f t="shared" si="0"/>
        <v>5.741163684742423</v>
      </c>
      <c r="Q57" s="34">
        <v>29376.057210000003</v>
      </c>
      <c r="R57" s="36">
        <f t="shared" si="1"/>
        <v>95.48433082589301</v>
      </c>
      <c r="S57" s="90">
        <v>508849.45</v>
      </c>
      <c r="T57" s="34">
        <v>11408.29131</v>
      </c>
      <c r="U57" s="35">
        <f t="shared" si="2"/>
        <v>2.2419777224874666</v>
      </c>
      <c r="V57" s="34">
        <v>11548.53135</v>
      </c>
      <c r="W57" s="36">
        <f t="shared" si="5"/>
        <v>98.7856461072862</v>
      </c>
      <c r="X57" s="37"/>
      <c r="Y57" s="34"/>
      <c r="Z57" s="38">
        <f t="shared" si="3"/>
        <v>-20280.70000000001</v>
      </c>
      <c r="AA57" s="38">
        <f t="shared" si="3"/>
        <v>16641.240339999997</v>
      </c>
      <c r="AB57" s="38">
        <f t="shared" si="4"/>
        <v>16641.240339999997</v>
      </c>
      <c r="AC57" s="39">
        <f t="shared" si="6"/>
        <v>17827.52586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866272.1</v>
      </c>
      <c r="O58" s="34">
        <v>58783.440729999995</v>
      </c>
      <c r="P58" s="35">
        <f t="shared" si="0"/>
        <v>6.78579406285854</v>
      </c>
      <c r="Q58" s="34">
        <v>43945.68138</v>
      </c>
      <c r="R58" s="36">
        <f t="shared" si="1"/>
        <v>133.76386230468773</v>
      </c>
      <c r="S58" s="90">
        <v>910649.70012</v>
      </c>
      <c r="T58" s="34">
        <v>35596.87156</v>
      </c>
      <c r="U58" s="35">
        <f t="shared" si="2"/>
        <v>3.9089533061186157</v>
      </c>
      <c r="V58" s="34">
        <v>27674.904609999998</v>
      </c>
      <c r="W58" s="36">
        <f t="shared" si="5"/>
        <v>128.6250921607061</v>
      </c>
      <c r="X58" s="37"/>
      <c r="Y58" s="34"/>
      <c r="Z58" s="38">
        <f t="shared" si="3"/>
        <v>-44377.600120000076</v>
      </c>
      <c r="AA58" s="38">
        <f t="shared" si="3"/>
        <v>23186.569169999995</v>
      </c>
      <c r="AB58" s="38">
        <f t="shared" si="4"/>
        <v>23186.569169999995</v>
      </c>
      <c r="AC58" s="39">
        <f t="shared" si="6"/>
        <v>16270.776770000004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259738.01343000002</v>
      </c>
      <c r="O59" s="34">
        <v>10880.590400000001</v>
      </c>
      <c r="P59" s="35">
        <f t="shared" si="0"/>
        <v>4.189063532255107</v>
      </c>
      <c r="Q59" s="34">
        <v>27770.9194</v>
      </c>
      <c r="R59" s="36">
        <f t="shared" si="1"/>
        <v>39.17979899505956</v>
      </c>
      <c r="S59" s="90">
        <v>275198.61343</v>
      </c>
      <c r="T59" s="34">
        <v>6301.54446</v>
      </c>
      <c r="U59" s="35">
        <f t="shared" si="2"/>
        <v>2.28981693674226</v>
      </c>
      <c r="V59" s="34">
        <v>9831.97638</v>
      </c>
      <c r="W59" s="36">
        <f t="shared" si="5"/>
        <v>64.09234742282813</v>
      </c>
      <c r="X59" s="37"/>
      <c r="Y59" s="34"/>
      <c r="Z59" s="38">
        <f t="shared" si="3"/>
        <v>-15460.600000000006</v>
      </c>
      <c r="AA59" s="38">
        <f t="shared" si="3"/>
        <v>4579.045940000001</v>
      </c>
      <c r="AB59" s="38">
        <f t="shared" si="4"/>
        <v>4579.045940000001</v>
      </c>
      <c r="AC59" s="39">
        <f t="shared" si="6"/>
        <v>17938.94302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364632.75357</v>
      </c>
      <c r="O60" s="34">
        <v>23610.291699999998</v>
      </c>
      <c r="P60" s="35">
        <f t="shared" si="0"/>
        <v>6.47508800809564</v>
      </c>
      <c r="Q60" s="34">
        <v>23110.92213</v>
      </c>
      <c r="R60" s="36">
        <f t="shared" si="1"/>
        <v>102.16075138495566</v>
      </c>
      <c r="S60" s="90">
        <v>364632.75357</v>
      </c>
      <c r="T60" s="34">
        <v>13186.26116</v>
      </c>
      <c r="U60" s="35">
        <f t="shared" si="2"/>
        <v>3.6163128602402366</v>
      </c>
      <c r="V60" s="34">
        <v>21756.881980000002</v>
      </c>
      <c r="W60" s="36">
        <f t="shared" si="5"/>
        <v>60.60731115847142</v>
      </c>
      <c r="X60" s="37"/>
      <c r="Y60" s="34"/>
      <c r="Z60" s="38">
        <f t="shared" si="3"/>
        <v>0</v>
      </c>
      <c r="AA60" s="38">
        <f t="shared" si="3"/>
        <v>10424.030539999998</v>
      </c>
      <c r="AB60" s="38">
        <f t="shared" si="4"/>
        <v>10424.030539999998</v>
      </c>
      <c r="AC60" s="39">
        <f t="shared" si="6"/>
        <v>1354.040149999997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115201.262</v>
      </c>
      <c r="O61" s="34">
        <v>6228.55244</v>
      </c>
      <c r="P61" s="35">
        <f t="shared" si="0"/>
        <v>5.40667031928869</v>
      </c>
      <c r="Q61" s="34">
        <v>7746.01965</v>
      </c>
      <c r="R61" s="36">
        <f t="shared" si="1"/>
        <v>80.40971649226323</v>
      </c>
      <c r="S61" s="90">
        <v>115201.262</v>
      </c>
      <c r="T61" s="34">
        <v>2121.42446</v>
      </c>
      <c r="U61" s="35">
        <f t="shared" si="2"/>
        <v>1.8414941148821793</v>
      </c>
      <c r="V61" s="34">
        <v>5537.68857</v>
      </c>
      <c r="W61" s="36">
        <f t="shared" si="5"/>
        <v>38.30884372033222</v>
      </c>
      <c r="X61" s="37"/>
      <c r="Y61" s="34"/>
      <c r="Z61" s="38">
        <f t="shared" si="3"/>
        <v>0</v>
      </c>
      <c r="AA61" s="38">
        <f t="shared" si="3"/>
        <v>4107.12798</v>
      </c>
      <c r="AB61" s="38">
        <f t="shared" si="4"/>
        <v>4107.12798</v>
      </c>
      <c r="AC61" s="39">
        <f>Q61-V61</f>
        <v>2208.33108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30448710.321960002</v>
      </c>
      <c r="O62" s="51">
        <f>SUM(O19:O61)</f>
        <v>1756732.26222</v>
      </c>
      <c r="P62" s="52">
        <f t="shared" si="0"/>
        <v>5.769480032633836</v>
      </c>
      <c r="Q62" s="51">
        <f>SUM(Q19:Q61)</f>
        <v>1871879.48336</v>
      </c>
      <c r="R62" s="53">
        <f>O62/Q62*100</f>
        <v>93.8485772100396</v>
      </c>
      <c r="S62" s="51">
        <f>SUM(S19:S61)</f>
        <v>31691079.29605</v>
      </c>
      <c r="T62" s="51">
        <f>SUM(T19:T61)</f>
        <v>941998.14615</v>
      </c>
      <c r="U62" s="54">
        <f t="shared" si="2"/>
        <v>2.972439459540311</v>
      </c>
      <c r="V62" s="51">
        <f>SUM(V19:V61)</f>
        <v>980223.2085999999</v>
      </c>
      <c r="W62" s="53">
        <f>T62/V62*100</f>
        <v>96.10037161795071</v>
      </c>
      <c r="X62" s="55">
        <f>SUM(X19:X61)</f>
        <v>0</v>
      </c>
      <c r="Y62" s="56">
        <f>SUM(Y19:Y61)</f>
        <v>0</v>
      </c>
      <c r="Z62" s="57">
        <f t="shared" si="3"/>
        <v>-1242368.9740899988</v>
      </c>
      <c r="AA62" s="57">
        <f t="shared" si="3"/>
        <v>814734.1160699999</v>
      </c>
      <c r="AB62" s="57">
        <f t="shared" si="4"/>
        <v>814734.1160699999</v>
      </c>
      <c r="AC62" s="58">
        <f>Q62-V62</f>
        <v>891656.2747600001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3743758.96672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2739264.77976</v>
      </c>
      <c r="AC64" s="1"/>
      <c r="AD64" s="6"/>
      <c r="AE64" s="6"/>
    </row>
    <row r="65" ht="21.75" customHeight="1">
      <c r="W65" s="63"/>
    </row>
    <row r="66" spans="12:23" ht="98.25" customHeight="1">
      <c r="L66" s="101" t="s">
        <v>60</v>
      </c>
      <c r="M66" s="102"/>
      <c r="N66" s="102"/>
      <c r="O66" s="102"/>
      <c r="P66" s="102"/>
      <c r="Q66" s="88"/>
      <c r="R66" s="88"/>
      <c r="S66" s="100" t="s">
        <v>61</v>
      </c>
      <c r="T66" s="100"/>
      <c r="U66" s="100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2020-02-19T14:01:54Z</cp:lastPrinted>
  <dcterms:created xsi:type="dcterms:W3CDTF">2007-02-26T07:16:01Z</dcterms:created>
  <dcterms:modified xsi:type="dcterms:W3CDTF">2020-02-19T14:03:11Z</dcterms:modified>
  <cp:category/>
  <cp:version/>
  <cp:contentType/>
  <cp:contentStatus/>
</cp:coreProperties>
</file>