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19 год\01.01.2020\"/>
    </mc:Choice>
  </mc:AlternateContent>
  <bookViews>
    <workbookView xWindow="0" yWindow="1485" windowWidth="11805" windowHeight="5025"/>
  </bookViews>
  <sheets>
    <sheet name="01.01.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'01.01.2020'!$A$6:$I$594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'01.01.2020'!$6:$6</definedName>
    <definedName name="_xlnm.Print_Area" localSheetId="0">'01.01.2020'!$A$1:$I$595</definedName>
  </definedNames>
  <calcPr calcId="162913"/>
</workbook>
</file>

<file path=xl/calcChain.xml><?xml version="1.0" encoding="utf-8"?>
<calcChain xmlns="http://schemas.openxmlformats.org/spreadsheetml/2006/main">
  <c r="I430" i="14" l="1"/>
  <c r="I432" i="14" l="1"/>
  <c r="I410" i="14"/>
  <c r="I304" i="14"/>
  <c r="I233" i="14"/>
  <c r="I227" i="14"/>
  <c r="I228" i="14"/>
  <c r="D588" i="14" l="1"/>
  <c r="D591" i="14" s="1"/>
  <c r="G591" i="14" s="1"/>
  <c r="D584" i="14"/>
  <c r="C556" i="14"/>
  <c r="D555" i="14"/>
  <c r="C551" i="14"/>
  <c r="C541" i="14"/>
  <c r="C535" i="14"/>
  <c r="C527" i="14"/>
  <c r="C523" i="14"/>
  <c r="C515" i="14"/>
  <c r="C511" i="14"/>
  <c r="C506" i="14"/>
  <c r="C497" i="14"/>
  <c r="C491" i="14"/>
  <c r="C478" i="14"/>
  <c r="I591" i="14"/>
  <c r="F591" i="14"/>
  <c r="I590" i="14"/>
  <c r="F590" i="14"/>
  <c r="I589" i="14"/>
  <c r="F589" i="14"/>
  <c r="I588" i="14"/>
  <c r="F588" i="14"/>
  <c r="G588" i="14" l="1"/>
  <c r="D589" i="14"/>
  <c r="G589" i="14" s="1"/>
  <c r="D590" i="14"/>
  <c r="G590" i="14" s="1"/>
  <c r="C477" i="14"/>
  <c r="C555" i="14" s="1"/>
  <c r="D583" i="14"/>
  <c r="D582" i="14" s="1"/>
  <c r="D556" i="14" s="1"/>
  <c r="I11" i="14"/>
  <c r="I12" i="14"/>
  <c r="I13" i="14"/>
  <c r="I14" i="14"/>
  <c r="I15" i="14"/>
  <c r="I16" i="14"/>
  <c r="I17" i="14"/>
  <c r="I18" i="14"/>
  <c r="I20" i="14"/>
  <c r="I21" i="14"/>
  <c r="I22" i="14"/>
  <c r="I23" i="14"/>
  <c r="I24" i="14"/>
  <c r="I27" i="14"/>
  <c r="I29" i="14"/>
  <c r="I31" i="14"/>
  <c r="I33" i="14"/>
  <c r="I35" i="14"/>
  <c r="I37" i="14"/>
  <c r="I38" i="14"/>
  <c r="I39" i="14"/>
  <c r="I40" i="14"/>
  <c r="I41" i="14"/>
  <c r="I43" i="14"/>
  <c r="I44" i="14"/>
  <c r="I45"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7" i="14"/>
  <c r="I78" i="14"/>
  <c r="I79" i="14"/>
  <c r="I80" i="14"/>
  <c r="I87" i="14"/>
  <c r="I88" i="14"/>
  <c r="I89" i="14"/>
  <c r="I90" i="14"/>
  <c r="I91" i="14"/>
  <c r="I92" i="14"/>
  <c r="I93" i="14"/>
  <c r="I94" i="14"/>
  <c r="I95" i="14"/>
  <c r="I96" i="14"/>
  <c r="I97" i="14"/>
  <c r="I98" i="14"/>
  <c r="I99" i="14"/>
  <c r="I100" i="14"/>
  <c r="I101" i="14"/>
  <c r="I105" i="14"/>
  <c r="I106" i="14"/>
  <c r="I107" i="14"/>
  <c r="I110" i="14"/>
  <c r="I111" i="14"/>
  <c r="I112" i="14"/>
  <c r="I113" i="14"/>
  <c r="I114" i="14"/>
  <c r="I115" i="14"/>
  <c r="I116" i="14"/>
  <c r="I117" i="14"/>
  <c r="I118" i="14"/>
  <c r="I119" i="14"/>
  <c r="I120" i="14"/>
  <c r="I121" i="14"/>
  <c r="I122" i="14"/>
  <c r="I123" i="14"/>
  <c r="I124" i="14"/>
  <c r="I125" i="14"/>
  <c r="I126" i="14"/>
  <c r="I127" i="14"/>
  <c r="I128" i="14"/>
  <c r="I132" i="14"/>
  <c r="I133" i="14"/>
  <c r="I134" i="14"/>
  <c r="I135" i="14"/>
  <c r="I136" i="14"/>
  <c r="I137" i="14"/>
  <c r="I139" i="14"/>
  <c r="I140" i="14"/>
  <c r="I141" i="14"/>
  <c r="I142" i="14"/>
  <c r="I143" i="14"/>
  <c r="I144" i="14"/>
  <c r="I145" i="14"/>
  <c r="I146" i="14"/>
  <c r="I147" i="14"/>
  <c r="I148" i="14"/>
  <c r="I149" i="14"/>
  <c r="I150" i="14"/>
  <c r="I151" i="14"/>
  <c r="I152" i="14"/>
  <c r="I153" i="14"/>
  <c r="I154" i="14"/>
  <c r="I155" i="14"/>
  <c r="I158" i="14"/>
  <c r="I159" i="14"/>
  <c r="I162" i="14"/>
  <c r="I163" i="14"/>
  <c r="I164" i="14"/>
  <c r="I165" i="14"/>
  <c r="I166" i="14"/>
  <c r="I167" i="14"/>
  <c r="I168" i="14"/>
  <c r="I169" i="14"/>
  <c r="I170" i="14"/>
  <c r="I171" i="14"/>
  <c r="I172" i="14"/>
  <c r="I174" i="14"/>
  <c r="I175" i="14"/>
  <c r="I178" i="14"/>
  <c r="I179" i="14"/>
  <c r="I180" i="14"/>
  <c r="I184" i="14"/>
  <c r="I185" i="14"/>
  <c r="I186" i="14"/>
  <c r="I187" i="14"/>
  <c r="I188" i="14"/>
  <c r="I189" i="14"/>
  <c r="I192" i="14"/>
  <c r="I193" i="14"/>
  <c r="I194" i="14"/>
  <c r="I195" i="14"/>
  <c r="I196" i="14"/>
  <c r="I200" i="14"/>
  <c r="I201" i="14"/>
  <c r="I202" i="14"/>
  <c r="I205" i="14"/>
  <c r="I206" i="14"/>
  <c r="I207" i="14"/>
  <c r="I208" i="14"/>
  <c r="I209" i="14"/>
  <c r="I210" i="14"/>
  <c r="I211" i="14"/>
  <c r="I212" i="14"/>
  <c r="I213" i="14"/>
  <c r="I222" i="14"/>
  <c r="I223" i="14"/>
  <c r="I224" i="14"/>
  <c r="I225" i="14"/>
  <c r="I226" i="14"/>
  <c r="I229" i="14"/>
  <c r="I230" i="14"/>
  <c r="I231" i="14"/>
  <c r="I232" i="14"/>
  <c r="I237" i="14"/>
  <c r="I244" i="14"/>
  <c r="I245" i="14"/>
  <c r="I248" i="14"/>
  <c r="I249" i="14"/>
  <c r="I250" i="14"/>
  <c r="I251" i="14"/>
  <c r="I253" i="14"/>
  <c r="I254" i="14"/>
  <c r="I255" i="14"/>
  <c r="I256" i="14"/>
  <c r="I286" i="14"/>
  <c r="I289" i="14"/>
  <c r="I290" i="14"/>
  <c r="I291" i="14"/>
  <c r="I292" i="14"/>
  <c r="I293" i="14"/>
  <c r="I294" i="14"/>
  <c r="I295" i="14"/>
  <c r="I296" i="14"/>
  <c r="I297" i="14"/>
  <c r="I306" i="14"/>
  <c r="I307" i="14"/>
  <c r="I308" i="14"/>
  <c r="I310" i="14"/>
  <c r="I311" i="14"/>
  <c r="I312" i="14"/>
  <c r="I318" i="14"/>
  <c r="I319" i="14"/>
  <c r="I326" i="14"/>
  <c r="I329" i="14"/>
  <c r="I330" i="14"/>
  <c r="I331" i="14"/>
  <c r="I332" i="14"/>
  <c r="I333" i="14"/>
  <c r="I334" i="14"/>
  <c r="I337" i="14"/>
  <c r="I338" i="14"/>
  <c r="I339" i="14"/>
  <c r="I340" i="14"/>
  <c r="I341" i="14"/>
  <c r="I342" i="14"/>
  <c r="I343" i="14"/>
  <c r="I344" i="14"/>
  <c r="I345" i="14"/>
  <c r="I346" i="14"/>
  <c r="I347" i="14"/>
  <c r="I348" i="14"/>
  <c r="I349" i="14"/>
  <c r="I350" i="14"/>
  <c r="I351" i="14"/>
  <c r="I352" i="14"/>
  <c r="I353" i="14"/>
  <c r="I354" i="14"/>
  <c r="I355" i="14"/>
  <c r="I356" i="14"/>
  <c r="I357" i="14"/>
  <c r="I364" i="14"/>
  <c r="I365" i="14"/>
  <c r="I370" i="14"/>
  <c r="I372" i="14"/>
  <c r="I373" i="14"/>
  <c r="I376" i="14"/>
  <c r="I377" i="14"/>
  <c r="I383" i="14"/>
  <c r="I393" i="14"/>
  <c r="I394" i="14"/>
  <c r="I399" i="14"/>
  <c r="I402" i="14"/>
  <c r="I403" i="14"/>
  <c r="I411" i="14"/>
  <c r="I412" i="14"/>
  <c r="I413" i="14"/>
  <c r="I414" i="14"/>
  <c r="I421" i="14"/>
  <c r="I422" i="14"/>
  <c r="I423" i="14"/>
  <c r="I424" i="14"/>
  <c r="I425" i="14"/>
  <c r="I426" i="14"/>
  <c r="I427" i="14"/>
  <c r="I428" i="14"/>
  <c r="I429" i="14"/>
  <c r="I436" i="14"/>
  <c r="I441" i="14"/>
  <c r="I442" i="14"/>
  <c r="I443" i="14"/>
  <c r="I477" i="14"/>
  <c r="I478" i="14"/>
  <c r="I479" i="14"/>
  <c r="I480" i="14"/>
  <c r="I481" i="14"/>
  <c r="I482" i="14"/>
  <c r="I483" i="14"/>
  <c r="I484" i="14"/>
  <c r="I485" i="14"/>
  <c r="I486" i="14"/>
  <c r="I488" i="14"/>
  <c r="I489" i="14"/>
  <c r="I490" i="14"/>
  <c r="I491" i="14"/>
  <c r="I492" i="14"/>
  <c r="I493" i="14"/>
  <c r="I494" i="14"/>
  <c r="I495" i="14"/>
  <c r="I496" i="14"/>
  <c r="I497" i="14"/>
  <c r="I498" i="14"/>
  <c r="I499" i="14"/>
  <c r="I500" i="14"/>
  <c r="I501" i="14"/>
  <c r="I502" i="14"/>
  <c r="I503" i="14"/>
  <c r="I506" i="14"/>
  <c r="I507" i="14"/>
  <c r="I509" i="14"/>
  <c r="I510" i="14"/>
  <c r="I511" i="14"/>
  <c r="I513" i="14"/>
  <c r="I514" i="14"/>
  <c r="I515" i="14"/>
  <c r="I516" i="14"/>
  <c r="I517" i="14"/>
  <c r="I518" i="14"/>
  <c r="I519" i="14"/>
  <c r="I520" i="14"/>
  <c r="I521" i="14"/>
  <c r="I522" i="14"/>
  <c r="I523" i="14"/>
  <c r="I524" i="14"/>
  <c r="I525" i="14"/>
  <c r="I526" i="14"/>
  <c r="I527" i="14"/>
  <c r="I528" i="14"/>
  <c r="I529" i="14"/>
  <c r="I530" i="14"/>
  <c r="I531" i="14"/>
  <c r="I532" i="14"/>
  <c r="I533" i="14"/>
  <c r="I534" i="14"/>
  <c r="I535" i="14"/>
  <c r="I536" i="14"/>
  <c r="I537" i="14"/>
  <c r="I538" i="14"/>
  <c r="I539" i="14"/>
  <c r="I540" i="14"/>
  <c r="I541" i="14"/>
  <c r="I542" i="14"/>
  <c r="I543" i="14"/>
  <c r="I544" i="14"/>
  <c r="I545" i="14"/>
  <c r="I546" i="14"/>
  <c r="I547" i="14"/>
  <c r="I548" i="14"/>
  <c r="I549" i="14"/>
  <c r="I550" i="14"/>
  <c r="I551" i="14"/>
  <c r="I552" i="14"/>
  <c r="I553" i="14"/>
  <c r="I554" i="14"/>
  <c r="I555" i="14"/>
  <c r="I556" i="14"/>
  <c r="I557" i="14"/>
  <c r="I562" i="14"/>
  <c r="I563" i="14"/>
  <c r="I564" i="14"/>
  <c r="I565" i="14"/>
  <c r="I566" i="14"/>
  <c r="I567" i="14"/>
  <c r="I568" i="14"/>
  <c r="I569" i="14"/>
  <c r="I570" i="14"/>
  <c r="I571" i="14"/>
  <c r="I574" i="14"/>
  <c r="I575" i="14"/>
  <c r="I576" i="14"/>
  <c r="I577" i="14"/>
  <c r="I578" i="14"/>
  <c r="I579" i="14"/>
  <c r="I580" i="14"/>
  <c r="I581" i="14"/>
  <c r="I582" i="14"/>
  <c r="I583" i="14"/>
  <c r="I584" i="14"/>
  <c r="I585" i="14"/>
  <c r="I586" i="14"/>
  <c r="I587" i="14"/>
  <c r="G11" i="14"/>
  <c r="G12" i="14"/>
  <c r="G13" i="14"/>
  <c r="G14" i="14"/>
  <c r="G15" i="14"/>
  <c r="G16" i="14"/>
  <c r="G17" i="14"/>
  <c r="G18" i="14"/>
  <c r="G20" i="14"/>
  <c r="G21" i="14"/>
  <c r="G22" i="14"/>
  <c r="G23" i="14"/>
  <c r="G24" i="14"/>
  <c r="G26" i="14"/>
  <c r="G27" i="14"/>
  <c r="G28" i="14"/>
  <c r="G29" i="14"/>
  <c r="G30" i="14"/>
  <c r="G31" i="14"/>
  <c r="G32" i="14"/>
  <c r="G33" i="14"/>
  <c r="G34" i="14"/>
  <c r="G35" i="14"/>
  <c r="G36" i="14"/>
  <c r="G37" i="14"/>
  <c r="G38" i="14"/>
  <c r="G39" i="14"/>
  <c r="G40" i="14"/>
  <c r="G41" i="14"/>
  <c r="G42" i="14"/>
  <c r="G43" i="14"/>
  <c r="G44" i="14"/>
  <c r="G45"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7" i="14"/>
  <c r="G78" i="14"/>
  <c r="G79" i="14"/>
  <c r="G80" i="14"/>
  <c r="G86" i="14"/>
  <c r="G87" i="14"/>
  <c r="G89" i="14"/>
  <c r="G90" i="14"/>
  <c r="G92" i="14"/>
  <c r="G93" i="14"/>
  <c r="G94" i="14"/>
  <c r="G95" i="14"/>
  <c r="G96" i="14"/>
  <c r="G97" i="14"/>
  <c r="G98" i="14"/>
  <c r="G99" i="14"/>
  <c r="G100" i="14"/>
  <c r="G101" i="14"/>
  <c r="G105" i="14"/>
  <c r="G106" i="14"/>
  <c r="G107" i="14"/>
  <c r="G110" i="14"/>
  <c r="G111" i="14"/>
  <c r="G112" i="14"/>
  <c r="G113" i="14"/>
  <c r="G114" i="14"/>
  <c r="G115" i="14"/>
  <c r="G116" i="14"/>
  <c r="G117" i="14"/>
  <c r="G118" i="14"/>
  <c r="G119" i="14"/>
  <c r="G120" i="14"/>
  <c r="G121" i="14"/>
  <c r="G122" i="14"/>
  <c r="G126" i="14"/>
  <c r="G127" i="14"/>
  <c r="G128" i="14"/>
  <c r="G132" i="14"/>
  <c r="G133" i="14"/>
  <c r="G134" i="14"/>
  <c r="G135" i="14"/>
  <c r="G136" i="14"/>
  <c r="G137" i="14"/>
  <c r="G138" i="14"/>
  <c r="G139" i="14"/>
  <c r="G140" i="14"/>
  <c r="G141" i="14"/>
  <c r="G142" i="14"/>
  <c r="G143" i="14"/>
  <c r="G144" i="14"/>
  <c r="G145" i="14"/>
  <c r="G146" i="14"/>
  <c r="G147" i="14"/>
  <c r="G148" i="14"/>
  <c r="G149" i="14"/>
  <c r="G150" i="14"/>
  <c r="G151" i="14"/>
  <c r="G152" i="14"/>
  <c r="G153" i="14"/>
  <c r="G155" i="14"/>
  <c r="G158" i="14"/>
  <c r="G159" i="14"/>
  <c r="G160" i="14"/>
  <c r="G161" i="14"/>
  <c r="G162" i="14"/>
  <c r="G163" i="14"/>
  <c r="G164" i="14"/>
  <c r="G165" i="14"/>
  <c r="G166" i="14"/>
  <c r="G167" i="14"/>
  <c r="G168" i="14"/>
  <c r="G169" i="14"/>
  <c r="G170" i="14"/>
  <c r="G172" i="14"/>
  <c r="G174" i="14"/>
  <c r="G175" i="14"/>
  <c r="G184" i="14"/>
  <c r="G185" i="14"/>
  <c r="G186" i="14"/>
  <c r="G187" i="14"/>
  <c r="G188" i="14"/>
  <c r="G189" i="14"/>
  <c r="G200" i="14"/>
  <c r="G201" i="14"/>
  <c r="G202" i="14"/>
  <c r="G203" i="14"/>
  <c r="G204" i="14"/>
  <c r="G205" i="14"/>
  <c r="G206" i="14"/>
  <c r="G207" i="14"/>
  <c r="G208" i="14"/>
  <c r="G209" i="14"/>
  <c r="G210" i="14"/>
  <c r="G211" i="14"/>
  <c r="G212" i="14"/>
  <c r="G213" i="14"/>
  <c r="G222" i="14"/>
  <c r="G223" i="14"/>
  <c r="G224" i="14"/>
  <c r="G225" i="14"/>
  <c r="G226" i="14"/>
  <c r="G229" i="14"/>
  <c r="G230" i="14"/>
  <c r="G231" i="14"/>
  <c r="G232" i="14"/>
  <c r="G237"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8" i="14"/>
  <c r="G269" i="14"/>
  <c r="G270" i="14"/>
  <c r="G271" i="14"/>
  <c r="G273" i="14"/>
  <c r="G274" i="14"/>
  <c r="G275" i="14"/>
  <c r="G276" i="14"/>
  <c r="G277" i="14"/>
  <c r="G278" i="14"/>
  <c r="G279" i="14"/>
  <c r="G280" i="14"/>
  <c r="G281" i="14"/>
  <c r="G282" i="14"/>
  <c r="G283" i="14"/>
  <c r="G284" i="14"/>
  <c r="G286" i="14"/>
  <c r="G287" i="14"/>
  <c r="G288" i="14"/>
  <c r="G289" i="14"/>
  <c r="G290" i="14"/>
  <c r="G291" i="14"/>
  <c r="G292" i="14"/>
  <c r="G293" i="14"/>
  <c r="G294" i="14"/>
  <c r="G295" i="14"/>
  <c r="G296" i="14"/>
  <c r="G297" i="14"/>
  <c r="G298" i="14"/>
  <c r="G299" i="14"/>
  <c r="G300" i="14"/>
  <c r="G301" i="14"/>
  <c r="G302" i="14"/>
  <c r="G303" i="14"/>
  <c r="G305" i="14"/>
  <c r="G306" i="14"/>
  <c r="G307" i="14"/>
  <c r="G308" i="14"/>
  <c r="G310" i="14"/>
  <c r="G311" i="14"/>
  <c r="G312" i="14"/>
  <c r="G317" i="14"/>
  <c r="G318" i="14"/>
  <c r="G319" i="14"/>
  <c r="G320" i="14"/>
  <c r="G321" i="14"/>
  <c r="G322" i="14"/>
  <c r="G323"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9" i="14"/>
  <c r="G400" i="14"/>
  <c r="G401" i="14"/>
  <c r="G402" i="14"/>
  <c r="G403" i="14"/>
  <c r="G404" i="14"/>
  <c r="G405" i="14"/>
  <c r="G406" i="14"/>
  <c r="G407" i="14"/>
  <c r="G411" i="14"/>
  <c r="G412" i="14"/>
  <c r="G413" i="14"/>
  <c r="G414" i="14"/>
  <c r="G415" i="14"/>
  <c r="G416" i="14"/>
  <c r="G417" i="14"/>
  <c r="G421" i="14"/>
  <c r="G422" i="14"/>
  <c r="G423"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7" i="14"/>
  <c r="G561" i="14"/>
  <c r="G562" i="14"/>
  <c r="G563" i="14"/>
  <c r="G564" i="14"/>
  <c r="G565" i="14"/>
  <c r="G566" i="14"/>
  <c r="G567" i="14"/>
  <c r="G568" i="14"/>
  <c r="G569" i="14"/>
  <c r="G570" i="14"/>
  <c r="G571" i="14"/>
  <c r="G574" i="14"/>
  <c r="G575" i="14"/>
  <c r="G576" i="14"/>
  <c r="G577" i="14"/>
  <c r="G578" i="14"/>
  <c r="G579" i="14"/>
  <c r="G580" i="14"/>
  <c r="G581" i="14"/>
  <c r="G584" i="14"/>
  <c r="G585" i="14"/>
  <c r="G586" i="14"/>
  <c r="G587" i="14"/>
  <c r="F11" i="14"/>
  <c r="F12" i="14"/>
  <c r="F13" i="14"/>
  <c r="F14" i="14"/>
  <c r="F15" i="14"/>
  <c r="F16" i="14"/>
  <c r="F17" i="14"/>
  <c r="F18" i="14"/>
  <c r="F20" i="14"/>
  <c r="F21" i="14"/>
  <c r="F22" i="14"/>
  <c r="F23" i="14"/>
  <c r="F24" i="14"/>
  <c r="F26" i="14"/>
  <c r="F27" i="14"/>
  <c r="F28" i="14"/>
  <c r="F29" i="14"/>
  <c r="F30" i="14"/>
  <c r="F31" i="14"/>
  <c r="F32" i="14"/>
  <c r="F33" i="14"/>
  <c r="F34" i="14"/>
  <c r="F35" i="14"/>
  <c r="F36" i="14"/>
  <c r="F37" i="14"/>
  <c r="F38" i="14"/>
  <c r="F39" i="14"/>
  <c r="F40" i="14"/>
  <c r="F41" i="14"/>
  <c r="F42" i="14"/>
  <c r="F43" i="14"/>
  <c r="F44" i="14"/>
  <c r="F45"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7" i="14"/>
  <c r="F78" i="14"/>
  <c r="F79" i="14"/>
  <c r="F80" i="14"/>
  <c r="F86" i="14"/>
  <c r="F87" i="14"/>
  <c r="F89" i="14"/>
  <c r="F90" i="14"/>
  <c r="F92" i="14"/>
  <c r="F93" i="14"/>
  <c r="F94" i="14"/>
  <c r="F95" i="14"/>
  <c r="F96" i="14"/>
  <c r="F97" i="14"/>
  <c r="F98" i="14"/>
  <c r="F99" i="14"/>
  <c r="F100" i="14"/>
  <c r="F101" i="14"/>
  <c r="F105" i="14"/>
  <c r="F106" i="14"/>
  <c r="F107" i="14"/>
  <c r="F110" i="14"/>
  <c r="F111" i="14"/>
  <c r="F112" i="14"/>
  <c r="F113" i="14"/>
  <c r="F114" i="14"/>
  <c r="F115" i="14"/>
  <c r="F116" i="14"/>
  <c r="F117" i="14"/>
  <c r="F118" i="14"/>
  <c r="F119" i="14"/>
  <c r="F120" i="14"/>
  <c r="F121" i="14"/>
  <c r="F122" i="14"/>
  <c r="F126" i="14"/>
  <c r="F127" i="14"/>
  <c r="F128" i="14"/>
  <c r="F132" i="14"/>
  <c r="F133" i="14"/>
  <c r="F134" i="14"/>
  <c r="F135" i="14"/>
  <c r="F136" i="14"/>
  <c r="F137" i="14"/>
  <c r="F138" i="14"/>
  <c r="F139" i="14"/>
  <c r="F140" i="14"/>
  <c r="F141" i="14"/>
  <c r="F142" i="14"/>
  <c r="F143" i="14"/>
  <c r="F144" i="14"/>
  <c r="F145" i="14"/>
  <c r="F146" i="14"/>
  <c r="F147" i="14"/>
  <c r="F148" i="14"/>
  <c r="F149" i="14"/>
  <c r="F150" i="14"/>
  <c r="F151" i="14"/>
  <c r="F152" i="14"/>
  <c r="F153" i="14"/>
  <c r="F155" i="14"/>
  <c r="F158" i="14"/>
  <c r="F159" i="14"/>
  <c r="F160" i="14"/>
  <c r="F161" i="14"/>
  <c r="F162" i="14"/>
  <c r="F163" i="14"/>
  <c r="F164" i="14"/>
  <c r="F165" i="14"/>
  <c r="F166" i="14"/>
  <c r="F167" i="14"/>
  <c r="F168" i="14"/>
  <c r="F169" i="14"/>
  <c r="F170" i="14"/>
  <c r="F172" i="14"/>
  <c r="F174" i="14"/>
  <c r="F175" i="14"/>
  <c r="F184" i="14"/>
  <c r="F185" i="14"/>
  <c r="F186" i="14"/>
  <c r="F187" i="14"/>
  <c r="F188" i="14"/>
  <c r="F189" i="14"/>
  <c r="F200" i="14"/>
  <c r="F201" i="14"/>
  <c r="F202" i="14"/>
  <c r="F203" i="14"/>
  <c r="F204" i="14"/>
  <c r="F205" i="14"/>
  <c r="F206" i="14"/>
  <c r="F207" i="14"/>
  <c r="F208" i="14"/>
  <c r="F209" i="14"/>
  <c r="F210" i="14"/>
  <c r="F211" i="14"/>
  <c r="F212" i="14"/>
  <c r="F213" i="14"/>
  <c r="F222" i="14"/>
  <c r="F223" i="14"/>
  <c r="F224" i="14"/>
  <c r="F225" i="14"/>
  <c r="F226" i="14"/>
  <c r="F229" i="14"/>
  <c r="F230" i="14"/>
  <c r="F231" i="14"/>
  <c r="F232" i="14"/>
  <c r="F237" i="14"/>
  <c r="F242" i="14"/>
  <c r="F243" i="14"/>
  <c r="F244" i="14"/>
  <c r="F245" i="14"/>
  <c r="F246" i="14"/>
  <c r="F247" i="14"/>
  <c r="F248" i="14"/>
  <c r="F249" i="14"/>
  <c r="F250" i="14"/>
  <c r="F251" i="14"/>
  <c r="F252" i="14"/>
  <c r="F253" i="14"/>
  <c r="F254" i="14"/>
  <c r="F255" i="14"/>
  <c r="F256" i="14"/>
  <c r="F257" i="14"/>
  <c r="F258" i="14"/>
  <c r="F259" i="14"/>
  <c r="F260" i="14"/>
  <c r="F261" i="14"/>
  <c r="F262" i="14"/>
  <c r="F263" i="14"/>
  <c r="F264" i="14"/>
  <c r="F265" i="14"/>
  <c r="F266" i="14"/>
  <c r="F268" i="14"/>
  <c r="F269" i="14"/>
  <c r="F270" i="14"/>
  <c r="F271" i="14"/>
  <c r="F273" i="14"/>
  <c r="F274" i="14"/>
  <c r="F275" i="14"/>
  <c r="F276" i="14"/>
  <c r="F277" i="14"/>
  <c r="F278" i="14"/>
  <c r="F279" i="14"/>
  <c r="F280" i="14"/>
  <c r="F281" i="14"/>
  <c r="F282" i="14"/>
  <c r="F283" i="14"/>
  <c r="F284" i="14"/>
  <c r="F286" i="14"/>
  <c r="F287" i="14"/>
  <c r="F288" i="14"/>
  <c r="F289" i="14"/>
  <c r="F290" i="14"/>
  <c r="F291" i="14"/>
  <c r="F292" i="14"/>
  <c r="F293" i="14"/>
  <c r="F294" i="14"/>
  <c r="F295" i="14"/>
  <c r="F296" i="14"/>
  <c r="F297" i="14"/>
  <c r="F298" i="14"/>
  <c r="F299" i="14"/>
  <c r="F300" i="14"/>
  <c r="F301" i="14"/>
  <c r="F302" i="14"/>
  <c r="F303" i="14"/>
  <c r="F305" i="14"/>
  <c r="F306" i="14"/>
  <c r="F307" i="14"/>
  <c r="F308" i="14"/>
  <c r="F310" i="14"/>
  <c r="F311" i="14"/>
  <c r="F312" i="14"/>
  <c r="F317" i="14"/>
  <c r="F318" i="14"/>
  <c r="F319" i="14"/>
  <c r="F320" i="14"/>
  <c r="F321" i="14"/>
  <c r="F322" i="14"/>
  <c r="F323"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9" i="14"/>
  <c r="F400" i="14"/>
  <c r="F401" i="14"/>
  <c r="F402" i="14"/>
  <c r="F403" i="14"/>
  <c r="F404" i="14"/>
  <c r="F405" i="14"/>
  <c r="F406" i="14"/>
  <c r="F407" i="14"/>
  <c r="F411" i="14"/>
  <c r="F412" i="14"/>
  <c r="F413" i="14"/>
  <c r="F414" i="14"/>
  <c r="F415" i="14"/>
  <c r="F416" i="14"/>
  <c r="F417" i="14"/>
  <c r="F421" i="14"/>
  <c r="F422" i="14"/>
  <c r="F423" i="14"/>
  <c r="F478" i="14"/>
  <c r="F479" i="14"/>
  <c r="F480" i="14"/>
  <c r="F481" i="14"/>
  <c r="F482" i="14"/>
  <c r="F483" i="14"/>
  <c r="F484" i="14"/>
  <c r="F485" i="14"/>
  <c r="F486" i="14"/>
  <c r="F487" i="14"/>
  <c r="F488" i="14"/>
  <c r="F489" i="14"/>
  <c r="F490"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7" i="14"/>
  <c r="F561" i="14"/>
  <c r="F562" i="14"/>
  <c r="F563" i="14"/>
  <c r="F564" i="14"/>
  <c r="F565" i="14"/>
  <c r="F566" i="14"/>
  <c r="F567" i="14"/>
  <c r="F568" i="14"/>
  <c r="F569" i="14"/>
  <c r="F570" i="14"/>
  <c r="F571" i="14"/>
  <c r="F574" i="14"/>
  <c r="F575" i="14"/>
  <c r="F576" i="14"/>
  <c r="F577" i="14"/>
  <c r="F578" i="14"/>
  <c r="F579" i="14"/>
  <c r="F580" i="14"/>
  <c r="F581" i="14"/>
  <c r="F584" i="14"/>
  <c r="F585" i="14"/>
  <c r="F586" i="14"/>
  <c r="F587" i="14"/>
  <c r="F477" i="14" l="1"/>
  <c r="I8" i="14"/>
  <c r="I9" i="14"/>
  <c r="I10" i="14"/>
  <c r="G8" i="14"/>
  <c r="G9" i="14"/>
  <c r="G10" i="14"/>
  <c r="F8" i="14"/>
  <c r="F9" i="14"/>
  <c r="F10" i="14"/>
  <c r="I7" i="14" l="1"/>
  <c r="F7" i="14" l="1"/>
  <c r="G7" i="14" l="1"/>
</calcChain>
</file>

<file path=xl/sharedStrings.xml><?xml version="1.0" encoding="utf-8"?>
<sst xmlns="http://schemas.openxmlformats.org/spreadsheetml/2006/main" count="1268" uniqueCount="1180">
  <si>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</si>
  <si>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</si>
  <si>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</si>
  <si>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</si>
  <si>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</si>
  <si>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</si>
  <si>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</si>
  <si>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</si>
  <si>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</si>
  <si>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Заместитель начальника управления сводного бюджетного планирования и анализа исполнения бюджета</t>
  </si>
  <si>
    <t>Г.А. Яковлева</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</si>
  <si>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</si>
  <si>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</si>
  <si>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</si>
  <si>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</si>
  <si>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</si>
  <si>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</si>
  <si>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</si>
  <si>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</si>
  <si>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</si>
  <si>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</si>
  <si>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</si>
  <si>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</si>
  <si>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</si>
  <si>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</si>
  <si>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</si>
  <si>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</si>
  <si>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</si>
  <si>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</si>
  <si>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</si>
  <si>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</si>
  <si>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</si>
  <si>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</si>
  <si>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</si>
  <si>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</si>
  <si>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</si>
  <si>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</si>
  <si>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</si>
  <si>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</si>
  <si>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</si>
  <si>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</si>
  <si>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</si>
  <si>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</si>
  <si>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</si>
  <si>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</si>
  <si>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</si>
  <si>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</si>
  <si>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</si>
  <si>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</si>
  <si>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</si>
  <si>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</si>
  <si>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</si>
  <si>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</si>
  <si>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</si>
  <si>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</si>
  <si>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</si>
  <si>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</si>
  <si>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</si>
  <si>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</si>
  <si>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</si>
  <si>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</si>
  <si>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</si>
  <si>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</si>
  <si>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</si>
  <si>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</si>
  <si>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</si>
  <si>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</si>
  <si>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</si>
  <si>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</si>
  <si>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</si>
  <si>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</si>
  <si>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</si>
  <si>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</si>
  <si>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</si>
  <si>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</si>
  <si>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</si>
  <si>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</si>
  <si>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</si>
  <si>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</si>
  <si>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</si>
  <si>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</si>
  <si>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</si>
  <si>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</si>
  <si>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</si>
  <si>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</si>
  <si>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</si>
  <si>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</si>
  <si>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</si>
  <si>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</si>
  <si>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</si>
  <si>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</si>
  <si>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</si>
  <si>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НАЛОГИ НА ИМУЩЕСТВО</t>
  </si>
  <si>
    <t>00010600000000000000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</si>
  <si>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</si>
  <si>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</si>
  <si>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</si>
  <si>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</si>
  <si>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</si>
  <si>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</si>
  <si>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</si>
  <si>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</si>
  <si>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</si>
  <si>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</si>
  <si>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</si>
  <si>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</si>
  <si>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</si>
  <si>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</si>
  <si>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</si>
  <si>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</si>
  <si>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</si>
  <si>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</si>
  <si>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</si>
  <si>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</si>
  <si>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</si>
  <si>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</si>
  <si>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</si>
  <si>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</si>
  <si>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</si>
  <si>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</si>
  <si>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</si>
  <si>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</si>
  <si>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</si>
  <si>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</si>
  <si>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</si>
  <si>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</si>
  <si>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</si>
  <si>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</si>
  <si>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</si>
  <si>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</si>
  <si>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</si>
  <si>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</si>
  <si>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</si>
  <si>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</si>
  <si>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</si>
  <si>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</si>
  <si>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</si>
  <si>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</si>
  <si>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</si>
  <si>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</si>
  <si>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</si>
  <si>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</si>
  <si>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</si>
  <si>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</si>
  <si>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</si>
  <si>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</si>
  <si>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</si>
  <si>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</si>
  <si>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</si>
  <si>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</si>
  <si>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</si>
  <si>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</si>
  <si>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</si>
  <si>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</si>
  <si>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</si>
  <si>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</si>
  <si>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</si>
  <si>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</si>
  <si>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</si>
  <si>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</si>
  <si>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</si>
  <si>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</si>
  <si>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</si>
  <si>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</si>
  <si>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</si>
  <si>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</si>
  <si>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</si>
  <si>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</si>
  <si>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</si>
  <si>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</si>
  <si>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</si>
  <si>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</si>
  <si>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</si>
  <si>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</si>
  <si>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</si>
  <si>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</si>
  <si>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</si>
  <si>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</si>
  <si>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</si>
  <si>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</si>
  <si>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</si>
  <si>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</si>
  <si>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</si>
  <si>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</si>
  <si>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</si>
  <si>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</si>
  <si>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</si>
  <si>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</si>
  <si>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</si>
  <si>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</si>
  <si>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</si>
  <si>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</si>
  <si>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</si>
  <si>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</si>
  <si>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</si>
  <si>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</si>
  <si>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</si>
  <si>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</si>
  <si>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</si>
  <si>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</si>
  <si>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</si>
  <si>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</si>
  <si>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</si>
  <si>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</si>
  <si>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Налог, взимаемый в виде стоимости патента в связи с применением упрощенной системы налогообложения</t>
  </si>
  <si>
    <t>00010911000020000110</t>
  </si>
  <si>
    <t>00010911010020000110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</si>
  <si>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</si>
  <si>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</si>
  <si>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</si>
  <si>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</si>
  <si>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</si>
  <si>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</si>
  <si>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</si>
  <si>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</si>
  <si>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</si>
  <si>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</si>
  <si>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</si>
  <si>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</si>
  <si>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</si>
  <si>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</si>
  <si>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</si>
  <si>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</si>
  <si>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</si>
  <si>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</si>
  <si>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</si>
  <si>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</si>
  <si>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</si>
  <si>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</si>
  <si>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</si>
  <si>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</si>
  <si>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</si>
  <si>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</si>
  <si>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</si>
  <si>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</si>
  <si>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</si>
  <si>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</si>
  <si>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</si>
  <si>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</si>
  <si>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</si>
  <si>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</si>
  <si>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</si>
  <si>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</si>
  <si>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</si>
  <si>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</si>
  <si>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</si>
  <si>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</si>
  <si>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</si>
  <si>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</si>
  <si>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</si>
  <si>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</si>
  <si>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</si>
  <si>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</si>
  <si>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</si>
  <si>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</si>
  <si>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</si>
  <si>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</si>
  <si>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</si>
  <si>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</si>
  <si>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</si>
  <si>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</si>
  <si>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</si>
  <si>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</si>
  <si>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</si>
  <si>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</si>
  <si>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</si>
  <si>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</si>
  <si>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</si>
  <si>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</si>
  <si>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</si>
  <si>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</si>
  <si>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</si>
  <si>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</si>
  <si>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</si>
  <si>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</si>
  <si>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</si>
  <si>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</si>
  <si>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</si>
  <si>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</si>
  <si>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</si>
  <si>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</si>
  <si>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</si>
  <si>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</si>
  <si>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</si>
  <si>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</si>
  <si>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</si>
  <si>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</si>
  <si>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</si>
  <si>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</si>
  <si>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</si>
  <si>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</si>
  <si>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</si>
  <si>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</si>
  <si>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</si>
  <si>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</si>
  <si>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</si>
  <si>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</si>
  <si>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</si>
  <si>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</si>
  <si>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</si>
  <si>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</si>
  <si>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</si>
  <si>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</si>
  <si>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</si>
  <si>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</si>
  <si>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</si>
  <si>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</si>
  <si>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</si>
  <si>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</si>
  <si>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</si>
  <si>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</si>
  <si>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</si>
  <si>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</si>
  <si>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</si>
  <si>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</si>
  <si>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</si>
  <si>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</si>
  <si>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</si>
  <si>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</si>
  <si>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</si>
  <si>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</si>
  <si>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</si>
  <si>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</si>
  <si>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</si>
  <si>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</si>
  <si>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</si>
  <si>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</si>
  <si>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</si>
  <si>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</si>
  <si>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</si>
  <si>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</si>
  <si>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</si>
  <si>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</si>
  <si>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</si>
  <si>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</si>
  <si>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</si>
  <si>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00011406022020000430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</si>
  <si>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</si>
  <si>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</si>
  <si>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</si>
  <si>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</si>
  <si>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</si>
  <si>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</si>
  <si>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</si>
  <si>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</si>
  <si>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</si>
  <si>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00011602000000000140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</si>
  <si>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</si>
  <si>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00011602030020000140</t>
  </si>
  <si>
    <t>Денежные взыскания (штрафы) за нарушение бюджетного законодательства Российской Федерации</t>
  </si>
  <si>
    <t>00011618000000000140</t>
  </si>
  <si>
    <t>Денежные взыскания (штрафы) за нарушение бюджетного законодательства (в части бюджетов субъектов Российской Федерации)</t>
  </si>
  <si>
    <t>00011618020020000140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</si>
  <si>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</si>
  <si>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</si>
  <si>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</si>
  <si>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</si>
  <si>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</si>
  <si>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</si>
  <si>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</si>
  <si>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</si>
  <si>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водного законодательства</t>
  </si>
  <si>
    <t>00011625080000000140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</si>
  <si>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</si>
  <si>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00011625086020000140</t>
  </si>
  <si>
    <t>Денежные взыскания (штрафы) за нарушение законодательства о рекламе</t>
  </si>
  <si>
    <t>00011626000010000140</t>
  </si>
  <si>
    <t>Денежные взыскания (штрафы) за нарушение законодательства Российской Федерации о пожарной безопасности</t>
  </si>
  <si>
    <t>00011627000010000140</t>
  </si>
  <si>
    <t>Денежные взыскания (штрафы) за правонарушения в области дорожного движения</t>
  </si>
  <si>
    <t>00011630000010000140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</si>
  <si>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</si>
  <si>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</si>
  <si>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</si>
  <si>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00011630012010000140</t>
  </si>
  <si>
    <t>Денежные взыскания (штрафы) за нарушение законодательства Российской Федерации о безопасности дорожного движения</t>
  </si>
  <si>
    <t>00011630020010000140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</si>
  <si>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</si>
  <si>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</si>
  <si>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</si>
  <si>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00011633020020000140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</si>
  <si>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</si>
  <si>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00011637000000000140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</si>
  <si>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</si>
  <si>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00011637020020000140</t>
  </si>
  <si>
    <t>Денежные взыскания (штрафы) за нарушение условий договоров (соглашений) о предоставлении бюджетных кредитов</t>
  </si>
  <si>
    <t>00011642000000000140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</si>
  <si>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</si>
  <si>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00011642020020000140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</si>
  <si>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</si>
  <si>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</si>
  <si>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</si>
  <si>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00011646000020000140</t>
  </si>
  <si>
    <t>Прочие поступления от денежных взысканий (штрафов) и иных сумм в возмещение ущерба</t>
  </si>
  <si>
    <t>00011690000000000140</t>
  </si>
  <si>
    <t>Прочие поступления от денежных взысканий (штрафов) и иных сумм в возмещение ущерба, зачисляемые в бюджеты субъектов Российской Федерации</t>
  </si>
  <si>
    <t>00011690020020000140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</si>
  <si>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</si>
  <si>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</si>
  <si>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</si>
  <si>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</si>
  <si>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</si>
  <si>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</si>
  <si>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Прочие неналоговые доходы</t>
  </si>
  <si>
    <t>00011705000000000180</t>
  </si>
  <si>
    <t>Прочие неналоговые доходы бюджетов субъектов Российской Федерации</t>
  </si>
  <si>
    <t>00011705020020000180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</si>
  <si>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</si>
  <si>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</si>
  <si>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</si>
  <si>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</si>
  <si>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</si>
  <si>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</si>
  <si>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</si>
  <si>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</si>
  <si>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</si>
  <si>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</si>
  <si>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</si>
  <si>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</si>
  <si>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</si>
  <si>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</si>
  <si>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</si>
  <si>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</si>
  <si>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</si>
  <si>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</si>
  <si>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</si>
  <si>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</si>
  <si>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</si>
  <si>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</si>
  <si>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</si>
  <si>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</si>
  <si>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</si>
  <si>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</si>
  <si>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</si>
  <si>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</si>
  <si>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на поддержку региональных проектов в сфере информационных технологий</t>
  </si>
  <si>
    <t>00020225028000000150</t>
  </si>
  <si>
    <t>Субсидии бюджетам субъектов Российской Федерации на поддержку региональных проектов в сфере информационных технологий</t>
  </si>
  <si>
    <t>00020225028020000150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</si>
  <si>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</si>
  <si>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</si>
  <si>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</si>
  <si>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</si>
  <si>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</si>
  <si>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</si>
  <si>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</si>
  <si>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</si>
  <si>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</si>
  <si>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</si>
  <si>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</si>
  <si>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</si>
  <si>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</si>
  <si>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</si>
  <si>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</si>
  <si>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</si>
  <si>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</si>
  <si>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</si>
  <si>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</si>
  <si>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</si>
  <si>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</si>
  <si>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</si>
  <si>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</si>
  <si>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00020225138000000150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</si>
  <si>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</si>
  <si>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</si>
  <si>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</si>
  <si>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</si>
  <si>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</si>
  <si>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</si>
  <si>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</si>
  <si>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</si>
  <si>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</si>
  <si>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</si>
  <si>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на поддержку образования для детей с ограниченными возможностями здоровья</t>
  </si>
  <si>
    <t>00020225187000000150</t>
  </si>
  <si>
    <t>Субсидии бюджетам субъектов Российской Федерации на поддержку образования для детей с ограниченными возможностями здоровья</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</si>
  <si>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</si>
  <si>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</si>
  <si>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</si>
  <si>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</si>
  <si>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</si>
  <si>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</si>
  <si>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</si>
  <si>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</si>
  <si>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</si>
  <si>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</si>
  <si>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</si>
  <si>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</si>
  <si>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</si>
  <si>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</si>
  <si>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</si>
  <si>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</si>
  <si>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</si>
  <si>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</si>
  <si>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</si>
  <si>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</si>
  <si>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</si>
  <si>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</si>
  <si>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</si>
  <si>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</si>
  <si>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</si>
  <si>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</si>
  <si>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</si>
  <si>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</si>
  <si>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</si>
  <si>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</si>
  <si>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</si>
  <si>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на создание сети ресурсных центров по поддержке добровольчества</t>
  </si>
  <si>
    <t>00020225411000000150</t>
  </si>
  <si>
    <t>Субсидии бюджетам субъектов Российской Федерации на создание сети ресурсных центров по поддержке добровольчества</t>
  </si>
  <si>
    <t>00020225411020000150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</si>
  <si>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</si>
  <si>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</si>
  <si>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</si>
  <si>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</si>
  <si>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</si>
  <si>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</si>
  <si>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</si>
  <si>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</si>
  <si>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</si>
  <si>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</si>
  <si>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</si>
  <si>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</si>
  <si>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</si>
  <si>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</si>
  <si>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</si>
  <si>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</si>
  <si>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</si>
  <si>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</si>
  <si>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Субсидия бюджетам на поддержку отрасли культуры</t>
  </si>
  <si>
    <t>00020225519000000150</t>
  </si>
  <si>
    <t>Субсидия бюджетам субъектов Российской Федерации на поддержку отрасли культуры</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</si>
  <si>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</si>
  <si>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</si>
  <si>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</si>
  <si>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</si>
  <si>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</si>
  <si>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</si>
  <si>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00020225527000000150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</si>
  <si>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</si>
  <si>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00020225527020000150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</si>
  <si>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</si>
  <si>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</si>
  <si>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</si>
  <si>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00020225541020000150</t>
  </si>
  <si>
    <t>Субсидии бюджетам субъектов Российской Федерации на повышение продуктивности в молочном скотоводстве</t>
  </si>
  <si>
    <t>00020225542020000150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</si>
  <si>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</si>
  <si>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00020225543020000150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</si>
  <si>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</si>
  <si>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</si>
  <si>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</si>
  <si>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</si>
  <si>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</si>
  <si>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</si>
  <si>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на обеспечение устойчивого развития сельских территорий</t>
  </si>
  <si>
    <t>00020225567000000150</t>
  </si>
  <si>
    <t>Субсидии бюджетам субъектов Российской Федерации на обеспечение устойчивого развития сельских территорий</t>
  </si>
  <si>
    <t>00020225567020000150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</si>
  <si>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</si>
  <si>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</si>
  <si>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</si>
  <si>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00020225674000000150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</si>
  <si>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</si>
  <si>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</si>
  <si>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</si>
  <si>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</si>
  <si>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</si>
  <si>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</si>
  <si>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</si>
  <si>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</si>
  <si>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</si>
  <si>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00020227567020000150</t>
  </si>
  <si>
    <t>Прочие субсидии</t>
  </si>
  <si>
    <t>00020229999000000150</t>
  </si>
  <si>
    <t>Прочие субсидии бюджетам субъектов Российской Федерации</t>
  </si>
  <si>
    <t>00020229999020000150</t>
  </si>
  <si>
    <t>Субвенции бюджетам бюджетной системы Российской Федерации</t>
  </si>
  <si>
    <t>00020230000000000150</t>
  </si>
  <si>
    <t>Субвенции бюджетам на улучшение экологического состояния гидрографической сети</t>
  </si>
  <si>
    <t>00020235090000000150</t>
  </si>
  <si>
    <t>Субвенции бюджетам субъектов Российской Федерации на улучшение экологического состояния гидрографической сети</t>
  </si>
  <si>
    <t>00020235090020000150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</si>
  <si>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</si>
  <si>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</si>
  <si>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</si>
  <si>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</si>
  <si>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</si>
  <si>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</si>
  <si>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</si>
  <si>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</si>
  <si>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</si>
  <si>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</si>
  <si>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</si>
  <si>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</si>
  <si>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</si>
  <si>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</si>
  <si>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</si>
  <si>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</si>
  <si>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</si>
  <si>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</si>
  <si>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</si>
  <si>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</si>
  <si>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</si>
  <si>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</si>
  <si>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</si>
  <si>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</si>
  <si>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</si>
  <si>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</si>
  <si>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</si>
  <si>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</si>
  <si>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</si>
  <si>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</si>
  <si>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</si>
  <si>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</si>
  <si>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</si>
  <si>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</si>
  <si>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</si>
  <si>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</si>
  <si>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Субвенции бюджетам на оплату жилищно-коммунальных услуг отдельным категориям граждан</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</si>
  <si>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</si>
  <si>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</si>
  <si>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</si>
  <si>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</si>
  <si>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</si>
  <si>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</si>
  <si>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</si>
  <si>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</si>
  <si>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</si>
  <si>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</si>
  <si>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</si>
  <si>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</si>
  <si>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</si>
  <si>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</si>
  <si>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</si>
  <si>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</si>
  <si>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</si>
  <si>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</si>
  <si>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</si>
  <si>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</si>
  <si>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</si>
  <si>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</si>
  <si>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</si>
  <si>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</si>
  <si>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</si>
  <si>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</si>
  <si>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</si>
  <si>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</si>
  <si>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</si>
  <si>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</si>
  <si>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</si>
  <si>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</si>
  <si>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</si>
  <si>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</si>
  <si>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</si>
  <si>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</si>
  <si>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</si>
  <si>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</si>
  <si>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</si>
  <si>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</si>
  <si>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</si>
  <si>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</si>
  <si>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</si>
  <si>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</si>
  <si>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</si>
  <si>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</si>
  <si>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00020245141020000150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</si>
  <si>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</si>
  <si>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00020245142020000150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</si>
  <si>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</si>
  <si>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</si>
  <si>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</si>
  <si>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</si>
  <si>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</si>
  <si>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</si>
  <si>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</si>
  <si>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</si>
  <si>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</si>
  <si>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00020245190020000150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</si>
  <si>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</si>
  <si>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00020245191000000150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</si>
  <si>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</si>
  <si>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</si>
  <si>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</si>
  <si>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</si>
  <si>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</si>
  <si>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</si>
  <si>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</si>
  <si>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</si>
  <si>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</si>
  <si>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</si>
  <si>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</si>
  <si>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00020245216020000150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</si>
  <si>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</si>
  <si>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</si>
  <si>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</si>
  <si>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</si>
  <si>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</si>
  <si>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</si>
  <si>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</si>
  <si>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</si>
  <si>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</si>
  <si>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</si>
  <si>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</si>
  <si>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</si>
  <si>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</si>
  <si>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</si>
  <si>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</si>
  <si>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</si>
  <si>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</si>
  <si>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</si>
  <si>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</si>
  <si>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</si>
  <si>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</si>
  <si>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</si>
  <si>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</si>
  <si>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</si>
  <si>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</si>
  <si>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</si>
  <si>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</si>
  <si>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</si>
  <si>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</si>
  <si>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</si>
  <si>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</si>
  <si>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</si>
  <si>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</si>
  <si>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</si>
  <si>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</si>
  <si>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</si>
  <si>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</si>
  <si>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</si>
  <si>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</si>
  <si>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</si>
  <si>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</si>
  <si>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</si>
  <si>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</si>
  <si>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</si>
  <si>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</si>
  <si>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</si>
  <si>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00020702030020000150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</si>
  <si>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</si>
  <si>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</si>
  <si>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</si>
  <si>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</si>
  <si>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</si>
  <si>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</si>
  <si>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</si>
  <si>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</si>
  <si>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</si>
  <si>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</si>
  <si>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</si>
  <si>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</si>
  <si>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</si>
  <si>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</si>
  <si>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</si>
  <si>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</si>
  <si>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</si>
  <si>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</si>
  <si>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</si>
  <si>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</si>
  <si>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</si>
  <si>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</si>
  <si>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</si>
  <si>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</si>
  <si>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</si>
  <si>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</si>
  <si>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</si>
  <si>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</si>
  <si>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</si>
  <si>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</si>
  <si>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</si>
  <si>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</si>
  <si>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</si>
  <si>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00021925027020000150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</si>
  <si>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</si>
  <si>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</si>
  <si>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</si>
  <si>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</si>
  <si>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</si>
  <si>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</si>
  <si>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</si>
  <si>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</si>
  <si>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</si>
  <si>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</si>
  <si>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</si>
  <si>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00021925086020000150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</si>
  <si>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</si>
  <si>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00021925462020000150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</si>
  <si>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</si>
  <si>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00021925467020000150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</si>
  <si>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</si>
  <si>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00021925527020000150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</si>
  <si>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</si>
  <si>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</si>
  <si>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</si>
  <si>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00021925555020000150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</si>
  <si>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</si>
  <si>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</si>
  <si>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</si>
  <si>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</si>
  <si>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</si>
  <si>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</si>
  <si>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</si>
  <si>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</si>
  <si>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</si>
  <si>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</si>
  <si>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</si>
  <si>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</si>
  <si>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</si>
  <si>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</si>
  <si>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</si>
  <si>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00021935485020000150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</si>
  <si>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</si>
  <si>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</si>
  <si>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</si>
  <si>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</si>
  <si>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</si>
  <si>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00021945422020000150</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</si>
  <si>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</si>
  <si>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00021945462020000150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</si>
  <si>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</si>
  <si>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</si>
  <si>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</si>
  <si>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</si>
  <si>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</si>
  <si>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</si>
  <si>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</si>
  <si>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Плата за предоставление сведений, содержащихся в государственном адресном реестре</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</si>
  <si>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</si>
  <si>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00011301060010000130</t>
  </si>
  <si>
    <t>00020249001000000150</t>
  </si>
  <si>
    <t>00020249001020000150</t>
  </si>
  <si>
    <t>00021925567020000150</t>
  </si>
  <si>
    <t>Денежные взыскания (штрафы) за нарушение законодательства о налогах и сборах</t>
  </si>
  <si>
    <t>00011603000000000140</t>
  </si>
  <si>
    <t>00011603020020000140</t>
  </si>
  <si>
    <t>Налог с имущества, переходящего в порядке наследования или дарения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</si>
  <si>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</si>
  <si>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</si>
  <si>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</si>
  <si>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</si>
  <si>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</si>
  <si>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осуществление спортивной подготовки в организациях, получивших статус "Детский футбольный центр"</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</si>
  <si>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</si>
  <si>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Межбюджетные трансферты, передаваемые бюджетам на создание системы поддержки фермеров и развитие сельской кооперации</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</si>
  <si>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</si>
  <si>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</si>
  <si>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00010904040010000110</t>
  </si>
  <si>
    <t>00011109000000000120</t>
  </si>
  <si>
    <t>00011109040000000120</t>
  </si>
  <si>
    <t>00011109042020000120</t>
  </si>
  <si>
    <t>00020225299000000150</t>
  </si>
  <si>
    <t>00020225299020000150</t>
  </si>
  <si>
    <t>00020245198020000150</t>
  </si>
  <si>
    <t>00020245383000000150</t>
  </si>
  <si>
    <t>00020245383020000150</t>
  </si>
  <si>
    <t>00020245480000000150</t>
  </si>
  <si>
    <t>00020245480020000150</t>
  </si>
  <si>
    <t>00021945390020000150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</si>
  <si>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</si>
  <si>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00021925064020000150</t>
  </si>
  <si>
    <t>СВОДКА ОБ ИСПОЛНЕНИИ ОБЛАСТНОГО БЮДЖЕТА ТВЕРСКОЙ ОБЛАСТИ
НА 1 ЯНВАРЯ 2020 ГОДА</t>
  </si>
  <si>
    <t>Уточненный план на 01.01.2020</t>
  </si>
  <si>
    <t>Исполнено
на 01.01.2020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</si>
  <si>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</si>
  <si>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</si>
  <si>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</si>
  <si>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</si>
  <si>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</si>
  <si>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на премирование победителей Всероссийского конкурса "Лучшая муниципальная практика"</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</si>
  <si>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</si>
  <si>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</si>
  <si>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</si>
  <si>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</si>
  <si>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</si>
  <si>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00020215549020000150</t>
  </si>
  <si>
    <t>00020245390000000150</t>
  </si>
  <si>
    <t>00020245390020000150</t>
  </si>
  <si>
    <t>00020245399000000150</t>
  </si>
  <si>
    <t>00020245399020000150</t>
  </si>
  <si>
    <t>00020245550000000150</t>
  </si>
  <si>
    <t>00020245550020000150</t>
  </si>
  <si>
    <t>00021925382020000150</t>
  </si>
  <si>
    <t>00021925495020000150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</si>
  <si>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</si>
  <si>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</si>
  <si>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</si>
  <si>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</si>
  <si>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</si>
  <si>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</si>
  <si>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</si>
  <si>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</si>
  <si>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</si>
  <si>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</si>
  <si>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</si>
  <si>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</si>
  <si>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</si>
  <si>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</si>
  <si>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</si>
  <si>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</si>
  <si>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</si>
  <si>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</si>
  <si>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</si>
  <si>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</si>
  <si>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</si>
  <si>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</si>
  <si>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</si>
  <si>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</si>
  <si>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</si>
  <si>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</si>
  <si>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</si>
  <si>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</si>
  <si>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</si>
  <si>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</si>
  <si>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</si>
  <si>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</si>
  <si>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</si>
  <si>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</si>
  <si>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</si>
  <si>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</si>
  <si>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</si>
  <si>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</si>
  <si>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</si>
  <si>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</si>
  <si>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</si>
  <si>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</si>
  <si>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</si>
  <si>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</si>
  <si>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</si>
  <si>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</si>
  <si>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</si>
  <si>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</si>
  <si>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</si>
  <si>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</si>
  <si>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</si>
  <si>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</si>
  <si>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</si>
  <si>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</si>
  <si>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</si>
  <si>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</si>
  <si>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</si>
  <si>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</si>
  <si>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</si>
  <si>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</si>
  <si>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</si>
  <si>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</si>
  <si>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</si>
  <si>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</si>
  <si>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</si>
  <si>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</si>
  <si>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</si>
  <si>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</si>
  <si>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</si>
  <si>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</si>
  <si>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</si>
  <si>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</si>
  <si>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</si>
  <si>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</si>
  <si>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</si>
  <si>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</si>
  <si>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</si>
  <si>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</si>
  <si>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</si>
  <si>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</si>
  <si>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</si>
  <si>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</si>
  <si>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</si>
  <si>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</si>
  <si>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</si>
  <si>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</si>
  <si>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</si>
  <si>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</si>
  <si>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</si>
  <si>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</si>
  <si>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</si>
  <si>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</si>
  <si>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</si>
  <si>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</si>
  <si>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</si>
  <si>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</si>
  <si>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</si>
  <si>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</si>
  <si>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</si>
  <si>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</si>
  <si>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</si>
  <si>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</si>
  <si>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</si>
  <si>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</si>
  <si>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</si>
  <si>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</si>
  <si>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</si>
  <si>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</si>
  <si>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</si>
  <si>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</si>
  <si>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</si>
  <si>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</si>
  <si>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</si>
  <si>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</si>
  <si>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</si>
  <si>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</si>
  <si>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</si>
  <si>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</si>
  <si>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</si>
  <si>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</si>
  <si>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</si>
  <si>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</si>
  <si>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</si>
  <si>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</si>
  <si>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</si>
  <si>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</si>
  <si>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</si>
  <si>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</si>
  <si>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</si>
  <si>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</si>
  <si>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</si>
  <si>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</si>
  <si>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</si>
  <si>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</si>
  <si>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</si>
  <si>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</si>
  <si>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</si>
  <si>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</si>
  <si>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</si>
  <si>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</si>
  <si>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</si>
  <si>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</si>
  <si>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</si>
  <si>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</si>
  <si>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</si>
  <si>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</si>
  <si>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</si>
  <si>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</si>
  <si>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</si>
  <si>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</si>
  <si>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</si>
  <si>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</si>
  <si>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</si>
  <si>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</si>
  <si>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</si>
  <si>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</si>
  <si>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</si>
  <si>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х</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</si>
  <si>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</si>
  <si>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</si>
  <si>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</si>
  <si>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</si>
  <si>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</si>
  <si>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</si>
  <si>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</si>
  <si>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</si>
  <si>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</si>
  <si>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</si>
  <si>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</si>
  <si>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</si>
  <si>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</si>
  <si>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</si>
  <si>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</si>
  <si>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</si>
  <si>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</si>
  <si>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</si>
  <si>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</si>
  <si>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</si>
  <si>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</si>
  <si>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</si>
  <si>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</si>
  <si>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</si>
  <si>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</si>
  <si>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</si>
  <si>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</si>
  <si>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</si>
  <si>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</si>
  <si>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</si>
  <si>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</si>
  <si>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</si>
  <si>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</si>
  <si>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</si>
  <si>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</si>
  <si>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</si>
  <si>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</si>
  <si>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</si>
  <si>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</si>
  <si>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</si>
  <si>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</si>
  <si>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</si>
  <si>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</si>
  <si>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</si>
  <si>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</si>
  <si>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</si>
  <si>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</si>
  <si>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</si>
  <si>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</si>
  <si>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</si>
  <si>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</si>
  <si>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</si>
  <si>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</si>
  <si>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</si>
  <si>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</si>
  <si>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</si>
  <si>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</si>
  <si>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</si>
  <si>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</si>
  <si>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</si>
  <si>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</si>
  <si>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</si>
  <si>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</si>
  <si>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</si>
  <si>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 xml:space="preserve">Утверждено законом 71-ЗО от 28.12.2018 ( в ред. 78-ЗО от 06.12.2019)
</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</si>
  <si>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</si>
  <si>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</si>
  <si>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</si>
  <si>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</si>
  <si>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Доходы от продажи нематериальных активов</t>
  </si>
  <si>
    <t>00011404000000000420</t>
  </si>
  <si>
    <t>Доходы от продажи нематериальных активов, находящихся в собственности субъектов Российской Федерации</t>
  </si>
  <si>
    <t>00011404020020000420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</si>
  <si>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</si>
  <si>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</si>
  <si>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</si>
  <si>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00011406320000000430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</si>
  <si>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</si>
  <si>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00011406322020000430</t>
  </si>
  <si>
    <t>Прочие неналоговые доходы бюджетов субъектов Российской Федерации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дорожных фондов субъектов Российской Федерации,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</si>
  <si>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00011705070020000180</t>
  </si>
  <si>
    <t>Дотации бюджетам на поддержку мер по обеспечению сбалансированности бюджетов</t>
  </si>
  <si>
    <t>00020215002000000151</t>
  </si>
  <si>
    <t>Дотации бюджетам субъектов Российской Федерации на поддержку мер по обеспечению сбалансированности бюджетов</t>
  </si>
  <si>
    <t>00020215002020000151</t>
  </si>
  <si>
    <t>Дотации бюджетам субъектов Российской Федерации в целях стимулирования роста налогового потенциала по налогу на прибыль организаций</t>
  </si>
  <si>
    <t>00020215213020000151</t>
  </si>
  <si>
    <t>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</si>
  <si>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00020215311000000151</t>
  </si>
  <si>
    <t>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</si>
  <si>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00020215311020000151</t>
  </si>
  <si>
    <t>Субсидии бюджетам на реализацию федеральных целевых программ</t>
  </si>
  <si>
    <t>00020220051000000151</t>
  </si>
  <si>
    <t>Субсидии бюджетам субъектов Российской Федерации на реализацию федеральных целевых программ</t>
  </si>
  <si>
    <t>00020220051020000151</t>
  </si>
  <si>
    <t>Субсидии бюджетам на софинансирование капитальных вложений в объекты государственной (муниципальной) собственности</t>
  </si>
  <si>
    <t>00020220077000000151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</si>
  <si>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</si>
  <si>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00020220077020000151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</si>
  <si>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</si>
  <si>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</si>
  <si>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</si>
  <si>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00020225209020000151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</si>
  <si>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</si>
  <si>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00020225382020000151</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</si>
  <si>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</si>
  <si>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00020225533020000151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</si>
  <si>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</si>
  <si>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00020225544020000151</t>
  </si>
  <si>
    <t>Субсидии бюджетам на поддержку обустройства мест массового отдыха населения (городских парков)</t>
  </si>
  <si>
    <t>00020225560000000151</t>
  </si>
  <si>
    <t>Субсидии бюджетам субъектов Российской Федерации на поддержку обустройства мест массового отдыха населения (городских парков)</t>
  </si>
  <si>
    <t>00020225560020000151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</si>
  <si>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</si>
  <si>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</si>
  <si>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</si>
  <si>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</si>
  <si>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Межбюджетные трансферты, передаваемые бюджетам субъектов Российской Федерации на финансовое обеспечение мероприятий по созданию детских технопарков "Кванториум"</t>
  </si>
  <si>
    <t>00020245574020000151</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</si>
  <si>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</si>
  <si>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00021825097020000151</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</si>
  <si>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</si>
  <si>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</si>
  <si>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</si>
  <si>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00021825520020000151</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</si>
  <si>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</si>
  <si>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00021825558020000151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</si>
  <si>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</si>
  <si>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00021825560020000151</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</si>
  <si>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</si>
  <si>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</si>
  <si>
    <t>Государственные   (муниципальные)   ценные   бумаги,   номинальная стоимость которых указана в валюте Российской Федерации</t>
  </si>
  <si>
    <t>00001010000000000000</t>
  </si>
  <si>
    <t>Погашение государственных (муниципальных) ценных бумаг, номинальная стоимость которых указана в валюте Российской Федерации</t>
  </si>
  <si>
    <t>00001010000000000800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</si>
  <si>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</si>
  <si>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00001010000020000810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</si>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</sst>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9">
    <xf numFmtId="0" fontId="0" fillId="0" borderId="0" xfId="0"/>
    <xf numFmtId="0" fontId="3" fillId="0" borderId="0" xfId="0" applyFont="1" applyFill="1"/>
    <xf numFmtId="49" fontId="1" fillId="0" borderId="4" xfId="0" applyNumberFormat="1" applyFont="1" applyFill="1" applyBorder="1" applyAlignment="1">
      <alignment horizontal="center"/>
    </xf>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49" fontId="2" fillId="0" borderId="4" xfId="0" applyNumberFormat="1" applyFont="1" applyFill="1" applyBorder="1" applyAlignment="1">
      <alignment horizontal="center"/>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49" fontId="2" fillId="0" borderId="4" xfId="0" applyNumberFormat="1" applyFont="1" applyFill="1" applyBorder="1" applyAlignment="1">
      <alignment horizontal="center" wrapText="1"/>
    </xf>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0" fontId="1" fillId="2" borderId="4" xfId="0" applyFont="1" applyFill="1" applyBorder="1" applyAlignment="1">
      <alignment horizontal="left" wrapText="1" indent="2"/>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0" fontId="2" fillId="0" borderId="4" xfId="0" applyFont="1" applyFill="1" applyBorder="1"/>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595"/>
  <sheetViews>
    <sheetView showGridLines="0" showZeros="0" tabSelected="1" view="pageBreakPreview" zoomScale="90" zoomScaleNormal="90" zoomScaleSheetLayoutView="90" workbookViewId="0">
      <pane ySplit="5" topLeftCell="A428" activePane="bottomLeft" state="frozen"/>
      <selection pane="bottomLeft" activeCell="C435" sqref="C435"/>
    </sheetView>
  </sheetViews>
  <sheetFormatPr defaultColWidth="9.140625" defaultRowHeight="12.75" x14ac:dyDescent="0.2"/>
  <cols>
    <col min="1" max="1" width="74" style="11" customWidth="1"/>
    <col min="2" max="2" width="22.140625" style="11" customWidth="1"/>
    <col min="3" max="4" width="16.42578125" style="11" customWidth="1"/>
    <col min="5" max="5" width="15.85546875" style="11" customWidth="1"/>
    <col min="6" max="7" width="15.140625" style="31" customWidth="1"/>
    <col min="8" max="8" width="15.140625" style="1" customWidth="1"/>
    <col min="9" max="9" width="15.140625" style="13" customWidth="1"/>
    <col min="10" max="10" width="18.28515625" style="13" customWidth="1"/>
    <col min="11" max="16384" width="9.140625" style="13"/>
  </cols>
  <sheetData>
    <row r="1" spans="1:10" s="1" customFormat="1" ht="32.25" customHeight="1" x14ac:dyDescent="0.2">
      <c r="A1" s="40" t="s">
        <v>861</v>
      </c>
      <c r="B1" s="41"/>
      <c r="C1" s="41"/>
      <c r="D1" s="41"/>
      <c r="E1" s="41"/>
      <c r="F1" s="10"/>
      <c r="G1" s="10"/>
      <c r="H1" s="10"/>
      <c r="I1" s="10"/>
    </row>
    <row r="2" spans="1:10" x14ac:dyDescent="0.2">
      <c r="B2" s="12"/>
      <c r="C2" s="12"/>
      <c r="D2" s="12"/>
      <c r="E2" s="12"/>
    </row>
    <row r="3" spans="1:10" x14ac:dyDescent="0.2">
      <c r="A3" s="14"/>
      <c r="B3" s="15"/>
      <c r="C3" s="15"/>
      <c r="D3" s="15"/>
      <c r="E3" s="15"/>
      <c r="F3" s="32"/>
      <c r="G3" s="13"/>
      <c r="H3" s="23"/>
      <c r="I3" s="32" t="s">
        <v>5</v>
      </c>
    </row>
    <row r="4" spans="1:10" x14ac:dyDescent="0.2">
      <c r="A4" s="47" t="s">
        <v>0</v>
      </c>
      <c r="B4" s="47" t="s">
        <v>1</v>
      </c>
      <c r="C4" s="42" t="s">
        <v>1106</v>
      </c>
      <c r="D4" s="42" t="s">
        <v>862</v>
      </c>
      <c r="E4" s="42" t="s">
        <v>863</v>
      </c>
      <c r="F4" s="44" t="s">
        <v>2</v>
      </c>
      <c r="G4" s="45"/>
      <c r="H4" s="42" t="s">
        <v>6</v>
      </c>
      <c r="I4" s="43"/>
    </row>
    <row r="5" spans="1:10" ht="76.5" x14ac:dyDescent="0.2">
      <c r="A5" s="48"/>
      <c r="B5" s="48"/>
      <c r="C5" s="46"/>
      <c r="D5" s="46"/>
      <c r="E5" s="46"/>
      <c r="F5" s="29" t="s">
        <v>3</v>
      </c>
      <c r="G5" s="30" t="s">
        <v>4</v>
      </c>
      <c r="H5" s="24" t="s">
        <v>7</v>
      </c>
      <c r="I5" s="30" t="s">
        <v>8</v>
      </c>
    </row>
    <row r="6" spans="1:10" x14ac:dyDescent="0.2">
      <c r="A6" s="16">
        <v>1</v>
      </c>
      <c r="B6" s="16">
        <v>2</v>
      </c>
      <c r="C6" s="16">
        <v>3</v>
      </c>
      <c r="D6" s="16">
        <v>4</v>
      </c>
      <c r="E6" s="16">
        <v>5</v>
      </c>
      <c r="F6" s="16">
        <v>6</v>
      </c>
      <c r="G6" s="16">
        <v>7</v>
      </c>
      <c r="H6" s="25">
        <v>8</v>
      </c>
      <c r="I6" s="16">
        <v>9</v>
      </c>
    </row>
    <row r="7" spans="1:10" s="17" customFormat="1" x14ac:dyDescent="0.2">
      <c r="A7" s="36" t="s">
        <v>11</v>
      </c>
      <c r="B7" s="34" t="s">
        <v>884</v>
      </c>
      <c r="C7" s="35">
        <v>65209151.899999999</v>
      </c>
      <c r="D7" s="35">
        <v>65209151.899999999</v>
      </c>
      <c r="E7" s="35">
        <v>66357751.325339995</v>
      </c>
      <c r="F7" s="35">
        <f>E7/C7*100</f>
        <v>101.76140831750335</v>
      </c>
      <c r="G7" s="35">
        <f>E7/D7*100</f>
        <v>101.76140831750335</v>
      </c>
      <c r="H7" s="35">
        <v>59712388.756530002</v>
      </c>
      <c r="I7" s="35">
        <f>E7/H7*100</f>
        <v>111.12895113927807</v>
      </c>
      <c r="J7" s="22"/>
    </row>
    <row r="8" spans="1:10" s="17" customFormat="1" x14ac:dyDescent="0.2">
      <c r="A8" s="3" t="s">
        <v>12</v>
      </c>
      <c r="B8" s="4" t="s">
        <v>13</v>
      </c>
      <c r="C8" s="8">
        <v>47165001.600000001</v>
      </c>
      <c r="D8" s="8">
        <v>47165001.600000001</v>
      </c>
      <c r="E8" s="8">
        <v>48978131.33354</v>
      </c>
      <c r="F8" s="8">
        <f>E8/C8*100</f>
        <v>103.84422701586425</v>
      </c>
      <c r="G8" s="8">
        <f>E8/D8*100</f>
        <v>103.84422701586425</v>
      </c>
      <c r="H8" s="8">
        <v>47632517.76523</v>
      </c>
      <c r="I8" s="8">
        <f>E8/H8*100</f>
        <v>102.82498938003283</v>
      </c>
    </row>
    <row r="9" spans="1:10" s="17" customFormat="1" x14ac:dyDescent="0.2">
      <c r="A9" s="3" t="s">
        <v>14</v>
      </c>
      <c r="B9" s="4" t="s">
        <v>15</v>
      </c>
      <c r="C9" s="8">
        <v>27095905</v>
      </c>
      <c r="D9" s="8">
        <v>27095905</v>
      </c>
      <c r="E9" s="8">
        <v>28869690.597009998</v>
      </c>
      <c r="F9" s="8">
        <f>E9/C9*100</f>
        <v>106.54632350168779</v>
      </c>
      <c r="G9" s="8">
        <f>E9/D9*100</f>
        <v>106.54632350168779</v>
      </c>
      <c r="H9" s="8">
        <v>27584483.279819999</v>
      </c>
      <c r="I9" s="8">
        <f>E9/H9*100</f>
        <v>104.65916763476307</v>
      </c>
    </row>
    <row r="10" spans="1:10" s="17" customFormat="1" x14ac:dyDescent="0.2">
      <c r="A10" s="5" t="s">
        <v>16</v>
      </c>
      <c r="B10" s="6" t="s">
        <v>17</v>
      </c>
      <c r="C10" s="9">
        <v>12441472</v>
      </c>
      <c r="D10" s="9">
        <v>12441472</v>
      </c>
      <c r="E10" s="9">
        <v>14369886.400010001</v>
      </c>
      <c r="F10" s="9">
        <f>E10/C10*100</f>
        <v>115.49988940223473</v>
      </c>
      <c r="G10" s="9">
        <f>E10/D10*100</f>
        <v>115.49988940223473</v>
      </c>
      <c r="H10" s="9">
        <v>14128693.02001</v>
      </c>
      <c r="I10" s="9">
        <f>E10/H10*100</f>
        <v>101.70711742167803</v>
      </c>
    </row>
    <row r="11" spans="1:10" ht="25.5" x14ac:dyDescent="0.2">
      <c r="A11" s="5" t="s">
        <v>18</v>
      </c>
      <c r="B11" s="6" t="s">
        <v>19</v>
      </c>
      <c r="C11" s="9">
        <v>12441472</v>
      </c>
      <c r="D11" s="9">
        <v>12441472</v>
      </c>
      <c r="E11" s="9">
        <v>14369886.400010001</v>
      </c>
      <c r="F11" s="9">
        <f t="shared" ref="F11:F74" si="0">E11/C11*100</f>
        <v>115.49988940223473</v>
      </c>
      <c r="G11" s="9">
        <f t="shared" ref="G11:G74" si="1">E11/D11*100</f>
        <v>115.49988940223473</v>
      </c>
      <c r="H11" s="9">
        <v>14128693.02001</v>
      </c>
      <c r="I11" s="9">
        <f t="shared" ref="I11:I74" si="2">E11/H11*100</f>
        <v>101.70711742167803</v>
      </c>
    </row>
    <row r="12" spans="1:10" ht="25.5" x14ac:dyDescent="0.2">
      <c r="A12" s="5" t="s">
        <v>20</v>
      </c>
      <c r="B12" s="6" t="s">
        <v>21</v>
      </c>
      <c r="C12" s="9">
        <v>8933555</v>
      </c>
      <c r="D12" s="9">
        <v>8933555</v>
      </c>
      <c r="E12" s="9">
        <v>10477985.341089999</v>
      </c>
      <c r="F12" s="9">
        <f t="shared" si="0"/>
        <v>117.28797036666813</v>
      </c>
      <c r="G12" s="9">
        <f t="shared" si="1"/>
        <v>117.28797036666813</v>
      </c>
      <c r="H12" s="9">
        <v>9334523.2075599991</v>
      </c>
      <c r="I12" s="9">
        <f t="shared" si="2"/>
        <v>112.249818315347</v>
      </c>
    </row>
    <row r="13" spans="1:10" ht="25.5" x14ac:dyDescent="0.2">
      <c r="A13" s="5" t="s">
        <v>22</v>
      </c>
      <c r="B13" s="6" t="s">
        <v>23</v>
      </c>
      <c r="C13" s="9">
        <v>3507917</v>
      </c>
      <c r="D13" s="9">
        <v>3507917</v>
      </c>
      <c r="E13" s="9">
        <v>3891901.0589200002</v>
      </c>
      <c r="F13" s="9">
        <f t="shared" si="0"/>
        <v>110.94621277869462</v>
      </c>
      <c r="G13" s="9">
        <f t="shared" si="1"/>
        <v>110.94621277869462</v>
      </c>
      <c r="H13" s="9">
        <v>4794169.8124500001</v>
      </c>
      <c r="I13" s="9">
        <f t="shared" si="2"/>
        <v>81.179874955891336</v>
      </c>
    </row>
    <row r="14" spans="1:10" x14ac:dyDescent="0.2">
      <c r="A14" s="5" t="s">
        <v>24</v>
      </c>
      <c r="B14" s="6" t="s">
        <v>25</v>
      </c>
      <c r="C14" s="9">
        <v>14654433</v>
      </c>
      <c r="D14" s="9">
        <v>14654433</v>
      </c>
      <c r="E14" s="9">
        <v>14499804.197000001</v>
      </c>
      <c r="F14" s="9">
        <f t="shared" si="0"/>
        <v>98.944832577282256</v>
      </c>
      <c r="G14" s="9">
        <f t="shared" si="1"/>
        <v>98.944832577282256</v>
      </c>
      <c r="H14" s="9">
        <v>13455790.259809999</v>
      </c>
      <c r="I14" s="9">
        <f t="shared" si="2"/>
        <v>107.75884520367623</v>
      </c>
    </row>
    <row r="15" spans="1:10" ht="51" x14ac:dyDescent="0.2">
      <c r="A15" s="5" t="s">
        <v>26</v>
      </c>
      <c r="B15" s="6" t="s">
        <v>27</v>
      </c>
      <c r="C15" s="9">
        <v>13904935</v>
      </c>
      <c r="D15" s="9">
        <v>13904935</v>
      </c>
      <c r="E15" s="9">
        <v>13659347.7234</v>
      </c>
      <c r="F15" s="9">
        <f t="shared" si="0"/>
        <v>98.233812120660758</v>
      </c>
      <c r="G15" s="9">
        <f t="shared" si="1"/>
        <v>98.233812120660758</v>
      </c>
      <c r="H15" s="9">
        <v>12674062.224680001</v>
      </c>
      <c r="I15" s="9">
        <f t="shared" si="2"/>
        <v>107.77403078234356</v>
      </c>
    </row>
    <row r="16" spans="1:10" ht="76.5" x14ac:dyDescent="0.2">
      <c r="A16" s="5" t="s">
        <v>28</v>
      </c>
      <c r="B16" s="6" t="s">
        <v>29</v>
      </c>
      <c r="C16" s="9">
        <v>91112</v>
      </c>
      <c r="D16" s="9">
        <v>91112</v>
      </c>
      <c r="E16" s="9">
        <v>89499.915420000005</v>
      </c>
      <c r="F16" s="9">
        <f t="shared" si="0"/>
        <v>98.2306561375011</v>
      </c>
      <c r="G16" s="9">
        <f t="shared" si="1"/>
        <v>98.2306561375011</v>
      </c>
      <c r="H16" s="9">
        <v>87085.95233</v>
      </c>
      <c r="I16" s="9">
        <f t="shared" si="2"/>
        <v>102.77193166683489</v>
      </c>
    </row>
    <row r="17" spans="1:9" ht="25.5" x14ac:dyDescent="0.2">
      <c r="A17" s="5" t="s">
        <v>30</v>
      </c>
      <c r="B17" s="6" t="s">
        <v>31</v>
      </c>
      <c r="C17" s="9">
        <v>122202</v>
      </c>
      <c r="D17" s="9">
        <v>122202</v>
      </c>
      <c r="E17" s="9">
        <v>212571.28198</v>
      </c>
      <c r="F17" s="9">
        <f t="shared" si="0"/>
        <v>173.95073892407652</v>
      </c>
      <c r="G17" s="9">
        <f t="shared" si="1"/>
        <v>173.95073892407652</v>
      </c>
      <c r="H17" s="9">
        <v>180068.04251</v>
      </c>
      <c r="I17" s="9">
        <f t="shared" si="2"/>
        <v>118.05053190834511</v>
      </c>
    </row>
    <row r="18" spans="1:9" ht="51" x14ac:dyDescent="0.2">
      <c r="A18" s="5" t="s">
        <v>32</v>
      </c>
      <c r="B18" s="6" t="s">
        <v>33</v>
      </c>
      <c r="C18" s="9">
        <v>536184</v>
      </c>
      <c r="D18" s="9">
        <v>536184</v>
      </c>
      <c r="E18" s="9">
        <v>538402.77017999999</v>
      </c>
      <c r="F18" s="9">
        <f t="shared" si="0"/>
        <v>100.41380760709011</v>
      </c>
      <c r="G18" s="9">
        <f t="shared" si="1"/>
        <v>100.41380760709011</v>
      </c>
      <c r="H18" s="9">
        <v>514574.04029000003</v>
      </c>
      <c r="I18" s="9">
        <f t="shared" si="2"/>
        <v>104.63076797977813</v>
      </c>
    </row>
    <row r="19" spans="1:9" s="17" customFormat="1" ht="38.25" x14ac:dyDescent="0.2">
      <c r="A19" s="5" t="s">
        <v>34</v>
      </c>
      <c r="B19" s="6" t="s">
        <v>35</v>
      </c>
      <c r="C19" s="9">
        <v>0</v>
      </c>
      <c r="D19" s="9">
        <v>0</v>
      </c>
      <c r="E19" s="9">
        <v>-17.493980000000001</v>
      </c>
      <c r="F19" s="9">
        <v>0</v>
      </c>
      <c r="G19" s="9">
        <v>0</v>
      </c>
      <c r="H19" s="9">
        <v>0</v>
      </c>
      <c r="I19" s="9">
        <v>0</v>
      </c>
    </row>
    <row r="20" spans="1:9" s="17" customFormat="1" ht="25.5" x14ac:dyDescent="0.2">
      <c r="A20" s="3" t="s">
        <v>36</v>
      </c>
      <c r="B20" s="4" t="s">
        <v>37</v>
      </c>
      <c r="C20" s="8">
        <v>7385441.2999999998</v>
      </c>
      <c r="D20" s="8">
        <v>7385441.2999999998</v>
      </c>
      <c r="E20" s="8">
        <v>7319866.3973999992</v>
      </c>
      <c r="F20" s="8">
        <f t="shared" si="0"/>
        <v>99.112105831780156</v>
      </c>
      <c r="G20" s="8">
        <f t="shared" si="1"/>
        <v>99.112105831780156</v>
      </c>
      <c r="H20" s="8">
        <v>6266547.1064099995</v>
      </c>
      <c r="I20" s="8">
        <f t="shared" si="2"/>
        <v>116.80860724580795</v>
      </c>
    </row>
    <row r="21" spans="1:9" ht="25.5" x14ac:dyDescent="0.2">
      <c r="A21" s="5" t="s">
        <v>38</v>
      </c>
      <c r="B21" s="6" t="s">
        <v>39</v>
      </c>
      <c r="C21" s="9">
        <v>7385441.2999999998</v>
      </c>
      <c r="D21" s="9">
        <v>7385441.2999999998</v>
      </c>
      <c r="E21" s="9">
        <v>7319866.3973999992</v>
      </c>
      <c r="F21" s="9">
        <f t="shared" si="0"/>
        <v>99.112105831780156</v>
      </c>
      <c r="G21" s="9">
        <f t="shared" si="1"/>
        <v>99.112105831780156</v>
      </c>
      <c r="H21" s="9">
        <v>6266547.1064099995</v>
      </c>
      <c r="I21" s="9">
        <f t="shared" si="2"/>
        <v>116.80860724580795</v>
      </c>
    </row>
    <row r="22" spans="1:9" ht="63.75" x14ac:dyDescent="0.2">
      <c r="A22" s="5" t="s">
        <v>40</v>
      </c>
      <c r="B22" s="6" t="s">
        <v>41</v>
      </c>
      <c r="C22" s="9">
        <v>156796</v>
      </c>
      <c r="D22" s="9">
        <v>156796</v>
      </c>
      <c r="E22" s="9">
        <v>149588.03169999999</v>
      </c>
      <c r="F22" s="9">
        <f t="shared" si="0"/>
        <v>95.402964170004338</v>
      </c>
      <c r="G22" s="9">
        <f t="shared" si="1"/>
        <v>95.402964170004338</v>
      </c>
      <c r="H22" s="9">
        <v>147087.01524000001</v>
      </c>
      <c r="I22" s="9">
        <f t="shared" si="2"/>
        <v>101.70036522661033</v>
      </c>
    </row>
    <row r="23" spans="1:9" x14ac:dyDescent="0.2">
      <c r="A23" s="5" t="s">
        <v>42</v>
      </c>
      <c r="B23" s="6" t="s">
        <v>43</v>
      </c>
      <c r="C23" s="9">
        <v>1472520</v>
      </c>
      <c r="D23" s="9">
        <v>1472520</v>
      </c>
      <c r="E23" s="9">
        <v>1419802.79945</v>
      </c>
      <c r="F23" s="9">
        <f t="shared" si="0"/>
        <v>96.419933138429357</v>
      </c>
      <c r="G23" s="9">
        <f t="shared" si="1"/>
        <v>96.419933138429357</v>
      </c>
      <c r="H23" s="9">
        <v>1612664.2024600001</v>
      </c>
      <c r="I23" s="9">
        <f t="shared" si="2"/>
        <v>88.040820729088907</v>
      </c>
    </row>
    <row r="24" spans="1:9" ht="25.5" x14ac:dyDescent="0.2">
      <c r="A24" s="5" t="s">
        <v>44</v>
      </c>
      <c r="B24" s="6" t="s">
        <v>45</v>
      </c>
      <c r="C24" s="9">
        <v>210</v>
      </c>
      <c r="D24" s="9">
        <v>210</v>
      </c>
      <c r="E24" s="9">
        <v>196.25700000000001</v>
      </c>
      <c r="F24" s="9">
        <f t="shared" si="0"/>
        <v>93.455714285714294</v>
      </c>
      <c r="G24" s="9">
        <f t="shared" si="1"/>
        <v>93.455714285714294</v>
      </c>
      <c r="H24" s="9">
        <v>114.89607000000001</v>
      </c>
      <c r="I24" s="9">
        <f t="shared" si="2"/>
        <v>170.81263092810747</v>
      </c>
    </row>
    <row r="25" spans="1:9" ht="89.25" x14ac:dyDescent="0.2">
      <c r="A25" s="5" t="s">
        <v>826</v>
      </c>
      <c r="B25" s="6" t="s">
        <v>46</v>
      </c>
      <c r="C25" s="9">
        <v>0</v>
      </c>
      <c r="D25" s="9">
        <v>0</v>
      </c>
      <c r="E25" s="9">
        <v>3258.4749999999999</v>
      </c>
      <c r="F25" s="9">
        <v>0</v>
      </c>
      <c r="G25" s="9">
        <v>0</v>
      </c>
      <c r="H25" s="9">
        <v>-19228.99698</v>
      </c>
      <c r="I25" s="9">
        <v>0</v>
      </c>
    </row>
    <row r="26" spans="1:9" ht="89.25" x14ac:dyDescent="0.2">
      <c r="A26" s="5" t="s">
        <v>47</v>
      </c>
      <c r="B26" s="6" t="s">
        <v>48</v>
      </c>
      <c r="C26" s="9">
        <v>1205929.7</v>
      </c>
      <c r="D26" s="9">
        <v>1205929.7</v>
      </c>
      <c r="E26" s="9">
        <v>1211552.56372</v>
      </c>
      <c r="F26" s="9">
        <f t="shared" si="0"/>
        <v>100.46626795243536</v>
      </c>
      <c r="G26" s="9">
        <f t="shared" si="1"/>
        <v>100.46626795243536</v>
      </c>
      <c r="H26" s="9">
        <v>592685.44235999999</v>
      </c>
      <c r="I26" s="9" t="s">
        <v>1179</v>
      </c>
    </row>
    <row r="27" spans="1:9" ht="102" x14ac:dyDescent="0.2">
      <c r="A27" s="5" t="s">
        <v>49</v>
      </c>
      <c r="B27" s="6" t="s">
        <v>50</v>
      </c>
      <c r="C27" s="9">
        <v>797250</v>
      </c>
      <c r="D27" s="9">
        <v>797250</v>
      </c>
      <c r="E27" s="9">
        <v>795235.33495000005</v>
      </c>
      <c r="F27" s="9">
        <f t="shared" si="0"/>
        <v>99.747298206334278</v>
      </c>
      <c r="G27" s="9">
        <f t="shared" si="1"/>
        <v>99.747298206334278</v>
      </c>
      <c r="H27" s="9">
        <v>592685.44235999999</v>
      </c>
      <c r="I27" s="9">
        <f t="shared" si="2"/>
        <v>134.1749397089072</v>
      </c>
    </row>
    <row r="28" spans="1:9" ht="127.5" x14ac:dyDescent="0.2">
      <c r="A28" s="5" t="s">
        <v>51</v>
      </c>
      <c r="B28" s="6" t="s">
        <v>52</v>
      </c>
      <c r="C28" s="9">
        <v>408679.7</v>
      </c>
      <c r="D28" s="9">
        <v>408679.7</v>
      </c>
      <c r="E28" s="9">
        <v>416317.22876999999</v>
      </c>
      <c r="F28" s="9">
        <f t="shared" si="0"/>
        <v>101.86882998348095</v>
      </c>
      <c r="G28" s="9">
        <f t="shared" si="1"/>
        <v>101.86882998348095</v>
      </c>
      <c r="H28" s="9">
        <v>0</v>
      </c>
      <c r="I28" s="9">
        <v>0</v>
      </c>
    </row>
    <row r="29" spans="1:9" ht="51" x14ac:dyDescent="0.2">
      <c r="A29" s="5" t="s">
        <v>53</v>
      </c>
      <c r="B29" s="6" t="s">
        <v>54</v>
      </c>
      <c r="C29" s="9">
        <v>2082542.6</v>
      </c>
      <c r="D29" s="9">
        <v>2082542.6</v>
      </c>
      <c r="E29" s="9">
        <v>2066718.8037</v>
      </c>
      <c r="F29" s="9">
        <f t="shared" si="0"/>
        <v>99.240169382369416</v>
      </c>
      <c r="G29" s="9">
        <f t="shared" si="1"/>
        <v>99.240169382369416</v>
      </c>
      <c r="H29" s="37">
        <v>1756184.6514000001</v>
      </c>
      <c r="I29" s="9">
        <f t="shared" si="2"/>
        <v>117.68231786176058</v>
      </c>
    </row>
    <row r="30" spans="1:9" ht="76.5" x14ac:dyDescent="0.2">
      <c r="A30" s="5" t="s">
        <v>55</v>
      </c>
      <c r="B30" s="6" t="s">
        <v>56</v>
      </c>
      <c r="C30" s="9">
        <v>2082542.6</v>
      </c>
      <c r="D30" s="9">
        <v>2082542.6</v>
      </c>
      <c r="E30" s="9">
        <v>2066718.8037</v>
      </c>
      <c r="F30" s="9">
        <f t="shared" si="0"/>
        <v>99.240169382369416</v>
      </c>
      <c r="G30" s="9">
        <f t="shared" si="1"/>
        <v>99.240169382369416</v>
      </c>
      <c r="H30" s="37">
        <v>0</v>
      </c>
      <c r="I30" s="9">
        <v>0</v>
      </c>
    </row>
    <row r="31" spans="1:9" ht="51" x14ac:dyDescent="0.2">
      <c r="A31" s="5" t="s">
        <v>57</v>
      </c>
      <c r="B31" s="6" t="s">
        <v>58</v>
      </c>
      <c r="C31" s="9">
        <v>11255.9</v>
      </c>
      <c r="D31" s="9">
        <v>11255.9</v>
      </c>
      <c r="E31" s="9">
        <v>15190.92776</v>
      </c>
      <c r="F31" s="9">
        <f t="shared" si="0"/>
        <v>134.95969011807142</v>
      </c>
      <c r="G31" s="9">
        <f t="shared" si="1"/>
        <v>134.95969011807142</v>
      </c>
      <c r="H31" s="37">
        <v>16913.22032</v>
      </c>
      <c r="I31" s="9">
        <f t="shared" si="2"/>
        <v>89.816885682241264</v>
      </c>
    </row>
    <row r="32" spans="1:9" ht="76.5" x14ac:dyDescent="0.2">
      <c r="A32" s="5" t="s">
        <v>59</v>
      </c>
      <c r="B32" s="6" t="s">
        <v>60</v>
      </c>
      <c r="C32" s="9">
        <v>11255.9</v>
      </c>
      <c r="D32" s="9">
        <v>11255.9</v>
      </c>
      <c r="E32" s="9">
        <v>15190.92776</v>
      </c>
      <c r="F32" s="9">
        <f t="shared" si="0"/>
        <v>134.95969011807142</v>
      </c>
      <c r="G32" s="9">
        <f t="shared" si="1"/>
        <v>134.95969011807142</v>
      </c>
      <c r="H32" s="37">
        <v>0</v>
      </c>
      <c r="I32" s="9">
        <v>0</v>
      </c>
    </row>
    <row r="33" spans="1:9" s="17" customFormat="1" ht="51" x14ac:dyDescent="0.2">
      <c r="A33" s="5" t="s">
        <v>61</v>
      </c>
      <c r="B33" s="6" t="s">
        <v>62</v>
      </c>
      <c r="C33" s="9">
        <v>2789577</v>
      </c>
      <c r="D33" s="9">
        <v>2789577</v>
      </c>
      <c r="E33" s="9">
        <v>2761143.3491199999</v>
      </c>
      <c r="F33" s="9">
        <f t="shared" si="0"/>
        <v>98.980718192041294</v>
      </c>
      <c r="G33" s="9">
        <f t="shared" si="1"/>
        <v>98.980718192041294</v>
      </c>
      <c r="H33" s="9">
        <v>2561862.2744999998</v>
      </c>
      <c r="I33" s="9">
        <f t="shared" si="2"/>
        <v>107.77875831201325</v>
      </c>
    </row>
    <row r="34" spans="1:9" ht="76.5" x14ac:dyDescent="0.2">
      <c r="A34" s="5" t="s">
        <v>63</v>
      </c>
      <c r="B34" s="6" t="s">
        <v>64</v>
      </c>
      <c r="C34" s="9">
        <v>2789577</v>
      </c>
      <c r="D34" s="9">
        <v>2789577</v>
      </c>
      <c r="E34" s="9">
        <v>2761143.3491199999</v>
      </c>
      <c r="F34" s="9">
        <f t="shared" si="0"/>
        <v>98.980718192041294</v>
      </c>
      <c r="G34" s="9">
        <f t="shared" si="1"/>
        <v>98.980718192041294</v>
      </c>
      <c r="H34" s="9">
        <v>0</v>
      </c>
      <c r="I34" s="9">
        <v>0</v>
      </c>
    </row>
    <row r="35" spans="1:9" ht="51" x14ac:dyDescent="0.2">
      <c r="A35" s="5" t="s">
        <v>65</v>
      </c>
      <c r="B35" s="6" t="s">
        <v>66</v>
      </c>
      <c r="C35" s="9">
        <v>-323945.90000000002</v>
      </c>
      <c r="D35" s="9">
        <v>-323945.90000000002</v>
      </c>
      <c r="E35" s="9">
        <v>-302641.65905000002</v>
      </c>
      <c r="F35" s="9">
        <f t="shared" si="0"/>
        <v>93.423518880776086</v>
      </c>
      <c r="G35" s="9">
        <f t="shared" si="1"/>
        <v>93.423518880776086</v>
      </c>
      <c r="H35" s="9">
        <v>-393484.99195999996</v>
      </c>
      <c r="I35" s="9">
        <f t="shared" si="2"/>
        <v>76.913139060908648</v>
      </c>
    </row>
    <row r="36" spans="1:9" ht="76.5" x14ac:dyDescent="0.2">
      <c r="A36" s="5" t="s">
        <v>67</v>
      </c>
      <c r="B36" s="6" t="s">
        <v>68</v>
      </c>
      <c r="C36" s="9">
        <v>-323945.90000000002</v>
      </c>
      <c r="D36" s="9">
        <v>-323945.90000000002</v>
      </c>
      <c r="E36" s="9">
        <v>-302641.65905000002</v>
      </c>
      <c r="F36" s="9">
        <f t="shared" si="0"/>
        <v>93.423518880776086</v>
      </c>
      <c r="G36" s="9">
        <f t="shared" si="1"/>
        <v>93.423518880776086</v>
      </c>
      <c r="H36" s="9">
        <v>0</v>
      </c>
      <c r="I36" s="9">
        <v>0</v>
      </c>
    </row>
    <row r="37" spans="1:9" ht="25.5" x14ac:dyDescent="0.2">
      <c r="A37" s="5" t="s">
        <v>69</v>
      </c>
      <c r="B37" s="6" t="s">
        <v>70</v>
      </c>
      <c r="C37" s="9">
        <v>-9444</v>
      </c>
      <c r="D37" s="9">
        <v>-9444</v>
      </c>
      <c r="E37" s="9">
        <v>-4943.1509999999998</v>
      </c>
      <c r="F37" s="9">
        <f t="shared" si="0"/>
        <v>52.341709021601012</v>
      </c>
      <c r="G37" s="9">
        <f t="shared" si="1"/>
        <v>52.341709021601012</v>
      </c>
      <c r="H37" s="9">
        <v>-8250.607</v>
      </c>
      <c r="I37" s="9">
        <f t="shared" si="2"/>
        <v>59.912573705183149</v>
      </c>
    </row>
    <row r="38" spans="1:9" s="17" customFormat="1" x14ac:dyDescent="0.2">
      <c r="A38" s="3" t="s">
        <v>71</v>
      </c>
      <c r="B38" s="4" t="s">
        <v>72</v>
      </c>
      <c r="C38" s="8">
        <v>2818638</v>
      </c>
      <c r="D38" s="8">
        <v>2818638</v>
      </c>
      <c r="E38" s="8">
        <v>3195733.1455300003</v>
      </c>
      <c r="F38" s="8">
        <f t="shared" si="0"/>
        <v>113.37862987478351</v>
      </c>
      <c r="G38" s="8">
        <f t="shared" si="1"/>
        <v>113.37862987478351</v>
      </c>
      <c r="H38" s="8">
        <v>2810336.4633499999</v>
      </c>
      <c r="I38" s="8">
        <f t="shared" si="2"/>
        <v>113.71354238917701</v>
      </c>
    </row>
    <row r="39" spans="1:9" x14ac:dyDescent="0.2">
      <c r="A39" s="5" t="s">
        <v>73</v>
      </c>
      <c r="B39" s="6" t="s">
        <v>74</v>
      </c>
      <c r="C39" s="9">
        <v>2818638</v>
      </c>
      <c r="D39" s="9">
        <v>2818638</v>
      </c>
      <c r="E39" s="9">
        <v>3195730.9475400001</v>
      </c>
      <c r="F39" s="9">
        <f t="shared" si="0"/>
        <v>113.37855189421273</v>
      </c>
      <c r="G39" s="9">
        <f t="shared" si="1"/>
        <v>113.37855189421273</v>
      </c>
      <c r="H39" s="9">
        <v>2810335.6548699997</v>
      </c>
      <c r="I39" s="9">
        <f t="shared" si="2"/>
        <v>113.71349689145327</v>
      </c>
    </row>
    <row r="40" spans="1:9" ht="25.5" x14ac:dyDescent="0.2">
      <c r="A40" s="5" t="s">
        <v>75</v>
      </c>
      <c r="B40" s="6" t="s">
        <v>76</v>
      </c>
      <c r="C40" s="9">
        <v>1899035</v>
      </c>
      <c r="D40" s="9">
        <v>1899035</v>
      </c>
      <c r="E40" s="9">
        <v>2301927.9597300002</v>
      </c>
      <c r="F40" s="9">
        <f t="shared" si="0"/>
        <v>121.21566794345551</v>
      </c>
      <c r="G40" s="9">
        <f t="shared" si="1"/>
        <v>121.21566794345551</v>
      </c>
      <c r="H40" s="9">
        <v>2004805.67279</v>
      </c>
      <c r="I40" s="9">
        <f t="shared" si="2"/>
        <v>114.82050310275251</v>
      </c>
    </row>
    <row r="41" spans="1:9" ht="25.5" x14ac:dyDescent="0.2">
      <c r="A41" s="5" t="s">
        <v>75</v>
      </c>
      <c r="B41" s="6" t="s">
        <v>77</v>
      </c>
      <c r="C41" s="9">
        <v>1898245</v>
      </c>
      <c r="D41" s="9">
        <v>1898245</v>
      </c>
      <c r="E41" s="9">
        <v>2301749.1768299998</v>
      </c>
      <c r="F41" s="9">
        <f t="shared" si="0"/>
        <v>121.25669641326593</v>
      </c>
      <c r="G41" s="9">
        <f t="shared" si="1"/>
        <v>121.25669641326593</v>
      </c>
      <c r="H41" s="9">
        <v>2004722.27327</v>
      </c>
      <c r="I41" s="9">
        <f t="shared" si="2"/>
        <v>114.81636172353713</v>
      </c>
    </row>
    <row r="42" spans="1:9" ht="25.5" x14ac:dyDescent="0.2">
      <c r="A42" s="5" t="s">
        <v>78</v>
      </c>
      <c r="B42" s="6" t="s">
        <v>79</v>
      </c>
      <c r="C42" s="9">
        <v>790</v>
      </c>
      <c r="D42" s="9">
        <v>790</v>
      </c>
      <c r="E42" s="9">
        <v>178.78289999999998</v>
      </c>
      <c r="F42" s="9">
        <f t="shared" si="0"/>
        <v>22.630746835443034</v>
      </c>
      <c r="G42" s="9">
        <f t="shared" si="1"/>
        <v>22.630746835443034</v>
      </c>
      <c r="H42" s="9">
        <v>83.39952000000001</v>
      </c>
      <c r="I42" s="9" t="s">
        <v>1179</v>
      </c>
    </row>
    <row r="43" spans="1:9" ht="25.5" x14ac:dyDescent="0.2">
      <c r="A43" s="5" t="s">
        <v>80</v>
      </c>
      <c r="B43" s="6" t="s">
        <v>81</v>
      </c>
      <c r="C43" s="9">
        <v>922721</v>
      </c>
      <c r="D43" s="9">
        <v>922721</v>
      </c>
      <c r="E43" s="9">
        <v>893796.98270000005</v>
      </c>
      <c r="F43" s="9">
        <f t="shared" si="0"/>
        <v>96.865356126066288</v>
      </c>
      <c r="G43" s="9">
        <f t="shared" si="1"/>
        <v>96.865356126066288</v>
      </c>
      <c r="H43" s="9">
        <v>806929.32238999999</v>
      </c>
      <c r="I43" s="9">
        <f t="shared" si="2"/>
        <v>110.76521299941258</v>
      </c>
    </row>
    <row r="44" spans="1:9" ht="38.25" x14ac:dyDescent="0.2">
      <c r="A44" s="5" t="s">
        <v>82</v>
      </c>
      <c r="B44" s="6" t="s">
        <v>83</v>
      </c>
      <c r="C44" s="9">
        <v>922644</v>
      </c>
      <c r="D44" s="9">
        <v>922644</v>
      </c>
      <c r="E44" s="9">
        <v>893757.41336000001</v>
      </c>
      <c r="F44" s="9">
        <f t="shared" si="0"/>
        <v>96.869151412679216</v>
      </c>
      <c r="G44" s="9">
        <f t="shared" si="1"/>
        <v>96.869151412679216</v>
      </c>
      <c r="H44" s="9">
        <v>806900.91778999998</v>
      </c>
      <c r="I44" s="9">
        <f t="shared" si="2"/>
        <v>110.76420830055432</v>
      </c>
    </row>
    <row r="45" spans="1:9" ht="38.25" x14ac:dyDescent="0.2">
      <c r="A45" s="5" t="s">
        <v>84</v>
      </c>
      <c r="B45" s="6" t="s">
        <v>85</v>
      </c>
      <c r="C45" s="9">
        <v>77</v>
      </c>
      <c r="D45" s="9">
        <v>77</v>
      </c>
      <c r="E45" s="9">
        <v>39.569339999999997</v>
      </c>
      <c r="F45" s="9">
        <f t="shared" si="0"/>
        <v>51.38875324675324</v>
      </c>
      <c r="G45" s="9">
        <f t="shared" si="1"/>
        <v>51.38875324675324</v>
      </c>
      <c r="H45" s="9">
        <v>28.404599999999999</v>
      </c>
      <c r="I45" s="9">
        <f t="shared" si="2"/>
        <v>139.30609830802052</v>
      </c>
    </row>
    <row r="46" spans="1:9" s="17" customFormat="1" ht="25.5" x14ac:dyDescent="0.2">
      <c r="A46" s="5" t="s">
        <v>86</v>
      </c>
      <c r="B46" s="6" t="s">
        <v>87</v>
      </c>
      <c r="C46" s="9">
        <v>-3118</v>
      </c>
      <c r="D46" s="9">
        <v>-3118</v>
      </c>
      <c r="E46" s="9">
        <v>6.0051099999999993</v>
      </c>
      <c r="F46" s="9">
        <v>0</v>
      </c>
      <c r="G46" s="9">
        <v>0</v>
      </c>
      <c r="H46" s="9">
        <v>-1399.34031</v>
      </c>
      <c r="I46" s="9">
        <v>0</v>
      </c>
    </row>
    <row r="47" spans="1:9" x14ac:dyDescent="0.2">
      <c r="A47" s="5" t="s">
        <v>88</v>
      </c>
      <c r="B47" s="6" t="s">
        <v>89</v>
      </c>
      <c r="C47" s="9">
        <v>0</v>
      </c>
      <c r="D47" s="9">
        <v>0</v>
      </c>
      <c r="E47" s="9">
        <v>2.1979899999999999</v>
      </c>
      <c r="F47" s="9">
        <v>0</v>
      </c>
      <c r="G47" s="9">
        <v>0</v>
      </c>
      <c r="H47" s="9">
        <v>0.80847999999999998</v>
      </c>
      <c r="I47" s="9" t="s">
        <v>1179</v>
      </c>
    </row>
    <row r="48" spans="1:9" ht="25.5" x14ac:dyDescent="0.2">
      <c r="A48" s="5" t="s">
        <v>90</v>
      </c>
      <c r="B48" s="6" t="s">
        <v>91</v>
      </c>
      <c r="C48" s="9">
        <v>0</v>
      </c>
      <c r="D48" s="9">
        <v>0</v>
      </c>
      <c r="E48" s="9">
        <v>2.1979899999999999</v>
      </c>
      <c r="F48" s="9">
        <v>0</v>
      </c>
      <c r="G48" s="9">
        <v>0</v>
      </c>
      <c r="H48" s="9">
        <v>0.80847999999999998</v>
      </c>
      <c r="I48" s="9" t="s">
        <v>1179</v>
      </c>
    </row>
    <row r="49" spans="1:9" s="17" customFormat="1" x14ac:dyDescent="0.2">
      <c r="A49" s="3" t="s">
        <v>92</v>
      </c>
      <c r="B49" s="4" t="s">
        <v>93</v>
      </c>
      <c r="C49" s="8">
        <v>7935979</v>
      </c>
      <c r="D49" s="8">
        <v>7935979</v>
      </c>
      <c r="E49" s="8">
        <v>7874237.6130900001</v>
      </c>
      <c r="F49" s="8">
        <f t="shared" si="0"/>
        <v>99.222006674790848</v>
      </c>
      <c r="G49" s="8">
        <f t="shared" si="1"/>
        <v>99.222006674790848</v>
      </c>
      <c r="H49" s="8">
        <v>9092909.0444699991</v>
      </c>
      <c r="I49" s="8">
        <f t="shared" si="2"/>
        <v>86.59756272255737</v>
      </c>
    </row>
    <row r="50" spans="1:9" x14ac:dyDescent="0.2">
      <c r="A50" s="5" t="s">
        <v>94</v>
      </c>
      <c r="B50" s="6" t="s">
        <v>95</v>
      </c>
      <c r="C50" s="9">
        <v>6681303</v>
      </c>
      <c r="D50" s="9">
        <v>6681303</v>
      </c>
      <c r="E50" s="9">
        <v>6544458.8528500004</v>
      </c>
      <c r="F50" s="9">
        <f t="shared" si="0"/>
        <v>97.951834437833469</v>
      </c>
      <c r="G50" s="9">
        <f t="shared" si="1"/>
        <v>97.951834437833469</v>
      </c>
      <c r="H50" s="9">
        <v>7873063.9736000001</v>
      </c>
      <c r="I50" s="9">
        <f t="shared" si="2"/>
        <v>83.124675155630825</v>
      </c>
    </row>
    <row r="51" spans="1:9" ht="25.5" x14ac:dyDescent="0.2">
      <c r="A51" s="5" t="s">
        <v>96</v>
      </c>
      <c r="B51" s="6" t="s">
        <v>97</v>
      </c>
      <c r="C51" s="9">
        <v>6013173</v>
      </c>
      <c r="D51" s="9">
        <v>6013173</v>
      </c>
      <c r="E51" s="9">
        <v>5763906.4072799999</v>
      </c>
      <c r="F51" s="9">
        <f t="shared" si="0"/>
        <v>95.854657886609957</v>
      </c>
      <c r="G51" s="9">
        <f t="shared" si="1"/>
        <v>95.854657886609957</v>
      </c>
      <c r="H51" s="9">
        <v>7107994.7822899995</v>
      </c>
      <c r="I51" s="9">
        <f t="shared" si="2"/>
        <v>81.09047043254904</v>
      </c>
    </row>
    <row r="52" spans="1:9" ht="25.5" x14ac:dyDescent="0.2">
      <c r="A52" s="5" t="s">
        <v>98</v>
      </c>
      <c r="B52" s="6" t="s">
        <v>99</v>
      </c>
      <c r="C52" s="9">
        <v>668130</v>
      </c>
      <c r="D52" s="9">
        <v>668130</v>
      </c>
      <c r="E52" s="9">
        <v>780552.4455700001</v>
      </c>
      <c r="F52" s="9">
        <f t="shared" si="0"/>
        <v>116.82643281547004</v>
      </c>
      <c r="G52" s="9">
        <f t="shared" si="1"/>
        <v>116.82643281547004</v>
      </c>
      <c r="H52" s="9">
        <v>765069.19130999991</v>
      </c>
      <c r="I52" s="9">
        <f t="shared" si="2"/>
        <v>102.02377176285047</v>
      </c>
    </row>
    <row r="53" spans="1:9" x14ac:dyDescent="0.2">
      <c r="A53" s="5" t="s">
        <v>100</v>
      </c>
      <c r="B53" s="6" t="s">
        <v>101</v>
      </c>
      <c r="C53" s="9">
        <v>1250800</v>
      </c>
      <c r="D53" s="9">
        <v>1250800</v>
      </c>
      <c r="E53" s="9">
        <v>1326600.76024</v>
      </c>
      <c r="F53" s="9">
        <f t="shared" si="0"/>
        <v>106.06018230252639</v>
      </c>
      <c r="G53" s="9">
        <f t="shared" si="1"/>
        <v>106.06018230252639</v>
      </c>
      <c r="H53" s="9">
        <v>1216362.9668699999</v>
      </c>
      <c r="I53" s="9">
        <f t="shared" si="2"/>
        <v>109.06290279896214</v>
      </c>
    </row>
    <row r="54" spans="1:9" s="17" customFormat="1" x14ac:dyDescent="0.2">
      <c r="A54" s="5" t="s">
        <v>102</v>
      </c>
      <c r="B54" s="6" t="s">
        <v>103</v>
      </c>
      <c r="C54" s="9">
        <v>184641</v>
      </c>
      <c r="D54" s="9">
        <v>184641</v>
      </c>
      <c r="E54" s="9">
        <v>212097.38558999999</v>
      </c>
      <c r="F54" s="9">
        <f t="shared" si="0"/>
        <v>114.87014562854402</v>
      </c>
      <c r="G54" s="9">
        <f t="shared" si="1"/>
        <v>114.87014562854402</v>
      </c>
      <c r="H54" s="9">
        <v>180709.38644</v>
      </c>
      <c r="I54" s="9">
        <f t="shared" si="2"/>
        <v>117.36932417753604</v>
      </c>
    </row>
    <row r="55" spans="1:9" x14ac:dyDescent="0.2">
      <c r="A55" s="5" t="s">
        <v>104</v>
      </c>
      <c r="B55" s="6" t="s">
        <v>105</v>
      </c>
      <c r="C55" s="9">
        <v>1066159</v>
      </c>
      <c r="D55" s="9">
        <v>1066159</v>
      </c>
      <c r="E55" s="9">
        <v>1114503.3746500001</v>
      </c>
      <c r="F55" s="9">
        <f t="shared" si="0"/>
        <v>104.53444323501469</v>
      </c>
      <c r="G55" s="9">
        <f t="shared" si="1"/>
        <v>104.53444323501469</v>
      </c>
      <c r="H55" s="9">
        <v>1035653.58043</v>
      </c>
      <c r="I55" s="9">
        <f t="shared" si="2"/>
        <v>107.61352982406163</v>
      </c>
    </row>
    <row r="56" spans="1:9" x14ac:dyDescent="0.2">
      <c r="A56" s="5" t="s">
        <v>106</v>
      </c>
      <c r="B56" s="6" t="s">
        <v>107</v>
      </c>
      <c r="C56" s="9">
        <v>3876</v>
      </c>
      <c r="D56" s="9">
        <v>3876</v>
      </c>
      <c r="E56" s="9">
        <v>3178</v>
      </c>
      <c r="F56" s="9">
        <f t="shared" si="0"/>
        <v>81.991744066047474</v>
      </c>
      <c r="G56" s="9">
        <f t="shared" si="1"/>
        <v>81.991744066047474</v>
      </c>
      <c r="H56" s="9">
        <v>3482.1039999999998</v>
      </c>
      <c r="I56" s="9">
        <f t="shared" si="2"/>
        <v>91.266659467953858</v>
      </c>
    </row>
    <row r="57" spans="1:9" s="17" customFormat="1" ht="25.5" x14ac:dyDescent="0.2">
      <c r="A57" s="3" t="s">
        <v>108</v>
      </c>
      <c r="B57" s="4" t="s">
        <v>109</v>
      </c>
      <c r="C57" s="8">
        <v>53731</v>
      </c>
      <c r="D57" s="8">
        <v>53731</v>
      </c>
      <c r="E57" s="8">
        <v>42931.785539999997</v>
      </c>
      <c r="F57" s="8">
        <f t="shared" si="0"/>
        <v>79.901333569075575</v>
      </c>
      <c r="G57" s="8">
        <f t="shared" si="1"/>
        <v>79.901333569075575</v>
      </c>
      <c r="H57" s="8">
        <v>61776.593350000003</v>
      </c>
      <c r="I57" s="8">
        <f t="shared" si="2"/>
        <v>69.495229846629272</v>
      </c>
    </row>
    <row r="58" spans="1:9" x14ac:dyDescent="0.2">
      <c r="A58" s="5" t="s">
        <v>110</v>
      </c>
      <c r="B58" s="6" t="s">
        <v>111</v>
      </c>
      <c r="C58" s="9">
        <v>48539</v>
      </c>
      <c r="D58" s="9">
        <v>48539</v>
      </c>
      <c r="E58" s="9">
        <v>36687.752390000001</v>
      </c>
      <c r="F58" s="9">
        <f t="shared" si="0"/>
        <v>75.584071344691907</v>
      </c>
      <c r="G58" s="9">
        <f t="shared" si="1"/>
        <v>75.584071344691907</v>
      </c>
      <c r="H58" s="9">
        <v>57331.596090000006</v>
      </c>
      <c r="I58" s="9">
        <f t="shared" si="2"/>
        <v>63.992204808683525</v>
      </c>
    </row>
    <row r="59" spans="1:9" s="17" customFormat="1" x14ac:dyDescent="0.2">
      <c r="A59" s="5" t="s">
        <v>112</v>
      </c>
      <c r="B59" s="6" t="s">
        <v>113</v>
      </c>
      <c r="C59" s="9">
        <v>48120</v>
      </c>
      <c r="D59" s="9">
        <v>48120</v>
      </c>
      <c r="E59" s="9">
        <v>36217.433270000001</v>
      </c>
      <c r="F59" s="9">
        <f t="shared" si="0"/>
        <v>75.264823919368254</v>
      </c>
      <c r="G59" s="9">
        <f t="shared" si="1"/>
        <v>75.264823919368254</v>
      </c>
      <c r="H59" s="9">
        <v>56938.92985</v>
      </c>
      <c r="I59" s="9">
        <f t="shared" si="2"/>
        <v>63.607506086628703</v>
      </c>
    </row>
    <row r="60" spans="1:9" ht="25.5" x14ac:dyDescent="0.2">
      <c r="A60" s="5" t="s">
        <v>114</v>
      </c>
      <c r="B60" s="6" t="s">
        <v>115</v>
      </c>
      <c r="C60" s="9">
        <v>419</v>
      </c>
      <c r="D60" s="9">
        <v>419</v>
      </c>
      <c r="E60" s="9">
        <v>470.31912</v>
      </c>
      <c r="F60" s="9">
        <f t="shared" si="0"/>
        <v>112.24799999999999</v>
      </c>
      <c r="G60" s="9">
        <f t="shared" si="1"/>
        <v>112.24799999999999</v>
      </c>
      <c r="H60" s="9">
        <v>392.66624000000002</v>
      </c>
      <c r="I60" s="9">
        <f t="shared" si="2"/>
        <v>119.77579737947424</v>
      </c>
    </row>
    <row r="61" spans="1:9" ht="25.5" x14ac:dyDescent="0.2">
      <c r="A61" s="5" t="s">
        <v>116</v>
      </c>
      <c r="B61" s="6" t="s">
        <v>117</v>
      </c>
      <c r="C61" s="9">
        <v>5192</v>
      </c>
      <c r="D61" s="9">
        <v>5192</v>
      </c>
      <c r="E61" s="9">
        <v>6244.0331500000002</v>
      </c>
      <c r="F61" s="9">
        <f t="shared" si="0"/>
        <v>120.26257993066255</v>
      </c>
      <c r="G61" s="9">
        <f t="shared" si="1"/>
        <v>120.26257993066255</v>
      </c>
      <c r="H61" s="9">
        <v>4444.9972600000001</v>
      </c>
      <c r="I61" s="9">
        <f t="shared" si="2"/>
        <v>140.47327331760832</v>
      </c>
    </row>
    <row r="62" spans="1:9" x14ac:dyDescent="0.2">
      <c r="A62" s="5" t="s">
        <v>118</v>
      </c>
      <c r="B62" s="6" t="s">
        <v>119</v>
      </c>
      <c r="C62" s="9">
        <v>5187</v>
      </c>
      <c r="D62" s="9">
        <v>5187</v>
      </c>
      <c r="E62" s="9">
        <v>6241.4282400000002</v>
      </c>
      <c r="F62" s="9">
        <f t="shared" si="0"/>
        <v>120.32828687102372</v>
      </c>
      <c r="G62" s="9">
        <f t="shared" si="1"/>
        <v>120.32828687102372</v>
      </c>
      <c r="H62" s="9">
        <v>4442.9241900000006</v>
      </c>
      <c r="I62" s="9">
        <f t="shared" si="2"/>
        <v>140.48018766667275</v>
      </c>
    </row>
    <row r="63" spans="1:9" ht="25.5" x14ac:dyDescent="0.2">
      <c r="A63" s="5" t="s">
        <v>120</v>
      </c>
      <c r="B63" s="6" t="s">
        <v>121</v>
      </c>
      <c r="C63" s="9">
        <v>5</v>
      </c>
      <c r="D63" s="9">
        <v>5</v>
      </c>
      <c r="E63" s="9">
        <v>2.6049099999999998</v>
      </c>
      <c r="F63" s="9">
        <f t="shared" si="0"/>
        <v>52.098199999999991</v>
      </c>
      <c r="G63" s="9">
        <f t="shared" si="1"/>
        <v>52.098199999999991</v>
      </c>
      <c r="H63" s="9">
        <v>2.07307</v>
      </c>
      <c r="I63" s="9">
        <f t="shared" si="2"/>
        <v>125.6547053403889</v>
      </c>
    </row>
    <row r="64" spans="1:9" s="17" customFormat="1" x14ac:dyDescent="0.2">
      <c r="A64" s="3" t="s">
        <v>122</v>
      </c>
      <c r="B64" s="4" t="s">
        <v>123</v>
      </c>
      <c r="C64" s="8">
        <v>250284.4</v>
      </c>
      <c r="D64" s="8">
        <v>250284.4</v>
      </c>
      <c r="E64" s="8">
        <v>258634.91906000001</v>
      </c>
      <c r="F64" s="8">
        <f t="shared" si="0"/>
        <v>103.33641212157052</v>
      </c>
      <c r="G64" s="8">
        <f t="shared" si="1"/>
        <v>103.33641212157052</v>
      </c>
      <c r="H64" s="8">
        <v>247570.06861000002</v>
      </c>
      <c r="I64" s="8">
        <f t="shared" si="2"/>
        <v>104.46938134004826</v>
      </c>
    </row>
    <row r="65" spans="1:9" s="17" customFormat="1" ht="51" x14ac:dyDescent="0.2">
      <c r="A65" s="5" t="s">
        <v>124</v>
      </c>
      <c r="B65" s="6" t="s">
        <v>125</v>
      </c>
      <c r="C65" s="9">
        <v>6771</v>
      </c>
      <c r="D65" s="9">
        <v>6771</v>
      </c>
      <c r="E65" s="9">
        <v>9014.2750899999992</v>
      </c>
      <c r="F65" s="9">
        <f t="shared" si="0"/>
        <v>133.13063195982866</v>
      </c>
      <c r="G65" s="9">
        <f t="shared" si="1"/>
        <v>133.13063195982866</v>
      </c>
      <c r="H65" s="9">
        <v>9306.98</v>
      </c>
      <c r="I65" s="9">
        <f t="shared" si="2"/>
        <v>96.854995820341287</v>
      </c>
    </row>
    <row r="66" spans="1:9" s="17" customFormat="1" ht="25.5" x14ac:dyDescent="0.2">
      <c r="A66" s="5" t="s">
        <v>126</v>
      </c>
      <c r="B66" s="6" t="s">
        <v>127</v>
      </c>
      <c r="C66" s="9">
        <v>243513.4</v>
      </c>
      <c r="D66" s="9">
        <v>243513.4</v>
      </c>
      <c r="E66" s="9">
        <v>249620.64397</v>
      </c>
      <c r="F66" s="9">
        <f t="shared" si="0"/>
        <v>102.50797039095178</v>
      </c>
      <c r="G66" s="9">
        <f t="shared" si="1"/>
        <v>102.50797039095178</v>
      </c>
      <c r="H66" s="9">
        <v>238263.08861000001</v>
      </c>
      <c r="I66" s="9">
        <f t="shared" si="2"/>
        <v>104.766812780888</v>
      </c>
    </row>
    <row r="67" spans="1:9" ht="63.75" x14ac:dyDescent="0.2">
      <c r="A67" s="5" t="s">
        <v>128</v>
      </c>
      <c r="B67" s="6" t="s">
        <v>129</v>
      </c>
      <c r="C67" s="9">
        <v>259</v>
      </c>
      <c r="D67" s="9">
        <v>259</v>
      </c>
      <c r="E67" s="9">
        <v>301.16649999999998</v>
      </c>
      <c r="F67" s="9">
        <f t="shared" si="0"/>
        <v>116.28050193050193</v>
      </c>
      <c r="G67" s="9">
        <f t="shared" si="1"/>
        <v>116.28050193050193</v>
      </c>
      <c r="H67" s="9">
        <v>324.20699999999999</v>
      </c>
      <c r="I67" s="9">
        <f t="shared" si="2"/>
        <v>92.893274975555741</v>
      </c>
    </row>
    <row r="68" spans="1:9" ht="25.5" x14ac:dyDescent="0.2">
      <c r="A68" s="5" t="s">
        <v>130</v>
      </c>
      <c r="B68" s="6" t="s">
        <v>131</v>
      </c>
      <c r="C68" s="9">
        <v>161579.29999999999</v>
      </c>
      <c r="D68" s="9">
        <v>161579.29999999999</v>
      </c>
      <c r="E68" s="9">
        <v>148231.2304</v>
      </c>
      <c r="F68" s="9">
        <f t="shared" si="0"/>
        <v>91.738997755281787</v>
      </c>
      <c r="G68" s="9">
        <f t="shared" si="1"/>
        <v>91.738997755281787</v>
      </c>
      <c r="H68" s="9">
        <v>143153.95761000001</v>
      </c>
      <c r="I68" s="9">
        <f t="shared" si="2"/>
        <v>103.5467219172747</v>
      </c>
    </row>
    <row r="69" spans="1:9" ht="38.25" x14ac:dyDescent="0.2">
      <c r="A69" s="5" t="s">
        <v>132</v>
      </c>
      <c r="B69" s="6" t="s">
        <v>133</v>
      </c>
      <c r="C69" s="9">
        <v>48819.6</v>
      </c>
      <c r="D69" s="9">
        <v>48819.6</v>
      </c>
      <c r="E69" s="9">
        <v>51889.000009999996</v>
      </c>
      <c r="F69" s="9">
        <f t="shared" si="0"/>
        <v>106.28722892035165</v>
      </c>
      <c r="G69" s="9">
        <f t="shared" si="1"/>
        <v>106.28722892035165</v>
      </c>
      <c r="H69" s="9">
        <v>58280.9</v>
      </c>
      <c r="I69" s="9">
        <f t="shared" si="2"/>
        <v>89.032599033302489</v>
      </c>
    </row>
    <row r="70" spans="1:9" ht="51" x14ac:dyDescent="0.2">
      <c r="A70" s="5" t="s">
        <v>134</v>
      </c>
      <c r="B70" s="6" t="s">
        <v>135</v>
      </c>
      <c r="C70" s="9">
        <v>48819.6</v>
      </c>
      <c r="D70" s="9">
        <v>48819.6</v>
      </c>
      <c r="E70" s="9">
        <v>51889.000009999996</v>
      </c>
      <c r="F70" s="9">
        <f t="shared" si="0"/>
        <v>106.28722892035165</v>
      </c>
      <c r="G70" s="9">
        <f t="shared" si="1"/>
        <v>106.28722892035165</v>
      </c>
      <c r="H70" s="9">
        <v>58280.9</v>
      </c>
      <c r="I70" s="9">
        <f t="shared" si="2"/>
        <v>89.032599033302489</v>
      </c>
    </row>
    <row r="71" spans="1:9" ht="25.5" x14ac:dyDescent="0.2">
      <c r="A71" s="5" t="s">
        <v>136</v>
      </c>
      <c r="B71" s="6" t="s">
        <v>137</v>
      </c>
      <c r="C71" s="9">
        <v>4237</v>
      </c>
      <c r="D71" s="9">
        <v>4237</v>
      </c>
      <c r="E71" s="9">
        <v>6890.6000599999998</v>
      </c>
      <c r="F71" s="9">
        <f t="shared" si="0"/>
        <v>162.62922020297378</v>
      </c>
      <c r="G71" s="9">
        <f t="shared" si="1"/>
        <v>162.62922020297378</v>
      </c>
      <c r="H71" s="9">
        <v>6840.4570000000003</v>
      </c>
      <c r="I71" s="9">
        <f t="shared" si="2"/>
        <v>100.73303669623242</v>
      </c>
    </row>
    <row r="72" spans="1:9" ht="51" x14ac:dyDescent="0.2">
      <c r="A72" s="5" t="s">
        <v>138</v>
      </c>
      <c r="B72" s="6" t="s">
        <v>139</v>
      </c>
      <c r="C72" s="9">
        <v>141</v>
      </c>
      <c r="D72" s="9">
        <v>141</v>
      </c>
      <c r="E72" s="9">
        <v>104.7</v>
      </c>
      <c r="F72" s="9">
        <f t="shared" si="0"/>
        <v>74.255319148936167</v>
      </c>
      <c r="G72" s="9">
        <f t="shared" si="1"/>
        <v>74.255319148936167</v>
      </c>
      <c r="H72" s="9">
        <v>97</v>
      </c>
      <c r="I72" s="9">
        <f t="shared" si="2"/>
        <v>107.9381443298969</v>
      </c>
    </row>
    <row r="73" spans="1:9" ht="25.5" x14ac:dyDescent="0.2">
      <c r="A73" s="5" t="s">
        <v>140</v>
      </c>
      <c r="B73" s="6" t="s">
        <v>141</v>
      </c>
      <c r="C73" s="9">
        <v>3.5</v>
      </c>
      <c r="D73" s="9">
        <v>3.5</v>
      </c>
      <c r="E73" s="9">
        <v>3.5</v>
      </c>
      <c r="F73" s="9">
        <f t="shared" si="0"/>
        <v>100</v>
      </c>
      <c r="G73" s="9">
        <f t="shared" si="1"/>
        <v>100</v>
      </c>
      <c r="H73" s="9">
        <v>7</v>
      </c>
      <c r="I73" s="9">
        <f t="shared" si="2"/>
        <v>50</v>
      </c>
    </row>
    <row r="74" spans="1:9" ht="76.5" x14ac:dyDescent="0.2">
      <c r="A74" s="5" t="s">
        <v>142</v>
      </c>
      <c r="B74" s="6" t="s">
        <v>143</v>
      </c>
      <c r="C74" s="9">
        <v>132</v>
      </c>
      <c r="D74" s="9">
        <v>132</v>
      </c>
      <c r="E74" s="9">
        <v>77.599999999999994</v>
      </c>
      <c r="F74" s="9">
        <f t="shared" si="0"/>
        <v>58.787878787878789</v>
      </c>
      <c r="G74" s="9">
        <f t="shared" si="1"/>
        <v>58.787878787878789</v>
      </c>
      <c r="H74" s="9">
        <v>79.650000000000006</v>
      </c>
      <c r="I74" s="9">
        <f t="shared" si="2"/>
        <v>97.426239799121134</v>
      </c>
    </row>
    <row r="75" spans="1:9" ht="51" x14ac:dyDescent="0.2">
      <c r="A75" s="5" t="s">
        <v>144</v>
      </c>
      <c r="B75" s="6" t="s">
        <v>145</v>
      </c>
      <c r="C75" s="9">
        <v>23811.9</v>
      </c>
      <c r="D75" s="9">
        <v>23811.9</v>
      </c>
      <c r="E75" s="9">
        <v>35523.796999999999</v>
      </c>
      <c r="F75" s="9">
        <f t="shared" ref="F75:F140" si="3">E75/C75*100</f>
        <v>149.18505873113861</v>
      </c>
      <c r="G75" s="9">
        <f t="shared" ref="G75:G140" si="4">E75/D75*100</f>
        <v>149.18505873113861</v>
      </c>
      <c r="H75" s="9">
        <v>24041.667000000001</v>
      </c>
      <c r="I75" s="9">
        <f t="shared" ref="I75:I140" si="5">E75/H75*100</f>
        <v>147.75929223210684</v>
      </c>
    </row>
    <row r="76" spans="1:9" ht="51" x14ac:dyDescent="0.2">
      <c r="A76" s="5" t="s">
        <v>146</v>
      </c>
      <c r="B76" s="6" t="s">
        <v>147</v>
      </c>
      <c r="C76" s="9">
        <v>2198.4</v>
      </c>
      <c r="D76" s="9">
        <v>2198.4</v>
      </c>
      <c r="E76" s="9">
        <v>13915.483</v>
      </c>
      <c r="F76" s="9" t="s">
        <v>1179</v>
      </c>
      <c r="G76" s="9" t="s">
        <v>1179</v>
      </c>
      <c r="H76" s="9">
        <v>2876.25</v>
      </c>
      <c r="I76" s="9" t="s">
        <v>1179</v>
      </c>
    </row>
    <row r="77" spans="1:9" ht="114.75" x14ac:dyDescent="0.2">
      <c r="A77" s="5" t="s">
        <v>148</v>
      </c>
      <c r="B77" s="6" t="s">
        <v>149</v>
      </c>
      <c r="C77" s="9">
        <v>21613.5</v>
      </c>
      <c r="D77" s="9">
        <v>21613.5</v>
      </c>
      <c r="E77" s="9">
        <v>21608.313999999998</v>
      </c>
      <c r="F77" s="9">
        <f t="shared" si="3"/>
        <v>99.97600573715502</v>
      </c>
      <c r="G77" s="9">
        <f t="shared" si="4"/>
        <v>99.97600573715502</v>
      </c>
      <c r="H77" s="9">
        <v>21165.417000000001</v>
      </c>
      <c r="I77" s="9">
        <f t="shared" si="5"/>
        <v>102.09255031450594</v>
      </c>
    </row>
    <row r="78" spans="1:9" ht="76.5" x14ac:dyDescent="0.2">
      <c r="A78" s="5" t="s">
        <v>150</v>
      </c>
      <c r="B78" s="6" t="s">
        <v>151</v>
      </c>
      <c r="C78" s="9">
        <v>4.8</v>
      </c>
      <c r="D78" s="9">
        <v>4.8</v>
      </c>
      <c r="E78" s="9">
        <v>3.2</v>
      </c>
      <c r="F78" s="9">
        <f t="shared" si="3"/>
        <v>66.666666666666671</v>
      </c>
      <c r="G78" s="9">
        <f t="shared" si="4"/>
        <v>66.666666666666671</v>
      </c>
      <c r="H78" s="9">
        <v>9.6</v>
      </c>
      <c r="I78" s="9">
        <f t="shared" si="5"/>
        <v>33.333333333333336</v>
      </c>
    </row>
    <row r="79" spans="1:9" ht="38.25" x14ac:dyDescent="0.2">
      <c r="A79" s="5" t="s">
        <v>152</v>
      </c>
      <c r="B79" s="6" t="s">
        <v>153</v>
      </c>
      <c r="C79" s="9">
        <v>1628.8</v>
      </c>
      <c r="D79" s="9">
        <v>1628.8</v>
      </c>
      <c r="E79" s="9">
        <v>1593.6</v>
      </c>
      <c r="F79" s="9">
        <f t="shared" si="3"/>
        <v>97.838899803536336</v>
      </c>
      <c r="G79" s="9">
        <f t="shared" si="4"/>
        <v>97.838899803536336</v>
      </c>
      <c r="H79" s="9">
        <v>1721.8</v>
      </c>
      <c r="I79" s="9">
        <f t="shared" si="5"/>
        <v>92.554303635730051</v>
      </c>
    </row>
    <row r="80" spans="1:9" ht="63.75" x14ac:dyDescent="0.2">
      <c r="A80" s="5" t="s">
        <v>154</v>
      </c>
      <c r="B80" s="6" t="s">
        <v>155</v>
      </c>
      <c r="C80" s="9">
        <v>1628.8</v>
      </c>
      <c r="D80" s="9">
        <v>1628.8</v>
      </c>
      <c r="E80" s="9">
        <v>1593.6</v>
      </c>
      <c r="F80" s="9">
        <f t="shared" si="3"/>
        <v>97.838899803536336</v>
      </c>
      <c r="G80" s="9">
        <f t="shared" si="4"/>
        <v>97.838899803536336</v>
      </c>
      <c r="H80" s="9">
        <v>1721.8</v>
      </c>
      <c r="I80" s="9">
        <f t="shared" si="5"/>
        <v>92.554303635730051</v>
      </c>
    </row>
    <row r="81" spans="1:9" ht="25.5" x14ac:dyDescent="0.2">
      <c r="A81" s="5" t="s">
        <v>156</v>
      </c>
      <c r="B81" s="6" t="s">
        <v>157</v>
      </c>
      <c r="C81" s="9">
        <v>0</v>
      </c>
      <c r="D81" s="9">
        <v>0</v>
      </c>
      <c r="E81" s="9">
        <v>-14</v>
      </c>
      <c r="F81" s="9">
        <v>0</v>
      </c>
      <c r="G81" s="9">
        <v>0</v>
      </c>
      <c r="H81" s="9">
        <v>612.5</v>
      </c>
      <c r="I81" s="9">
        <v>0</v>
      </c>
    </row>
    <row r="82" spans="1:9" s="17" customFormat="1" ht="51" x14ac:dyDescent="0.2">
      <c r="A82" s="5" t="s">
        <v>158</v>
      </c>
      <c r="B82" s="6" t="s">
        <v>159</v>
      </c>
      <c r="C82" s="9">
        <v>0</v>
      </c>
      <c r="D82" s="9">
        <v>0</v>
      </c>
      <c r="E82" s="9">
        <v>-14</v>
      </c>
      <c r="F82" s="9">
        <v>0</v>
      </c>
      <c r="G82" s="9">
        <v>0</v>
      </c>
      <c r="H82" s="9">
        <v>612.5</v>
      </c>
      <c r="I82" s="9">
        <v>0</v>
      </c>
    </row>
    <row r="83" spans="1:9" ht="38.25" x14ac:dyDescent="0.2">
      <c r="A83" s="5" t="s">
        <v>160</v>
      </c>
      <c r="B83" s="6" t="s">
        <v>161</v>
      </c>
      <c r="C83" s="9">
        <v>224</v>
      </c>
      <c r="D83" s="9">
        <v>224</v>
      </c>
      <c r="E83" s="9">
        <v>-1.25</v>
      </c>
      <c r="F83" s="9">
        <v>0</v>
      </c>
      <c r="G83" s="9">
        <v>0</v>
      </c>
      <c r="H83" s="9">
        <v>339.85</v>
      </c>
      <c r="I83" s="9">
        <v>0</v>
      </c>
    </row>
    <row r="84" spans="1:9" ht="51" x14ac:dyDescent="0.2">
      <c r="A84" s="5" t="s">
        <v>162</v>
      </c>
      <c r="B84" s="6" t="s">
        <v>163</v>
      </c>
      <c r="C84" s="9">
        <v>224</v>
      </c>
      <c r="D84" s="9">
        <v>224</v>
      </c>
      <c r="E84" s="9">
        <v>-1.25</v>
      </c>
      <c r="F84" s="9">
        <v>0</v>
      </c>
      <c r="G84" s="9">
        <v>0</v>
      </c>
      <c r="H84" s="9">
        <v>339.85</v>
      </c>
      <c r="I84" s="9">
        <v>0</v>
      </c>
    </row>
    <row r="85" spans="1:9" ht="25.5" x14ac:dyDescent="0.2">
      <c r="A85" s="5" t="s">
        <v>164</v>
      </c>
      <c r="B85" s="6" t="s">
        <v>165</v>
      </c>
      <c r="C85" s="9">
        <v>0</v>
      </c>
      <c r="D85" s="9">
        <v>0</v>
      </c>
      <c r="E85" s="9">
        <v>3.75</v>
      </c>
      <c r="F85" s="9">
        <v>0</v>
      </c>
      <c r="G85" s="9">
        <v>0</v>
      </c>
      <c r="H85" s="9">
        <v>0</v>
      </c>
      <c r="I85" s="9">
        <v>0</v>
      </c>
    </row>
    <row r="86" spans="1:9" ht="51" x14ac:dyDescent="0.2">
      <c r="A86" s="5" t="s">
        <v>166</v>
      </c>
      <c r="B86" s="6" t="s">
        <v>167</v>
      </c>
      <c r="C86" s="9">
        <v>1745</v>
      </c>
      <c r="D86" s="9">
        <v>1745</v>
      </c>
      <c r="E86" s="9">
        <v>3283.75</v>
      </c>
      <c r="F86" s="9">
        <f t="shared" si="3"/>
        <v>188.18051575931233</v>
      </c>
      <c r="G86" s="9">
        <f t="shared" si="4"/>
        <v>188.18051575931233</v>
      </c>
      <c r="H86" s="9">
        <v>1037</v>
      </c>
      <c r="I86" s="9" t="s">
        <v>1179</v>
      </c>
    </row>
    <row r="87" spans="1:9" ht="51" x14ac:dyDescent="0.2">
      <c r="A87" s="5" t="s">
        <v>168</v>
      </c>
      <c r="B87" s="6" t="s">
        <v>169</v>
      </c>
      <c r="C87" s="9">
        <v>432.5</v>
      </c>
      <c r="D87" s="9">
        <v>432.5</v>
      </c>
      <c r="E87" s="9">
        <v>470</v>
      </c>
      <c r="F87" s="9">
        <f t="shared" si="3"/>
        <v>108.67052023121386</v>
      </c>
      <c r="G87" s="9">
        <f t="shared" si="4"/>
        <v>108.67052023121386</v>
      </c>
      <c r="H87" s="9">
        <v>632.5</v>
      </c>
      <c r="I87" s="9">
        <f t="shared" si="5"/>
        <v>74.308300395256921</v>
      </c>
    </row>
    <row r="88" spans="1:9" ht="38.25" x14ac:dyDescent="0.2">
      <c r="A88" s="5" t="s">
        <v>170</v>
      </c>
      <c r="B88" s="6" t="s">
        <v>171</v>
      </c>
      <c r="C88" s="9">
        <v>495</v>
      </c>
      <c r="D88" s="9">
        <v>495</v>
      </c>
      <c r="E88" s="9">
        <v>1260</v>
      </c>
      <c r="F88" s="9" t="s">
        <v>1179</v>
      </c>
      <c r="G88" s="9" t="s">
        <v>1179</v>
      </c>
      <c r="H88" s="9">
        <v>1085</v>
      </c>
      <c r="I88" s="9">
        <f t="shared" si="5"/>
        <v>116.12903225806453</v>
      </c>
    </row>
    <row r="89" spans="1:9" ht="25.5" x14ac:dyDescent="0.2">
      <c r="A89" s="3" t="s">
        <v>172</v>
      </c>
      <c r="B89" s="4" t="s">
        <v>173</v>
      </c>
      <c r="C89" s="8">
        <v>330</v>
      </c>
      <c r="D89" s="8">
        <v>330</v>
      </c>
      <c r="E89" s="8">
        <v>150.98430999999999</v>
      </c>
      <c r="F89" s="8">
        <f t="shared" si="3"/>
        <v>45.752821212121205</v>
      </c>
      <c r="G89" s="8">
        <f t="shared" si="4"/>
        <v>45.752821212121205</v>
      </c>
      <c r="H89" s="8">
        <v>294.28083000000004</v>
      </c>
      <c r="I89" s="8">
        <f t="shared" si="5"/>
        <v>51.306199591730106</v>
      </c>
    </row>
    <row r="90" spans="1:9" ht="25.5" x14ac:dyDescent="0.2">
      <c r="A90" s="5" t="s">
        <v>174</v>
      </c>
      <c r="B90" s="6" t="s">
        <v>175</v>
      </c>
      <c r="C90" s="9">
        <v>8</v>
      </c>
      <c r="D90" s="9">
        <v>8</v>
      </c>
      <c r="E90" s="9">
        <v>8.0205800000000007</v>
      </c>
      <c r="F90" s="9">
        <f t="shared" si="3"/>
        <v>100.25725000000001</v>
      </c>
      <c r="G90" s="9">
        <f t="shared" si="4"/>
        <v>100.25725000000001</v>
      </c>
      <c r="H90" s="9">
        <v>7.1397899999999996</v>
      </c>
      <c r="I90" s="9">
        <f t="shared" si="5"/>
        <v>112.33635723179536</v>
      </c>
    </row>
    <row r="91" spans="1:9" ht="25.5" x14ac:dyDescent="0.2">
      <c r="A91" s="5" t="s">
        <v>176</v>
      </c>
      <c r="B91" s="6" t="s">
        <v>177</v>
      </c>
      <c r="C91" s="9">
        <v>0</v>
      </c>
      <c r="D91" s="9">
        <v>0</v>
      </c>
      <c r="E91" s="9">
        <v>2.2749999999999999E-2</v>
      </c>
      <c r="F91" s="9">
        <v>0</v>
      </c>
      <c r="G91" s="9">
        <v>0</v>
      </c>
      <c r="H91" s="9">
        <v>1.14602</v>
      </c>
      <c r="I91" s="9">
        <f t="shared" si="5"/>
        <v>1.9851311495436379</v>
      </c>
    </row>
    <row r="92" spans="1:9" ht="25.5" x14ac:dyDescent="0.2">
      <c r="A92" s="5" t="s">
        <v>178</v>
      </c>
      <c r="B92" s="6" t="s">
        <v>179</v>
      </c>
      <c r="C92" s="9">
        <v>8</v>
      </c>
      <c r="D92" s="9">
        <v>8</v>
      </c>
      <c r="E92" s="9">
        <v>7.9978299999999996</v>
      </c>
      <c r="F92" s="9">
        <f t="shared" si="3"/>
        <v>99.972874999999988</v>
      </c>
      <c r="G92" s="9">
        <f t="shared" si="4"/>
        <v>99.972874999999988</v>
      </c>
      <c r="H92" s="9">
        <v>5.9937700000000005</v>
      </c>
      <c r="I92" s="9">
        <f t="shared" si="5"/>
        <v>133.43571741992099</v>
      </c>
    </row>
    <row r="93" spans="1:9" x14ac:dyDescent="0.2">
      <c r="A93" s="5" t="s">
        <v>180</v>
      </c>
      <c r="B93" s="6" t="s">
        <v>181</v>
      </c>
      <c r="C93" s="9">
        <v>33</v>
      </c>
      <c r="D93" s="9">
        <v>33</v>
      </c>
      <c r="E93" s="9">
        <v>3.40523</v>
      </c>
      <c r="F93" s="9">
        <f t="shared" si="3"/>
        <v>10.318878787878788</v>
      </c>
      <c r="G93" s="9">
        <f t="shared" si="4"/>
        <v>10.318878787878788</v>
      </c>
      <c r="H93" s="9">
        <v>39.415019999999998</v>
      </c>
      <c r="I93" s="9">
        <f t="shared" si="5"/>
        <v>8.639422230408611</v>
      </c>
    </row>
    <row r="94" spans="1:9" s="17" customFormat="1" x14ac:dyDescent="0.2">
      <c r="A94" s="5" t="s">
        <v>182</v>
      </c>
      <c r="B94" s="6" t="s">
        <v>183</v>
      </c>
      <c r="C94" s="9">
        <v>2</v>
      </c>
      <c r="D94" s="9">
        <v>2</v>
      </c>
      <c r="E94" s="9">
        <v>0.32938999999999996</v>
      </c>
      <c r="F94" s="9">
        <f t="shared" si="3"/>
        <v>16.469499999999996</v>
      </c>
      <c r="G94" s="9">
        <f t="shared" si="4"/>
        <v>16.469499999999996</v>
      </c>
      <c r="H94" s="9">
        <v>0.86326999999999998</v>
      </c>
      <c r="I94" s="9">
        <f t="shared" si="5"/>
        <v>38.156080948023209</v>
      </c>
    </row>
    <row r="95" spans="1:9" x14ac:dyDescent="0.2">
      <c r="A95" s="5" t="s">
        <v>184</v>
      </c>
      <c r="B95" s="6" t="s">
        <v>185</v>
      </c>
      <c r="C95" s="9">
        <v>2</v>
      </c>
      <c r="D95" s="9">
        <v>2</v>
      </c>
      <c r="E95" s="9">
        <v>0.32938999999999996</v>
      </c>
      <c r="F95" s="9">
        <f t="shared" si="3"/>
        <v>16.469499999999996</v>
      </c>
      <c r="G95" s="9">
        <f t="shared" si="4"/>
        <v>16.469499999999996</v>
      </c>
      <c r="H95" s="9">
        <v>0.86326999999999998</v>
      </c>
      <c r="I95" s="9">
        <f t="shared" si="5"/>
        <v>38.156080948023209</v>
      </c>
    </row>
    <row r="96" spans="1:9" x14ac:dyDescent="0.2">
      <c r="A96" s="5" t="s">
        <v>186</v>
      </c>
      <c r="B96" s="6" t="s">
        <v>187</v>
      </c>
      <c r="C96" s="9">
        <v>31</v>
      </c>
      <c r="D96" s="9">
        <v>31</v>
      </c>
      <c r="E96" s="9">
        <v>3.0758400000000004</v>
      </c>
      <c r="F96" s="9">
        <f t="shared" si="3"/>
        <v>9.9220645161290335</v>
      </c>
      <c r="G96" s="9">
        <f t="shared" si="4"/>
        <v>9.9220645161290335</v>
      </c>
      <c r="H96" s="9">
        <v>38.551749999999998</v>
      </c>
      <c r="I96" s="9">
        <f t="shared" si="5"/>
        <v>7.978470497448237</v>
      </c>
    </row>
    <row r="97" spans="1:9" ht="51" x14ac:dyDescent="0.2">
      <c r="A97" s="5" t="s">
        <v>188</v>
      </c>
      <c r="B97" s="6" t="s">
        <v>189</v>
      </c>
      <c r="C97" s="9">
        <v>31</v>
      </c>
      <c r="D97" s="9">
        <v>31</v>
      </c>
      <c r="E97" s="9">
        <v>3.0758400000000004</v>
      </c>
      <c r="F97" s="9">
        <f t="shared" si="3"/>
        <v>9.9220645161290335</v>
      </c>
      <c r="G97" s="9">
        <f t="shared" si="4"/>
        <v>9.9220645161290335</v>
      </c>
      <c r="H97" s="9">
        <v>38.551749999999998</v>
      </c>
      <c r="I97" s="9">
        <f t="shared" si="5"/>
        <v>7.978470497448237</v>
      </c>
    </row>
    <row r="98" spans="1:9" x14ac:dyDescent="0.2">
      <c r="A98" s="5" t="s">
        <v>190</v>
      </c>
      <c r="B98" s="6" t="s">
        <v>191</v>
      </c>
      <c r="C98" s="9">
        <v>183</v>
      </c>
      <c r="D98" s="9">
        <v>183</v>
      </c>
      <c r="E98" s="9">
        <v>93.261510000000001</v>
      </c>
      <c r="F98" s="9">
        <f t="shared" si="3"/>
        <v>50.962573770491801</v>
      </c>
      <c r="G98" s="9">
        <f t="shared" si="4"/>
        <v>50.962573770491801</v>
      </c>
      <c r="H98" s="9">
        <v>130.19452999999999</v>
      </c>
      <c r="I98" s="9">
        <f t="shared" si="5"/>
        <v>71.63243340561236</v>
      </c>
    </row>
    <row r="99" spans="1:9" x14ac:dyDescent="0.2">
      <c r="A99" s="5" t="s">
        <v>192</v>
      </c>
      <c r="B99" s="6" t="s">
        <v>193</v>
      </c>
      <c r="C99" s="9">
        <v>75</v>
      </c>
      <c r="D99" s="9">
        <v>75</v>
      </c>
      <c r="E99" s="9">
        <v>30.567820000000001</v>
      </c>
      <c r="F99" s="9">
        <f t="shared" si="3"/>
        <v>40.75709333333333</v>
      </c>
      <c r="G99" s="9">
        <f t="shared" si="4"/>
        <v>40.75709333333333</v>
      </c>
      <c r="H99" s="9">
        <v>54.75132</v>
      </c>
      <c r="I99" s="9">
        <f t="shared" si="5"/>
        <v>55.830288657880764</v>
      </c>
    </row>
    <row r="100" spans="1:9" ht="25.5" x14ac:dyDescent="0.2">
      <c r="A100" s="5" t="s">
        <v>194</v>
      </c>
      <c r="B100" s="6" t="s">
        <v>195</v>
      </c>
      <c r="C100" s="9">
        <v>16</v>
      </c>
      <c r="D100" s="9">
        <v>16</v>
      </c>
      <c r="E100" s="9">
        <v>5.9499199999999997</v>
      </c>
      <c r="F100" s="9">
        <f t="shared" si="3"/>
        <v>37.186999999999998</v>
      </c>
      <c r="G100" s="9">
        <f t="shared" si="4"/>
        <v>37.186999999999998</v>
      </c>
      <c r="H100" s="9">
        <v>20.62171</v>
      </c>
      <c r="I100" s="9">
        <f t="shared" si="5"/>
        <v>28.852699412415362</v>
      </c>
    </row>
    <row r="101" spans="1:9" x14ac:dyDescent="0.2">
      <c r="A101" s="5" t="s">
        <v>196</v>
      </c>
      <c r="B101" s="6" t="s">
        <v>197</v>
      </c>
      <c r="C101" s="9">
        <v>92</v>
      </c>
      <c r="D101" s="9">
        <v>92</v>
      </c>
      <c r="E101" s="9">
        <v>55.087519999999998</v>
      </c>
      <c r="F101" s="9">
        <f t="shared" si="3"/>
        <v>59.877739130434783</v>
      </c>
      <c r="G101" s="9">
        <f t="shared" si="4"/>
        <v>59.877739130434783</v>
      </c>
      <c r="H101" s="9">
        <v>54.8215</v>
      </c>
      <c r="I101" s="9">
        <f t="shared" si="5"/>
        <v>100.48524757622465</v>
      </c>
    </row>
    <row r="102" spans="1:9" x14ac:dyDescent="0.2">
      <c r="A102" s="5" t="s">
        <v>836</v>
      </c>
      <c r="B102" s="6" t="s">
        <v>847</v>
      </c>
      <c r="C102" s="9">
        <v>0</v>
      </c>
      <c r="D102" s="9">
        <v>0</v>
      </c>
      <c r="E102" s="9">
        <v>1.65625</v>
      </c>
      <c r="F102" s="9">
        <v>0</v>
      </c>
      <c r="G102" s="9">
        <v>0</v>
      </c>
      <c r="H102" s="9">
        <v>0</v>
      </c>
      <c r="I102" s="9">
        <v>0</v>
      </c>
    </row>
    <row r="103" spans="1:9" x14ac:dyDescent="0.2">
      <c r="A103" s="5" t="s">
        <v>1107</v>
      </c>
      <c r="B103" s="6" t="s">
        <v>1108</v>
      </c>
      <c r="C103" s="9">
        <v>0</v>
      </c>
      <c r="D103" s="9">
        <v>0</v>
      </c>
      <c r="E103" s="9">
        <v>0</v>
      </c>
      <c r="F103" s="9">
        <v>0</v>
      </c>
      <c r="G103" s="9">
        <v>0</v>
      </c>
      <c r="H103" s="9">
        <v>-0.4</v>
      </c>
      <c r="I103" s="9">
        <v>0</v>
      </c>
    </row>
    <row r="104" spans="1:9" ht="25.5" x14ac:dyDescent="0.2">
      <c r="A104" s="5" t="s">
        <v>1109</v>
      </c>
      <c r="B104" s="6" t="s">
        <v>1110</v>
      </c>
      <c r="C104" s="9">
        <v>0</v>
      </c>
      <c r="D104" s="9">
        <v>0</v>
      </c>
      <c r="E104" s="9">
        <v>0</v>
      </c>
      <c r="F104" s="9">
        <v>0</v>
      </c>
      <c r="G104" s="9">
        <v>0</v>
      </c>
      <c r="H104" s="9">
        <v>-0.4</v>
      </c>
      <c r="I104" s="9">
        <v>0</v>
      </c>
    </row>
    <row r="105" spans="1:9" ht="25.5" x14ac:dyDescent="0.2">
      <c r="A105" s="5" t="s">
        <v>198</v>
      </c>
      <c r="B105" s="6" t="s">
        <v>199</v>
      </c>
      <c r="C105" s="9">
        <v>106</v>
      </c>
      <c r="D105" s="9">
        <v>106</v>
      </c>
      <c r="E105" s="9">
        <v>54.442989999999995</v>
      </c>
      <c r="F105" s="9">
        <f t="shared" si="3"/>
        <v>51.361311320754709</v>
      </c>
      <c r="G105" s="9">
        <f t="shared" si="4"/>
        <v>51.361311320754709</v>
      </c>
      <c r="H105" s="9">
        <v>109.78549000000001</v>
      </c>
      <c r="I105" s="9">
        <f t="shared" si="5"/>
        <v>49.590332930153146</v>
      </c>
    </row>
    <row r="106" spans="1:9" x14ac:dyDescent="0.2">
      <c r="A106" s="5" t="s">
        <v>200</v>
      </c>
      <c r="B106" s="6" t="s">
        <v>201</v>
      </c>
      <c r="C106" s="9">
        <v>101</v>
      </c>
      <c r="D106" s="9">
        <v>101</v>
      </c>
      <c r="E106" s="9">
        <v>52.085800000000006</v>
      </c>
      <c r="F106" s="9">
        <f t="shared" si="3"/>
        <v>51.570099009900993</v>
      </c>
      <c r="G106" s="9">
        <f t="shared" si="4"/>
        <v>51.570099009900993</v>
      </c>
      <c r="H106" s="9">
        <v>105.15157000000001</v>
      </c>
      <c r="I106" s="9">
        <f t="shared" si="5"/>
        <v>49.534020271879918</v>
      </c>
    </row>
    <row r="107" spans="1:9" x14ac:dyDescent="0.2">
      <c r="A107" s="5" t="s">
        <v>202</v>
      </c>
      <c r="B107" s="6" t="s">
        <v>203</v>
      </c>
      <c r="C107" s="9">
        <v>5</v>
      </c>
      <c r="D107" s="9">
        <v>5</v>
      </c>
      <c r="E107" s="9">
        <v>2.3571900000000001</v>
      </c>
      <c r="F107" s="9">
        <f t="shared" si="3"/>
        <v>47.143799999999999</v>
      </c>
      <c r="G107" s="9">
        <f t="shared" si="4"/>
        <v>47.143799999999999</v>
      </c>
      <c r="H107" s="9">
        <v>4.6339199999999998</v>
      </c>
      <c r="I107" s="9">
        <f t="shared" si="5"/>
        <v>50.868163455562467</v>
      </c>
    </row>
    <row r="108" spans="1:9" ht="25.5" x14ac:dyDescent="0.2">
      <c r="A108" s="5" t="s">
        <v>204</v>
      </c>
      <c r="B108" s="6" t="s">
        <v>205</v>
      </c>
      <c r="C108" s="9">
        <v>0</v>
      </c>
      <c r="D108" s="9">
        <v>0</v>
      </c>
      <c r="E108" s="9">
        <v>-8.1460000000000008</v>
      </c>
      <c r="F108" s="9">
        <v>0</v>
      </c>
      <c r="G108" s="9">
        <v>0</v>
      </c>
      <c r="H108" s="9">
        <v>8.1460000000000008</v>
      </c>
      <c r="I108" s="9">
        <v>0</v>
      </c>
    </row>
    <row r="109" spans="1:9" ht="25.5" x14ac:dyDescent="0.2">
      <c r="A109" s="5" t="s">
        <v>204</v>
      </c>
      <c r="B109" s="6" t="s">
        <v>206</v>
      </c>
      <c r="C109" s="9">
        <v>0</v>
      </c>
      <c r="D109" s="9">
        <v>0</v>
      </c>
      <c r="E109" s="9">
        <v>-8.1460000000000008</v>
      </c>
      <c r="F109" s="9">
        <v>0</v>
      </c>
      <c r="G109" s="9">
        <v>0</v>
      </c>
      <c r="H109" s="9">
        <v>8.1460000000000008</v>
      </c>
      <c r="I109" s="9">
        <v>0</v>
      </c>
    </row>
    <row r="110" spans="1:9" ht="25.5" x14ac:dyDescent="0.2">
      <c r="A110" s="3" t="s">
        <v>207</v>
      </c>
      <c r="B110" s="4" t="s">
        <v>208</v>
      </c>
      <c r="C110" s="8">
        <v>132811.20000000001</v>
      </c>
      <c r="D110" s="8">
        <v>132811.20000000001</v>
      </c>
      <c r="E110" s="8">
        <v>116792.24094</v>
      </c>
      <c r="F110" s="8">
        <f t="shared" si="3"/>
        <v>87.938548059199817</v>
      </c>
      <c r="G110" s="8">
        <f t="shared" si="4"/>
        <v>87.938548059199817</v>
      </c>
      <c r="H110" s="8">
        <v>158399.25837</v>
      </c>
      <c r="I110" s="8">
        <f t="shared" si="5"/>
        <v>73.732820558533533</v>
      </c>
    </row>
    <row r="111" spans="1:9" ht="51" x14ac:dyDescent="0.2">
      <c r="A111" s="5" t="s">
        <v>209</v>
      </c>
      <c r="B111" s="6" t="s">
        <v>210</v>
      </c>
      <c r="C111" s="9">
        <v>4690.5</v>
      </c>
      <c r="D111" s="9">
        <v>4690.5</v>
      </c>
      <c r="E111" s="9">
        <v>2014.8847499999999</v>
      </c>
      <c r="F111" s="9">
        <f t="shared" si="3"/>
        <v>42.956715701950749</v>
      </c>
      <c r="G111" s="9">
        <f t="shared" si="4"/>
        <v>42.956715701950749</v>
      </c>
      <c r="H111" s="9">
        <v>54872.055</v>
      </c>
      <c r="I111" s="9">
        <f t="shared" si="5"/>
        <v>3.6719688191010889</v>
      </c>
    </row>
    <row r="112" spans="1:9" ht="38.25" x14ac:dyDescent="0.2">
      <c r="A112" s="5" t="s">
        <v>211</v>
      </c>
      <c r="B112" s="6" t="s">
        <v>212</v>
      </c>
      <c r="C112" s="9">
        <v>4690.5</v>
      </c>
      <c r="D112" s="9">
        <v>4690.5</v>
      </c>
      <c r="E112" s="9">
        <v>2014.8847499999999</v>
      </c>
      <c r="F112" s="9">
        <f t="shared" si="3"/>
        <v>42.956715701950749</v>
      </c>
      <c r="G112" s="9">
        <f t="shared" si="4"/>
        <v>42.956715701950749</v>
      </c>
      <c r="H112" s="9">
        <v>54872.055</v>
      </c>
      <c r="I112" s="9">
        <f t="shared" si="5"/>
        <v>3.6719688191010889</v>
      </c>
    </row>
    <row r="113" spans="1:9" x14ac:dyDescent="0.2">
      <c r="A113" s="5" t="s">
        <v>213</v>
      </c>
      <c r="B113" s="6" t="s">
        <v>214</v>
      </c>
      <c r="C113" s="9">
        <v>434.1</v>
      </c>
      <c r="D113" s="9">
        <v>434.1</v>
      </c>
      <c r="E113" s="9">
        <v>236.68304999999998</v>
      </c>
      <c r="F113" s="9">
        <f t="shared" si="3"/>
        <v>54.522702142363499</v>
      </c>
      <c r="G113" s="9">
        <f t="shared" si="4"/>
        <v>54.522702142363499</v>
      </c>
      <c r="H113" s="9">
        <v>3579.1174999999998</v>
      </c>
      <c r="I113" s="9">
        <f t="shared" si="5"/>
        <v>6.6128885123218222</v>
      </c>
    </row>
    <row r="114" spans="1:9" ht="25.5" x14ac:dyDescent="0.2">
      <c r="A114" s="5" t="s">
        <v>215</v>
      </c>
      <c r="B114" s="6" t="s">
        <v>216</v>
      </c>
      <c r="C114" s="9">
        <v>434.1</v>
      </c>
      <c r="D114" s="9">
        <v>434.1</v>
      </c>
      <c r="E114" s="9">
        <v>236.68304999999998</v>
      </c>
      <c r="F114" s="9">
        <f t="shared" si="3"/>
        <v>54.522702142363499</v>
      </c>
      <c r="G114" s="9">
        <f t="shared" si="4"/>
        <v>54.522702142363499</v>
      </c>
      <c r="H114" s="9">
        <v>3579.1174999999998</v>
      </c>
      <c r="I114" s="9">
        <f t="shared" si="5"/>
        <v>6.6128885123218222</v>
      </c>
    </row>
    <row r="115" spans="1:9" ht="51" x14ac:dyDescent="0.2">
      <c r="A115" s="5" t="s">
        <v>217</v>
      </c>
      <c r="B115" s="6" t="s">
        <v>218</v>
      </c>
      <c r="C115" s="9">
        <v>95005</v>
      </c>
      <c r="D115" s="9">
        <v>95005</v>
      </c>
      <c r="E115" s="9">
        <v>83115.254610000004</v>
      </c>
      <c r="F115" s="9">
        <f t="shared" si="3"/>
        <v>87.485137213830853</v>
      </c>
      <c r="G115" s="9">
        <f t="shared" si="4"/>
        <v>87.485137213830853</v>
      </c>
      <c r="H115" s="9">
        <v>76587.386750000005</v>
      </c>
      <c r="I115" s="9">
        <f t="shared" si="5"/>
        <v>108.52342420470431</v>
      </c>
    </row>
    <row r="116" spans="1:9" ht="51" x14ac:dyDescent="0.2">
      <c r="A116" s="5" t="s">
        <v>219</v>
      </c>
      <c r="B116" s="6" t="s">
        <v>220</v>
      </c>
      <c r="C116" s="9">
        <v>58461.4</v>
      </c>
      <c r="D116" s="9">
        <v>58461.4</v>
      </c>
      <c r="E116" s="9">
        <v>53439.263700000003</v>
      </c>
      <c r="F116" s="9">
        <f t="shared" si="3"/>
        <v>91.409483351407943</v>
      </c>
      <c r="G116" s="9">
        <f t="shared" si="4"/>
        <v>91.409483351407943</v>
      </c>
      <c r="H116" s="9">
        <v>48128.263800000001</v>
      </c>
      <c r="I116" s="9">
        <f t="shared" si="5"/>
        <v>111.03509555647008</v>
      </c>
    </row>
    <row r="117" spans="1:9" ht="51" x14ac:dyDescent="0.2">
      <c r="A117" s="5" t="s">
        <v>221</v>
      </c>
      <c r="B117" s="6" t="s">
        <v>222</v>
      </c>
      <c r="C117" s="9">
        <v>58461.4</v>
      </c>
      <c r="D117" s="9">
        <v>58461.4</v>
      </c>
      <c r="E117" s="9">
        <v>53439.263700000003</v>
      </c>
      <c r="F117" s="9">
        <f t="shared" si="3"/>
        <v>91.409483351407943</v>
      </c>
      <c r="G117" s="9">
        <f t="shared" si="4"/>
        <v>91.409483351407943</v>
      </c>
      <c r="H117" s="9">
        <v>48128.263800000001</v>
      </c>
      <c r="I117" s="9">
        <f t="shared" si="5"/>
        <v>111.03509555647008</v>
      </c>
    </row>
    <row r="118" spans="1:9" ht="51" x14ac:dyDescent="0.2">
      <c r="A118" s="5" t="s">
        <v>223</v>
      </c>
      <c r="B118" s="6" t="s">
        <v>224</v>
      </c>
      <c r="C118" s="9">
        <v>3705.6</v>
      </c>
      <c r="D118" s="9">
        <v>3705.6</v>
      </c>
      <c r="E118" s="9">
        <v>3739.1569900000004</v>
      </c>
      <c r="F118" s="9">
        <f t="shared" si="3"/>
        <v>100.90557507556133</v>
      </c>
      <c r="G118" s="9">
        <f t="shared" si="4"/>
        <v>100.90557507556133</v>
      </c>
      <c r="H118" s="9">
        <v>3635.1868199999999</v>
      </c>
      <c r="I118" s="9">
        <f t="shared" si="5"/>
        <v>102.86010527513963</v>
      </c>
    </row>
    <row r="119" spans="1:9" ht="51" x14ac:dyDescent="0.2">
      <c r="A119" s="5" t="s">
        <v>225</v>
      </c>
      <c r="B119" s="6" t="s">
        <v>226</v>
      </c>
      <c r="C119" s="9">
        <v>3705.6</v>
      </c>
      <c r="D119" s="9">
        <v>3705.6</v>
      </c>
      <c r="E119" s="9">
        <v>3739.1569900000004</v>
      </c>
      <c r="F119" s="9">
        <f t="shared" si="3"/>
        <v>100.90557507556133</v>
      </c>
      <c r="G119" s="9">
        <f t="shared" si="4"/>
        <v>100.90557507556133</v>
      </c>
      <c r="H119" s="9">
        <v>3635.1868199999999</v>
      </c>
      <c r="I119" s="9">
        <f t="shared" si="5"/>
        <v>102.86010527513963</v>
      </c>
    </row>
    <row r="120" spans="1:9" s="17" customFormat="1" ht="25.5" x14ac:dyDescent="0.2">
      <c r="A120" s="5" t="s">
        <v>227</v>
      </c>
      <c r="B120" s="6" t="s">
        <v>228</v>
      </c>
      <c r="C120" s="9">
        <v>32837.199999999997</v>
      </c>
      <c r="D120" s="9">
        <v>32837.199999999997</v>
      </c>
      <c r="E120" s="9">
        <v>25936.471020000001</v>
      </c>
      <c r="F120" s="9">
        <f t="shared" si="3"/>
        <v>78.985026189809133</v>
      </c>
      <c r="G120" s="9">
        <f t="shared" si="4"/>
        <v>78.985026189809133</v>
      </c>
      <c r="H120" s="9">
        <v>24821.387329999998</v>
      </c>
      <c r="I120" s="9">
        <f t="shared" si="5"/>
        <v>104.49243096356776</v>
      </c>
    </row>
    <row r="121" spans="1:9" ht="25.5" x14ac:dyDescent="0.2">
      <c r="A121" s="5" t="s">
        <v>229</v>
      </c>
      <c r="B121" s="6" t="s">
        <v>230</v>
      </c>
      <c r="C121" s="9">
        <v>32837.199999999997</v>
      </c>
      <c r="D121" s="9">
        <v>32837.199999999997</v>
      </c>
      <c r="E121" s="9">
        <v>25936.471020000001</v>
      </c>
      <c r="F121" s="9">
        <f t="shared" si="3"/>
        <v>78.985026189809133</v>
      </c>
      <c r="G121" s="9">
        <f t="shared" si="4"/>
        <v>78.985026189809133</v>
      </c>
      <c r="H121" s="9">
        <v>24821.387329999998</v>
      </c>
      <c r="I121" s="9">
        <f t="shared" si="5"/>
        <v>104.49243096356776</v>
      </c>
    </row>
    <row r="122" spans="1:9" ht="76.5" x14ac:dyDescent="0.2">
      <c r="A122" s="5" t="s">
        <v>231</v>
      </c>
      <c r="B122" s="6" t="s">
        <v>232</v>
      </c>
      <c r="C122" s="9">
        <v>0.8</v>
      </c>
      <c r="D122" s="9">
        <v>0.8</v>
      </c>
      <c r="E122" s="9">
        <v>0.3629</v>
      </c>
      <c r="F122" s="9">
        <f t="shared" si="3"/>
        <v>45.362499999999997</v>
      </c>
      <c r="G122" s="9">
        <f t="shared" si="4"/>
        <v>45.362499999999997</v>
      </c>
      <c r="H122" s="9">
        <v>2.5488000000000004</v>
      </c>
      <c r="I122" s="9">
        <f t="shared" si="5"/>
        <v>14.238072818581291</v>
      </c>
    </row>
    <row r="123" spans="1:9" ht="25.5" x14ac:dyDescent="0.2">
      <c r="A123" s="5" t="s">
        <v>233</v>
      </c>
      <c r="B123" s="6" t="s">
        <v>234</v>
      </c>
      <c r="C123" s="9">
        <v>110.3</v>
      </c>
      <c r="D123" s="9">
        <v>110.3</v>
      </c>
      <c r="E123" s="9">
        <v>251.10473000000002</v>
      </c>
      <c r="F123" s="9" t="s">
        <v>1179</v>
      </c>
      <c r="G123" s="9" t="s">
        <v>1179</v>
      </c>
      <c r="H123" s="9">
        <v>263.81920000000002</v>
      </c>
      <c r="I123" s="9">
        <f t="shared" si="5"/>
        <v>95.180612328443118</v>
      </c>
    </row>
    <row r="124" spans="1:9" ht="25.5" x14ac:dyDescent="0.2">
      <c r="A124" s="5" t="s">
        <v>235</v>
      </c>
      <c r="B124" s="6" t="s">
        <v>236</v>
      </c>
      <c r="C124" s="9">
        <v>110.3</v>
      </c>
      <c r="D124" s="9">
        <v>110.3</v>
      </c>
      <c r="E124" s="9">
        <v>251.10473000000002</v>
      </c>
      <c r="F124" s="9" t="s">
        <v>1179</v>
      </c>
      <c r="G124" s="9" t="s">
        <v>1179</v>
      </c>
      <c r="H124" s="9">
        <v>263.81920000000002</v>
      </c>
      <c r="I124" s="9">
        <f t="shared" si="5"/>
        <v>95.180612328443118</v>
      </c>
    </row>
    <row r="125" spans="1:9" s="17" customFormat="1" ht="63.75" x14ac:dyDescent="0.2">
      <c r="A125" s="5" t="s">
        <v>237</v>
      </c>
      <c r="B125" s="6" t="s">
        <v>238</v>
      </c>
      <c r="C125" s="9">
        <v>110.3</v>
      </c>
      <c r="D125" s="9">
        <v>110.3</v>
      </c>
      <c r="E125" s="9">
        <v>251.10473000000002</v>
      </c>
      <c r="F125" s="9" t="s">
        <v>1179</v>
      </c>
      <c r="G125" s="9" t="s">
        <v>1179</v>
      </c>
      <c r="H125" s="9">
        <v>263.81920000000002</v>
      </c>
      <c r="I125" s="9">
        <f t="shared" si="5"/>
        <v>95.180612328443118</v>
      </c>
    </row>
    <row r="126" spans="1:9" x14ac:dyDescent="0.2">
      <c r="A126" s="5" t="s">
        <v>239</v>
      </c>
      <c r="B126" s="6" t="s">
        <v>240</v>
      </c>
      <c r="C126" s="9">
        <v>32571.3</v>
      </c>
      <c r="D126" s="9">
        <v>32571.3</v>
      </c>
      <c r="E126" s="9">
        <v>30642.610969999998</v>
      </c>
      <c r="F126" s="9">
        <f t="shared" si="3"/>
        <v>94.07856293730984</v>
      </c>
      <c r="G126" s="9">
        <f t="shared" si="4"/>
        <v>94.07856293730984</v>
      </c>
      <c r="H126" s="9">
        <v>23096.879920000003</v>
      </c>
      <c r="I126" s="9">
        <f t="shared" si="5"/>
        <v>132.66991505405028</v>
      </c>
    </row>
    <row r="127" spans="1:9" ht="38.25" x14ac:dyDescent="0.2">
      <c r="A127" s="5" t="s">
        <v>241</v>
      </c>
      <c r="B127" s="6" t="s">
        <v>242</v>
      </c>
      <c r="C127" s="9">
        <v>32571.3</v>
      </c>
      <c r="D127" s="9">
        <v>32571.3</v>
      </c>
      <c r="E127" s="9">
        <v>30642.610969999998</v>
      </c>
      <c r="F127" s="9">
        <f t="shared" si="3"/>
        <v>94.07856293730984</v>
      </c>
      <c r="G127" s="9">
        <f t="shared" si="4"/>
        <v>94.07856293730984</v>
      </c>
      <c r="H127" s="9">
        <v>23096.879920000003</v>
      </c>
      <c r="I127" s="9">
        <f t="shared" si="5"/>
        <v>132.66991505405028</v>
      </c>
    </row>
    <row r="128" spans="1:9" ht="38.25" x14ac:dyDescent="0.2">
      <c r="A128" s="5" t="s">
        <v>243</v>
      </c>
      <c r="B128" s="6" t="s">
        <v>244</v>
      </c>
      <c r="C128" s="9">
        <v>32571.3</v>
      </c>
      <c r="D128" s="9">
        <v>32571.3</v>
      </c>
      <c r="E128" s="9">
        <v>30642.610969999998</v>
      </c>
      <c r="F128" s="9">
        <f t="shared" si="3"/>
        <v>94.07856293730984</v>
      </c>
      <c r="G128" s="9">
        <f t="shared" si="4"/>
        <v>94.07856293730984</v>
      </c>
      <c r="H128" s="9">
        <v>23096.879920000003</v>
      </c>
      <c r="I128" s="9">
        <f t="shared" si="5"/>
        <v>132.66991505405028</v>
      </c>
    </row>
    <row r="129" spans="1:9" ht="51" x14ac:dyDescent="0.2">
      <c r="A129" s="5" t="s">
        <v>837</v>
      </c>
      <c r="B129" s="6" t="s">
        <v>848</v>
      </c>
      <c r="C129" s="9">
        <v>0</v>
      </c>
      <c r="D129" s="9">
        <v>0</v>
      </c>
      <c r="E129" s="9">
        <v>531.70282999999995</v>
      </c>
      <c r="F129" s="9">
        <v>0</v>
      </c>
      <c r="G129" s="9">
        <v>0</v>
      </c>
      <c r="H129" s="9">
        <v>0</v>
      </c>
      <c r="I129" s="9">
        <v>0</v>
      </c>
    </row>
    <row r="130" spans="1:9" ht="51" x14ac:dyDescent="0.2">
      <c r="A130" s="5" t="s">
        <v>838</v>
      </c>
      <c r="B130" s="6" t="s">
        <v>849</v>
      </c>
      <c r="C130" s="9">
        <v>0</v>
      </c>
      <c r="D130" s="9">
        <v>0</v>
      </c>
      <c r="E130" s="9">
        <v>531.70282999999995</v>
      </c>
      <c r="F130" s="9">
        <v>0</v>
      </c>
      <c r="G130" s="9">
        <v>0</v>
      </c>
      <c r="H130" s="9">
        <v>0</v>
      </c>
      <c r="I130" s="9">
        <v>0</v>
      </c>
    </row>
    <row r="131" spans="1:9" ht="63.75" x14ac:dyDescent="0.2">
      <c r="A131" s="5" t="s">
        <v>839</v>
      </c>
      <c r="B131" s="6" t="s">
        <v>850</v>
      </c>
      <c r="C131" s="9">
        <v>0</v>
      </c>
      <c r="D131" s="9">
        <v>0</v>
      </c>
      <c r="E131" s="9">
        <v>531.70282999999995</v>
      </c>
      <c r="F131" s="9">
        <v>0</v>
      </c>
      <c r="G131" s="9">
        <v>0</v>
      </c>
      <c r="H131" s="9">
        <v>0</v>
      </c>
      <c r="I131" s="9">
        <v>0</v>
      </c>
    </row>
    <row r="132" spans="1:9" x14ac:dyDescent="0.2">
      <c r="A132" s="3" t="s">
        <v>245</v>
      </c>
      <c r="B132" s="4" t="s">
        <v>246</v>
      </c>
      <c r="C132" s="8">
        <v>352986.2</v>
      </c>
      <c r="D132" s="8">
        <v>352986.2</v>
      </c>
      <c r="E132" s="8">
        <v>364023.54411000002</v>
      </c>
      <c r="F132" s="8">
        <f t="shared" si="3"/>
        <v>103.12684861617821</v>
      </c>
      <c r="G132" s="8">
        <f t="shared" si="4"/>
        <v>103.12684861617821</v>
      </c>
      <c r="H132" s="8">
        <v>358886.80531999998</v>
      </c>
      <c r="I132" s="8">
        <f t="shared" si="5"/>
        <v>101.43129775568647</v>
      </c>
    </row>
    <row r="133" spans="1:9" x14ac:dyDescent="0.2">
      <c r="A133" s="5" t="s">
        <v>247</v>
      </c>
      <c r="B133" s="6" t="s">
        <v>248</v>
      </c>
      <c r="C133" s="9">
        <v>20774.7</v>
      </c>
      <c r="D133" s="9">
        <v>20774.7</v>
      </c>
      <c r="E133" s="9">
        <v>14720.45408</v>
      </c>
      <c r="F133" s="9">
        <f t="shared" si="3"/>
        <v>70.857601216864737</v>
      </c>
      <c r="G133" s="9">
        <f t="shared" si="4"/>
        <v>70.857601216864737</v>
      </c>
      <c r="H133" s="9">
        <v>19739.19814</v>
      </c>
      <c r="I133" s="9">
        <f t="shared" si="5"/>
        <v>74.574731838625738</v>
      </c>
    </row>
    <row r="134" spans="1:9" ht="25.5" x14ac:dyDescent="0.2">
      <c r="A134" s="5" t="s">
        <v>249</v>
      </c>
      <c r="B134" s="6" t="s">
        <v>250</v>
      </c>
      <c r="C134" s="9">
        <v>5429.1</v>
      </c>
      <c r="D134" s="9">
        <v>5429.1</v>
      </c>
      <c r="E134" s="9">
        <v>3877.38058</v>
      </c>
      <c r="F134" s="9">
        <f t="shared" si="3"/>
        <v>71.418477832421573</v>
      </c>
      <c r="G134" s="9">
        <f t="shared" si="4"/>
        <v>71.418477832421573</v>
      </c>
      <c r="H134" s="9">
        <v>4238.0317699999996</v>
      </c>
      <c r="I134" s="9">
        <f t="shared" si="5"/>
        <v>91.49012537959338</v>
      </c>
    </row>
    <row r="135" spans="1:9" x14ac:dyDescent="0.2">
      <c r="A135" s="5" t="s">
        <v>251</v>
      </c>
      <c r="B135" s="6" t="s">
        <v>252</v>
      </c>
      <c r="C135" s="9">
        <v>4925.2</v>
      </c>
      <c r="D135" s="9">
        <v>4925.2</v>
      </c>
      <c r="E135" s="9">
        <v>3779.6669500000003</v>
      </c>
      <c r="F135" s="9">
        <f t="shared" si="3"/>
        <v>76.741390197352402</v>
      </c>
      <c r="G135" s="9">
        <f t="shared" si="4"/>
        <v>76.741390197352402</v>
      </c>
      <c r="H135" s="9">
        <v>2967.9450299999999</v>
      </c>
      <c r="I135" s="9">
        <f t="shared" si="5"/>
        <v>127.34962783323517</v>
      </c>
    </row>
    <row r="136" spans="1:9" x14ac:dyDescent="0.2">
      <c r="A136" s="5" t="s">
        <v>253</v>
      </c>
      <c r="B136" s="6" t="s">
        <v>254</v>
      </c>
      <c r="C136" s="9">
        <v>10420.4</v>
      </c>
      <c r="D136" s="9">
        <v>10420.4</v>
      </c>
      <c r="E136" s="9">
        <v>7063.4065499999997</v>
      </c>
      <c r="F136" s="9">
        <f t="shared" si="3"/>
        <v>67.7844089478331</v>
      </c>
      <c r="G136" s="9">
        <f t="shared" si="4"/>
        <v>67.7844089478331</v>
      </c>
      <c r="H136" s="9">
        <v>12533.22134</v>
      </c>
      <c r="I136" s="9">
        <f t="shared" si="5"/>
        <v>56.357470744229268</v>
      </c>
    </row>
    <row r="137" spans="1:9" x14ac:dyDescent="0.2">
      <c r="A137" s="5" t="s">
        <v>255</v>
      </c>
      <c r="B137" s="6" t="s">
        <v>256</v>
      </c>
      <c r="C137" s="9">
        <v>3959.2</v>
      </c>
      <c r="D137" s="9">
        <v>3959.2</v>
      </c>
      <c r="E137" s="9">
        <v>6857.7680499999997</v>
      </c>
      <c r="F137" s="9">
        <f t="shared" si="3"/>
        <v>173.21095297029703</v>
      </c>
      <c r="G137" s="9">
        <f t="shared" si="4"/>
        <v>173.21095297029703</v>
      </c>
      <c r="H137" s="9">
        <v>12432.90076</v>
      </c>
      <c r="I137" s="9">
        <f t="shared" si="5"/>
        <v>55.158230427313406</v>
      </c>
    </row>
    <row r="138" spans="1:9" x14ac:dyDescent="0.2">
      <c r="A138" s="5" t="s">
        <v>257</v>
      </c>
      <c r="B138" s="6" t="s">
        <v>258</v>
      </c>
      <c r="C138" s="9">
        <v>6461.2</v>
      </c>
      <c r="D138" s="9">
        <v>6461.2</v>
      </c>
      <c r="E138" s="9">
        <v>205.63849999999999</v>
      </c>
      <c r="F138" s="9">
        <f t="shared" si="3"/>
        <v>3.1826673063827151</v>
      </c>
      <c r="G138" s="9">
        <f t="shared" si="4"/>
        <v>3.1826673063827151</v>
      </c>
      <c r="H138" s="9">
        <v>100.32058000000001</v>
      </c>
      <c r="I138" s="9" t="s">
        <v>1179</v>
      </c>
    </row>
    <row r="139" spans="1:9" s="17" customFormat="1" x14ac:dyDescent="0.2">
      <c r="A139" s="5" t="s">
        <v>259</v>
      </c>
      <c r="B139" s="6" t="s">
        <v>260</v>
      </c>
      <c r="C139" s="9">
        <v>35886.1</v>
      </c>
      <c r="D139" s="9">
        <v>35886.1</v>
      </c>
      <c r="E139" s="9">
        <v>5058.4327999999996</v>
      </c>
      <c r="F139" s="9">
        <f t="shared" si="3"/>
        <v>14.095799766483402</v>
      </c>
      <c r="G139" s="9">
        <f t="shared" si="4"/>
        <v>14.095799766483402</v>
      </c>
      <c r="H139" s="9">
        <v>20782.324949999998</v>
      </c>
      <c r="I139" s="9">
        <f t="shared" si="5"/>
        <v>24.340071730040002</v>
      </c>
    </row>
    <row r="140" spans="1:9" ht="38.25" x14ac:dyDescent="0.2">
      <c r="A140" s="5" t="s">
        <v>261</v>
      </c>
      <c r="B140" s="6" t="s">
        <v>262</v>
      </c>
      <c r="C140" s="9">
        <v>34856.1</v>
      </c>
      <c r="D140" s="9">
        <v>34856.1</v>
      </c>
      <c r="E140" s="9">
        <v>4466.9050700000007</v>
      </c>
      <c r="F140" s="9">
        <f t="shared" si="3"/>
        <v>12.815275002079982</v>
      </c>
      <c r="G140" s="9">
        <f t="shared" si="4"/>
        <v>12.815275002079982</v>
      </c>
      <c r="H140" s="9">
        <v>20062.741959999999</v>
      </c>
      <c r="I140" s="9">
        <f t="shared" si="5"/>
        <v>22.264678870444889</v>
      </c>
    </row>
    <row r="141" spans="1:9" ht="38.25" x14ac:dyDescent="0.2">
      <c r="A141" s="5" t="s">
        <v>263</v>
      </c>
      <c r="B141" s="6" t="s">
        <v>264</v>
      </c>
      <c r="C141" s="9">
        <v>34856.1</v>
      </c>
      <c r="D141" s="9">
        <v>34856.1</v>
      </c>
      <c r="E141" s="9">
        <v>4466.9050700000007</v>
      </c>
      <c r="F141" s="9">
        <f t="shared" ref="F141:F209" si="6">E141/C141*100</f>
        <v>12.815275002079982</v>
      </c>
      <c r="G141" s="9">
        <f t="shared" ref="G141:G209" si="7">E141/D141*100</f>
        <v>12.815275002079982</v>
      </c>
      <c r="H141" s="9">
        <v>20062.741959999999</v>
      </c>
      <c r="I141" s="9">
        <f t="shared" ref="I141:I209" si="8">E141/H141*100</f>
        <v>22.264678870444889</v>
      </c>
    </row>
    <row r="142" spans="1:9" ht="25.5" x14ac:dyDescent="0.2">
      <c r="A142" s="5" t="s">
        <v>265</v>
      </c>
      <c r="B142" s="6" t="s">
        <v>266</v>
      </c>
      <c r="C142" s="9">
        <v>65</v>
      </c>
      <c r="D142" s="9">
        <v>65</v>
      </c>
      <c r="E142" s="9">
        <v>61.777730000000005</v>
      </c>
      <c r="F142" s="9">
        <f t="shared" si="6"/>
        <v>95.042661538461545</v>
      </c>
      <c r="G142" s="9">
        <f t="shared" si="7"/>
        <v>95.042661538461545</v>
      </c>
      <c r="H142" s="9">
        <v>69.582990000000009</v>
      </c>
      <c r="I142" s="9">
        <f t="shared" si="8"/>
        <v>88.782804533119361</v>
      </c>
    </row>
    <row r="143" spans="1:9" ht="38.25" x14ac:dyDescent="0.2">
      <c r="A143" s="5" t="s">
        <v>267</v>
      </c>
      <c r="B143" s="6" t="s">
        <v>268</v>
      </c>
      <c r="C143" s="9">
        <v>705</v>
      </c>
      <c r="D143" s="9">
        <v>705</v>
      </c>
      <c r="E143" s="9">
        <v>529.75</v>
      </c>
      <c r="F143" s="9">
        <f t="shared" si="6"/>
        <v>75.141843971631204</v>
      </c>
      <c r="G143" s="9">
        <f t="shared" si="7"/>
        <v>75.141843971631204</v>
      </c>
      <c r="H143" s="9">
        <v>570</v>
      </c>
      <c r="I143" s="9">
        <f t="shared" si="8"/>
        <v>92.938596491228068</v>
      </c>
    </row>
    <row r="144" spans="1:9" ht="38.25" x14ac:dyDescent="0.2">
      <c r="A144" s="5" t="s">
        <v>269</v>
      </c>
      <c r="B144" s="6" t="s">
        <v>270</v>
      </c>
      <c r="C144" s="9">
        <v>705</v>
      </c>
      <c r="D144" s="9">
        <v>705</v>
      </c>
      <c r="E144" s="9">
        <v>529.75</v>
      </c>
      <c r="F144" s="9">
        <f t="shared" si="6"/>
        <v>75.141843971631204</v>
      </c>
      <c r="G144" s="9">
        <f t="shared" si="7"/>
        <v>75.141843971631204</v>
      </c>
      <c r="H144" s="9">
        <v>570</v>
      </c>
      <c r="I144" s="9">
        <f t="shared" si="8"/>
        <v>92.938596491228068</v>
      </c>
    </row>
    <row r="145" spans="1:9" x14ac:dyDescent="0.2">
      <c r="A145" s="5" t="s">
        <v>271</v>
      </c>
      <c r="B145" s="6" t="s">
        <v>272</v>
      </c>
      <c r="C145" s="9">
        <v>260</v>
      </c>
      <c r="D145" s="9">
        <v>260</v>
      </c>
      <c r="E145" s="9">
        <v>0</v>
      </c>
      <c r="F145" s="9">
        <f t="shared" si="6"/>
        <v>0</v>
      </c>
      <c r="G145" s="9">
        <f t="shared" si="7"/>
        <v>0</v>
      </c>
      <c r="H145" s="9">
        <v>80</v>
      </c>
      <c r="I145" s="9">
        <f t="shared" si="8"/>
        <v>0</v>
      </c>
    </row>
    <row r="146" spans="1:9" ht="25.5" x14ac:dyDescent="0.2">
      <c r="A146" s="5" t="s">
        <v>273</v>
      </c>
      <c r="B146" s="6" t="s">
        <v>274</v>
      </c>
      <c r="C146" s="9">
        <v>260</v>
      </c>
      <c r="D146" s="9">
        <v>260</v>
      </c>
      <c r="E146" s="9">
        <v>0</v>
      </c>
      <c r="F146" s="9">
        <f t="shared" si="6"/>
        <v>0</v>
      </c>
      <c r="G146" s="9">
        <f t="shared" si="7"/>
        <v>0</v>
      </c>
      <c r="H146" s="9">
        <v>80</v>
      </c>
      <c r="I146" s="9">
        <f t="shared" si="8"/>
        <v>0</v>
      </c>
    </row>
    <row r="147" spans="1:9" x14ac:dyDescent="0.2">
      <c r="A147" s="5" t="s">
        <v>275</v>
      </c>
      <c r="B147" s="6" t="s">
        <v>276</v>
      </c>
      <c r="C147" s="9">
        <v>296325.40000000002</v>
      </c>
      <c r="D147" s="9">
        <v>296325.40000000002</v>
      </c>
      <c r="E147" s="9">
        <v>344244.65723000001</v>
      </c>
      <c r="F147" s="9">
        <f t="shared" si="6"/>
        <v>116.17116090284532</v>
      </c>
      <c r="G147" s="9">
        <f t="shared" si="7"/>
        <v>116.17116090284532</v>
      </c>
      <c r="H147" s="9">
        <v>318365.28223000001</v>
      </c>
      <c r="I147" s="9">
        <f t="shared" si="8"/>
        <v>108.128830762804</v>
      </c>
    </row>
    <row r="148" spans="1:9" x14ac:dyDescent="0.2">
      <c r="A148" s="5" t="s">
        <v>277</v>
      </c>
      <c r="B148" s="6" t="s">
        <v>278</v>
      </c>
      <c r="C148" s="9">
        <v>296325.40000000002</v>
      </c>
      <c r="D148" s="9">
        <v>296325.40000000002</v>
      </c>
      <c r="E148" s="9">
        <v>344244.65723000001</v>
      </c>
      <c r="F148" s="9">
        <f t="shared" si="6"/>
        <v>116.17116090284532</v>
      </c>
      <c r="G148" s="9">
        <f t="shared" si="7"/>
        <v>116.17116090284532</v>
      </c>
      <c r="H148" s="9">
        <v>318365.28223000001</v>
      </c>
      <c r="I148" s="9">
        <f t="shared" si="8"/>
        <v>108.128830762804</v>
      </c>
    </row>
    <row r="149" spans="1:9" s="17" customFormat="1" ht="38.25" x14ac:dyDescent="0.2">
      <c r="A149" s="5" t="s">
        <v>279</v>
      </c>
      <c r="B149" s="6" t="s">
        <v>280</v>
      </c>
      <c r="C149" s="9">
        <v>11318</v>
      </c>
      <c r="D149" s="9">
        <v>11318</v>
      </c>
      <c r="E149" s="9">
        <v>11572.064550000001</v>
      </c>
      <c r="F149" s="9">
        <f t="shared" si="6"/>
        <v>102.24478308888496</v>
      </c>
      <c r="G149" s="9">
        <f t="shared" si="7"/>
        <v>102.24478308888496</v>
      </c>
      <c r="H149" s="9">
        <v>15538.411749999999</v>
      </c>
      <c r="I149" s="9">
        <f t="shared" si="8"/>
        <v>74.473921377453536</v>
      </c>
    </row>
    <row r="150" spans="1:9" s="17" customFormat="1" ht="25.5" x14ac:dyDescent="0.2">
      <c r="A150" s="5" t="s">
        <v>281</v>
      </c>
      <c r="B150" s="6" t="s">
        <v>282</v>
      </c>
      <c r="C150" s="9">
        <v>264024.7</v>
      </c>
      <c r="D150" s="9">
        <v>264024.7</v>
      </c>
      <c r="E150" s="9">
        <v>310557.51701999997</v>
      </c>
      <c r="F150" s="9">
        <f t="shared" si="6"/>
        <v>117.62441810179124</v>
      </c>
      <c r="G150" s="9">
        <f t="shared" si="7"/>
        <v>117.62441810179124</v>
      </c>
      <c r="H150" s="9">
        <v>278483.82378999999</v>
      </c>
      <c r="I150" s="9">
        <f t="shared" si="8"/>
        <v>111.51725539871438</v>
      </c>
    </row>
    <row r="151" spans="1:9" s="17" customFormat="1" ht="25.5" x14ac:dyDescent="0.2">
      <c r="A151" s="5" t="s">
        <v>283</v>
      </c>
      <c r="B151" s="6" t="s">
        <v>284</v>
      </c>
      <c r="C151" s="9">
        <v>20982.7</v>
      </c>
      <c r="D151" s="9">
        <v>20982.7</v>
      </c>
      <c r="E151" s="9">
        <v>22115.075659999999</v>
      </c>
      <c r="F151" s="9">
        <f t="shared" si="6"/>
        <v>105.39671090946349</v>
      </c>
      <c r="G151" s="9">
        <f t="shared" si="7"/>
        <v>105.39671090946349</v>
      </c>
      <c r="H151" s="9">
        <v>24343.046690000003</v>
      </c>
      <c r="I151" s="9">
        <f t="shared" si="8"/>
        <v>90.847608114249539</v>
      </c>
    </row>
    <row r="152" spans="1:9" ht="25.5" x14ac:dyDescent="0.2">
      <c r="A152" s="3" t="s">
        <v>285</v>
      </c>
      <c r="B152" s="4" t="s">
        <v>286</v>
      </c>
      <c r="C152" s="8">
        <v>227484.2</v>
      </c>
      <c r="D152" s="8">
        <v>227484.2</v>
      </c>
      <c r="E152" s="8">
        <v>251026.31659</v>
      </c>
      <c r="F152" s="8">
        <f t="shared" si="6"/>
        <v>110.34890185340345</v>
      </c>
      <c r="G152" s="8">
        <f t="shared" si="7"/>
        <v>110.34890185340345</v>
      </c>
      <c r="H152" s="8">
        <v>254727.42381000001</v>
      </c>
      <c r="I152" s="8">
        <f t="shared" si="8"/>
        <v>98.547032288615839</v>
      </c>
    </row>
    <row r="153" spans="1:9" x14ac:dyDescent="0.2">
      <c r="A153" s="5" t="s">
        <v>287</v>
      </c>
      <c r="B153" s="6" t="s">
        <v>288</v>
      </c>
      <c r="C153" s="9">
        <v>20096.8</v>
      </c>
      <c r="D153" s="9">
        <v>20096.8</v>
      </c>
      <c r="E153" s="9">
        <v>20727.590370000002</v>
      </c>
      <c r="F153" s="9">
        <f t="shared" si="6"/>
        <v>103.13876025038813</v>
      </c>
      <c r="G153" s="9">
        <f t="shared" si="7"/>
        <v>103.13876025038813</v>
      </c>
      <c r="H153" s="9">
        <v>21159.864089999999</v>
      </c>
      <c r="I153" s="9">
        <f t="shared" si="8"/>
        <v>97.957105404073516</v>
      </c>
    </row>
    <row r="154" spans="1:9" ht="38.25" x14ac:dyDescent="0.2">
      <c r="A154" s="5" t="s">
        <v>289</v>
      </c>
      <c r="B154" s="6" t="s">
        <v>290</v>
      </c>
      <c r="C154" s="9">
        <v>5</v>
      </c>
      <c r="D154" s="9">
        <v>5</v>
      </c>
      <c r="E154" s="9">
        <v>11.15</v>
      </c>
      <c r="F154" s="9" t="s">
        <v>1179</v>
      </c>
      <c r="G154" s="9" t="s">
        <v>1179</v>
      </c>
      <c r="H154" s="9">
        <v>5.8</v>
      </c>
      <c r="I154" s="9">
        <f t="shared" si="8"/>
        <v>192.24137931034483</v>
      </c>
    </row>
    <row r="155" spans="1:9" ht="25.5" x14ac:dyDescent="0.2">
      <c r="A155" s="5" t="s">
        <v>291</v>
      </c>
      <c r="B155" s="6" t="s">
        <v>292</v>
      </c>
      <c r="C155" s="9">
        <v>531</v>
      </c>
      <c r="D155" s="9">
        <v>531</v>
      </c>
      <c r="E155" s="9">
        <v>464.78012000000001</v>
      </c>
      <c r="F155" s="9">
        <f t="shared" si="6"/>
        <v>87.529212806026365</v>
      </c>
      <c r="G155" s="9">
        <f t="shared" si="7"/>
        <v>87.529212806026365</v>
      </c>
      <c r="H155" s="9">
        <v>461.47602000000001</v>
      </c>
      <c r="I155" s="9">
        <f t="shared" si="8"/>
        <v>100.71598519897091</v>
      </c>
    </row>
    <row r="156" spans="1:9" ht="25.5" x14ac:dyDescent="0.2">
      <c r="A156" s="5" t="s">
        <v>827</v>
      </c>
      <c r="B156" s="6" t="s">
        <v>829</v>
      </c>
      <c r="C156" s="9">
        <v>0</v>
      </c>
      <c r="D156" s="9">
        <v>0</v>
      </c>
      <c r="E156" s="9">
        <v>0.1</v>
      </c>
      <c r="F156" s="9">
        <v>0</v>
      </c>
      <c r="G156" s="9">
        <v>0</v>
      </c>
      <c r="H156" s="9">
        <v>0</v>
      </c>
      <c r="I156" s="9">
        <v>0</v>
      </c>
    </row>
    <row r="157" spans="1:9" x14ac:dyDescent="0.2">
      <c r="A157" s="5" t="s">
        <v>293</v>
      </c>
      <c r="B157" s="6" t="s">
        <v>294</v>
      </c>
      <c r="C157" s="9">
        <v>0</v>
      </c>
      <c r="D157" s="9">
        <v>0</v>
      </c>
      <c r="E157" s="9">
        <v>1.575</v>
      </c>
      <c r="F157" s="9">
        <v>0</v>
      </c>
      <c r="G157" s="9">
        <v>0</v>
      </c>
      <c r="H157" s="9">
        <v>0.4</v>
      </c>
      <c r="I157" s="9" t="s">
        <v>1179</v>
      </c>
    </row>
    <row r="158" spans="1:9" ht="25.5" x14ac:dyDescent="0.2">
      <c r="A158" s="5" t="s">
        <v>295</v>
      </c>
      <c r="B158" s="6" t="s">
        <v>296</v>
      </c>
      <c r="C158" s="9">
        <v>25.5</v>
      </c>
      <c r="D158" s="9">
        <v>25.5</v>
      </c>
      <c r="E158" s="9">
        <v>27.15</v>
      </c>
      <c r="F158" s="9">
        <f t="shared" si="6"/>
        <v>106.47058823529412</v>
      </c>
      <c r="G158" s="9">
        <f t="shared" si="7"/>
        <v>106.47058823529412</v>
      </c>
      <c r="H158" s="9">
        <v>31.55</v>
      </c>
      <c r="I158" s="9">
        <f t="shared" si="8"/>
        <v>86.053882725832011</v>
      </c>
    </row>
    <row r="159" spans="1:9" ht="51" x14ac:dyDescent="0.2">
      <c r="A159" s="5" t="s">
        <v>297</v>
      </c>
      <c r="B159" s="6" t="s">
        <v>298</v>
      </c>
      <c r="C159" s="9">
        <v>25.5</v>
      </c>
      <c r="D159" s="9">
        <v>25.5</v>
      </c>
      <c r="E159" s="9">
        <v>27.15</v>
      </c>
      <c r="F159" s="9">
        <f t="shared" si="6"/>
        <v>106.47058823529412</v>
      </c>
      <c r="G159" s="9">
        <f t="shared" si="7"/>
        <v>106.47058823529412</v>
      </c>
      <c r="H159" s="9">
        <v>31.55</v>
      </c>
      <c r="I159" s="9">
        <f t="shared" si="8"/>
        <v>86.053882725832011</v>
      </c>
    </row>
    <row r="160" spans="1:9" s="17" customFormat="1" ht="25.5" x14ac:dyDescent="0.2">
      <c r="A160" s="5" t="s">
        <v>299</v>
      </c>
      <c r="B160" s="6" t="s">
        <v>300</v>
      </c>
      <c r="C160" s="9">
        <v>98.9</v>
      </c>
      <c r="D160" s="9">
        <v>98.9</v>
      </c>
      <c r="E160" s="9">
        <v>151.34350000000001</v>
      </c>
      <c r="F160" s="9">
        <f t="shared" si="6"/>
        <v>153.02679474216382</v>
      </c>
      <c r="G160" s="9">
        <f t="shared" si="7"/>
        <v>153.02679474216382</v>
      </c>
      <c r="H160" s="9">
        <v>33.817500000000003</v>
      </c>
      <c r="I160" s="9" t="s">
        <v>1179</v>
      </c>
    </row>
    <row r="161" spans="1:9" ht="51" x14ac:dyDescent="0.2">
      <c r="A161" s="5" t="s">
        <v>301</v>
      </c>
      <c r="B161" s="6" t="s">
        <v>302</v>
      </c>
      <c r="C161" s="9">
        <v>98.9</v>
      </c>
      <c r="D161" s="9">
        <v>98.9</v>
      </c>
      <c r="E161" s="9">
        <v>151.34350000000001</v>
      </c>
      <c r="F161" s="9">
        <f t="shared" si="6"/>
        <v>153.02679474216382</v>
      </c>
      <c r="G161" s="9">
        <f t="shared" si="7"/>
        <v>153.02679474216382</v>
      </c>
      <c r="H161" s="9">
        <v>33.817500000000003</v>
      </c>
      <c r="I161" s="9" t="s">
        <v>1179</v>
      </c>
    </row>
    <row r="162" spans="1:9" x14ac:dyDescent="0.2">
      <c r="A162" s="5" t="s">
        <v>303</v>
      </c>
      <c r="B162" s="6" t="s">
        <v>304</v>
      </c>
      <c r="C162" s="9">
        <v>19436.400000000001</v>
      </c>
      <c r="D162" s="9">
        <v>19436.400000000001</v>
      </c>
      <c r="E162" s="9">
        <v>20071.491750000001</v>
      </c>
      <c r="F162" s="9">
        <f t="shared" si="6"/>
        <v>103.26753796999444</v>
      </c>
      <c r="G162" s="9">
        <f t="shared" si="7"/>
        <v>103.26753796999444</v>
      </c>
      <c r="H162" s="9">
        <v>20626.82057</v>
      </c>
      <c r="I162" s="9">
        <f t="shared" si="8"/>
        <v>97.307734276761593</v>
      </c>
    </row>
    <row r="163" spans="1:9" ht="25.5" x14ac:dyDescent="0.2">
      <c r="A163" s="5" t="s">
        <v>305</v>
      </c>
      <c r="B163" s="6" t="s">
        <v>306</v>
      </c>
      <c r="C163" s="9">
        <v>19436.400000000001</v>
      </c>
      <c r="D163" s="9">
        <v>19436.400000000001</v>
      </c>
      <c r="E163" s="9">
        <v>20071.491750000001</v>
      </c>
      <c r="F163" s="9">
        <f t="shared" si="6"/>
        <v>103.26753796999444</v>
      </c>
      <c r="G163" s="9">
        <f t="shared" si="7"/>
        <v>103.26753796999444</v>
      </c>
      <c r="H163" s="9">
        <v>20626.82057</v>
      </c>
      <c r="I163" s="9">
        <f t="shared" si="8"/>
        <v>97.307734276761593</v>
      </c>
    </row>
    <row r="164" spans="1:9" x14ac:dyDescent="0.2">
      <c r="A164" s="5" t="s">
        <v>307</v>
      </c>
      <c r="B164" s="6" t="s">
        <v>308</v>
      </c>
      <c r="C164" s="9">
        <v>207387.4</v>
      </c>
      <c r="D164" s="9">
        <v>207387.4</v>
      </c>
      <c r="E164" s="9">
        <v>230298.72622000001</v>
      </c>
      <c r="F164" s="9">
        <f t="shared" si="6"/>
        <v>111.04759798329118</v>
      </c>
      <c r="G164" s="9">
        <f t="shared" si="7"/>
        <v>111.04759798329118</v>
      </c>
      <c r="H164" s="9">
        <v>233567.55971999999</v>
      </c>
      <c r="I164" s="9">
        <f t="shared" si="8"/>
        <v>98.600476237402717</v>
      </c>
    </row>
    <row r="165" spans="1:9" ht="25.5" x14ac:dyDescent="0.2">
      <c r="A165" s="5" t="s">
        <v>309</v>
      </c>
      <c r="B165" s="6" t="s">
        <v>310</v>
      </c>
      <c r="C165" s="9">
        <v>7383.3</v>
      </c>
      <c r="D165" s="9">
        <v>7383.3</v>
      </c>
      <c r="E165" s="9">
        <v>5972.5284299999994</v>
      </c>
      <c r="F165" s="9">
        <f t="shared" si="6"/>
        <v>80.892398114664161</v>
      </c>
      <c r="G165" s="9">
        <f t="shared" si="7"/>
        <v>80.892398114664161</v>
      </c>
      <c r="H165" s="9">
        <v>7833.7569299999996</v>
      </c>
      <c r="I165" s="9">
        <f t="shared" si="8"/>
        <v>76.240920970214475</v>
      </c>
    </row>
    <row r="166" spans="1:9" ht="25.5" x14ac:dyDescent="0.2">
      <c r="A166" s="5" t="s">
        <v>311</v>
      </c>
      <c r="B166" s="6" t="s">
        <v>312</v>
      </c>
      <c r="C166" s="9">
        <v>7383.3</v>
      </c>
      <c r="D166" s="9">
        <v>7383.3</v>
      </c>
      <c r="E166" s="9">
        <v>5972.5284299999994</v>
      </c>
      <c r="F166" s="9">
        <f t="shared" si="6"/>
        <v>80.892398114664161</v>
      </c>
      <c r="G166" s="9">
        <f t="shared" si="7"/>
        <v>80.892398114664161</v>
      </c>
      <c r="H166" s="9">
        <v>7833.7569299999996</v>
      </c>
      <c r="I166" s="9">
        <f t="shared" si="8"/>
        <v>76.240920970214475</v>
      </c>
    </row>
    <row r="167" spans="1:9" x14ac:dyDescent="0.2">
      <c r="A167" s="5" t="s">
        <v>313</v>
      </c>
      <c r="B167" s="6" t="s">
        <v>314</v>
      </c>
      <c r="C167" s="9">
        <v>200004.1</v>
      </c>
      <c r="D167" s="9">
        <v>200004.1</v>
      </c>
      <c r="E167" s="9">
        <v>224326.19779000001</v>
      </c>
      <c r="F167" s="9">
        <f t="shared" si="6"/>
        <v>112.16079959860824</v>
      </c>
      <c r="G167" s="9">
        <f t="shared" si="7"/>
        <v>112.16079959860824</v>
      </c>
      <c r="H167" s="9">
        <v>225733.80278999999</v>
      </c>
      <c r="I167" s="9">
        <f t="shared" si="8"/>
        <v>99.376431450406443</v>
      </c>
    </row>
    <row r="168" spans="1:9" x14ac:dyDescent="0.2">
      <c r="A168" s="5" t="s">
        <v>315</v>
      </c>
      <c r="B168" s="6" t="s">
        <v>316</v>
      </c>
      <c r="C168" s="9">
        <v>200004.1</v>
      </c>
      <c r="D168" s="9">
        <v>200004.1</v>
      </c>
      <c r="E168" s="9">
        <v>224326.19779000001</v>
      </c>
      <c r="F168" s="9">
        <f t="shared" si="6"/>
        <v>112.16079959860824</v>
      </c>
      <c r="G168" s="9">
        <f t="shared" si="7"/>
        <v>112.16079959860824</v>
      </c>
      <c r="H168" s="9">
        <v>225733.80278999999</v>
      </c>
      <c r="I168" s="9">
        <f t="shared" si="8"/>
        <v>99.376431450406443</v>
      </c>
    </row>
    <row r="169" spans="1:9" x14ac:dyDescent="0.2">
      <c r="A169" s="3" t="s">
        <v>317</v>
      </c>
      <c r="B169" s="4" t="s">
        <v>318</v>
      </c>
      <c r="C169" s="8">
        <v>13981</v>
      </c>
      <c r="D169" s="8">
        <v>13981</v>
      </c>
      <c r="E169" s="8">
        <v>1478.7968500000002</v>
      </c>
      <c r="F169" s="8">
        <f t="shared" si="6"/>
        <v>10.577189399899865</v>
      </c>
      <c r="G169" s="8">
        <f t="shared" si="7"/>
        <v>10.577189399899865</v>
      </c>
      <c r="H169" s="8">
        <v>18798.138749999998</v>
      </c>
      <c r="I169" s="8">
        <f t="shared" si="8"/>
        <v>7.8667195176437357</v>
      </c>
    </row>
    <row r="170" spans="1:9" ht="51" x14ac:dyDescent="0.2">
      <c r="A170" s="5" t="s">
        <v>319</v>
      </c>
      <c r="B170" s="6" t="s">
        <v>320</v>
      </c>
      <c r="C170" s="9">
        <v>13981</v>
      </c>
      <c r="D170" s="9">
        <v>13981</v>
      </c>
      <c r="E170" s="9">
        <v>501.94170000000003</v>
      </c>
      <c r="F170" s="9">
        <f t="shared" si="6"/>
        <v>3.5901702310278236</v>
      </c>
      <c r="G170" s="9">
        <f t="shared" si="7"/>
        <v>3.5901702310278236</v>
      </c>
      <c r="H170" s="9">
        <v>1212.9414299999999</v>
      </c>
      <c r="I170" s="9">
        <f t="shared" si="8"/>
        <v>41.382187761531078</v>
      </c>
    </row>
    <row r="171" spans="1:9" s="17" customFormat="1" ht="63.75" x14ac:dyDescent="0.2">
      <c r="A171" s="5" t="s">
        <v>321</v>
      </c>
      <c r="B171" s="6" t="s">
        <v>322</v>
      </c>
      <c r="C171" s="9">
        <v>145.6</v>
      </c>
      <c r="D171" s="9">
        <v>145.6</v>
      </c>
      <c r="E171" s="9">
        <v>294.46780999999999</v>
      </c>
      <c r="F171" s="9" t="s">
        <v>1179</v>
      </c>
      <c r="G171" s="9" t="s">
        <v>1179</v>
      </c>
      <c r="H171" s="9">
        <v>778.39545999999996</v>
      </c>
      <c r="I171" s="9">
        <f t="shared" si="8"/>
        <v>37.830103736730429</v>
      </c>
    </row>
    <row r="172" spans="1:9" ht="63.75" x14ac:dyDescent="0.2">
      <c r="A172" s="5" t="s">
        <v>323</v>
      </c>
      <c r="B172" s="6" t="s">
        <v>324</v>
      </c>
      <c r="C172" s="9">
        <v>13835.4</v>
      </c>
      <c r="D172" s="9">
        <v>13835.4</v>
      </c>
      <c r="E172" s="9">
        <v>207.47389000000001</v>
      </c>
      <c r="F172" s="9">
        <f t="shared" si="6"/>
        <v>1.4995872182950982</v>
      </c>
      <c r="G172" s="9">
        <f t="shared" si="7"/>
        <v>1.4995872182950982</v>
      </c>
      <c r="H172" s="9">
        <v>434.54596999999995</v>
      </c>
      <c r="I172" s="9">
        <f t="shared" si="8"/>
        <v>47.744980812962098</v>
      </c>
    </row>
    <row r="173" spans="1:9" ht="63.75" x14ac:dyDescent="0.2">
      <c r="A173" s="5" t="s">
        <v>325</v>
      </c>
      <c r="B173" s="6" t="s">
        <v>326</v>
      </c>
      <c r="C173" s="9">
        <v>145.5</v>
      </c>
      <c r="D173" s="9">
        <v>145.5</v>
      </c>
      <c r="E173" s="9">
        <v>294.46780999999999</v>
      </c>
      <c r="F173" s="9" t="s">
        <v>1179</v>
      </c>
      <c r="G173" s="9" t="s">
        <v>1179</v>
      </c>
      <c r="H173" s="9">
        <v>141.78046000000001</v>
      </c>
      <c r="I173" s="9" t="s">
        <v>1179</v>
      </c>
    </row>
    <row r="174" spans="1:9" ht="63.75" x14ac:dyDescent="0.2">
      <c r="A174" s="5" t="s">
        <v>327</v>
      </c>
      <c r="B174" s="6" t="s">
        <v>328</v>
      </c>
      <c r="C174" s="9">
        <v>13835.4</v>
      </c>
      <c r="D174" s="9">
        <v>13835.4</v>
      </c>
      <c r="E174" s="9">
        <v>207.47389000000001</v>
      </c>
      <c r="F174" s="9">
        <f t="shared" si="6"/>
        <v>1.4995872182950982</v>
      </c>
      <c r="G174" s="9">
        <f t="shared" si="7"/>
        <v>1.4995872182950982</v>
      </c>
      <c r="H174" s="9">
        <v>434.54596999999995</v>
      </c>
      <c r="I174" s="9">
        <f t="shared" si="8"/>
        <v>47.744980812962098</v>
      </c>
    </row>
    <row r="175" spans="1:9" ht="63.75" x14ac:dyDescent="0.2">
      <c r="A175" s="5" t="s">
        <v>329</v>
      </c>
      <c r="B175" s="6" t="s">
        <v>330</v>
      </c>
      <c r="C175" s="9">
        <v>0.1</v>
      </c>
      <c r="D175" s="9">
        <v>0.1</v>
      </c>
      <c r="E175" s="9">
        <v>0</v>
      </c>
      <c r="F175" s="9">
        <f t="shared" si="6"/>
        <v>0</v>
      </c>
      <c r="G175" s="9">
        <f t="shared" si="7"/>
        <v>0</v>
      </c>
      <c r="H175" s="9">
        <v>636.61500000000001</v>
      </c>
      <c r="I175" s="9">
        <f t="shared" si="8"/>
        <v>0</v>
      </c>
    </row>
    <row r="176" spans="1:9" x14ac:dyDescent="0.2">
      <c r="A176" s="5" t="s">
        <v>1111</v>
      </c>
      <c r="B176" s="6" t="s">
        <v>1112</v>
      </c>
      <c r="C176" s="9">
        <v>0</v>
      </c>
      <c r="D176" s="9">
        <v>0</v>
      </c>
      <c r="E176" s="9">
        <v>0</v>
      </c>
      <c r="F176" s="9">
        <v>0</v>
      </c>
      <c r="G176" s="9">
        <v>0</v>
      </c>
      <c r="H176" s="9">
        <v>64.975620000000006</v>
      </c>
      <c r="I176" s="9">
        <v>0</v>
      </c>
    </row>
    <row r="177" spans="1:9" ht="25.5" x14ac:dyDescent="0.2">
      <c r="A177" s="5" t="s">
        <v>1113</v>
      </c>
      <c r="B177" s="6" t="s">
        <v>1114</v>
      </c>
      <c r="C177" s="9">
        <v>0</v>
      </c>
      <c r="D177" s="9">
        <v>0</v>
      </c>
      <c r="E177" s="9">
        <v>0</v>
      </c>
      <c r="F177" s="9">
        <v>0</v>
      </c>
      <c r="G177" s="9">
        <v>0</v>
      </c>
      <c r="H177" s="9">
        <v>64.975620000000006</v>
      </c>
      <c r="I177" s="9">
        <v>0</v>
      </c>
    </row>
    <row r="178" spans="1:9" s="17" customFormat="1" ht="25.5" x14ac:dyDescent="0.2">
      <c r="A178" s="5" t="s">
        <v>331</v>
      </c>
      <c r="B178" s="6" t="s">
        <v>332</v>
      </c>
      <c r="C178" s="9">
        <v>0</v>
      </c>
      <c r="D178" s="9">
        <v>0</v>
      </c>
      <c r="E178" s="9">
        <v>976.85514999999998</v>
      </c>
      <c r="F178" s="9">
        <v>0</v>
      </c>
      <c r="G178" s="9">
        <v>0</v>
      </c>
      <c r="H178" s="9">
        <v>17253.58022</v>
      </c>
      <c r="I178" s="9">
        <f t="shared" si="8"/>
        <v>5.6617533146404551</v>
      </c>
    </row>
    <row r="179" spans="1:9" ht="38.25" x14ac:dyDescent="0.2">
      <c r="A179" s="5" t="s">
        <v>333</v>
      </c>
      <c r="B179" s="6" t="s">
        <v>334</v>
      </c>
      <c r="C179" s="9">
        <v>0</v>
      </c>
      <c r="D179" s="9">
        <v>0</v>
      </c>
      <c r="E179" s="9">
        <v>976.85514999999998</v>
      </c>
      <c r="F179" s="9">
        <v>0</v>
      </c>
      <c r="G179" s="9">
        <v>0</v>
      </c>
      <c r="H179" s="9">
        <v>17253.58022</v>
      </c>
      <c r="I179" s="9">
        <f t="shared" si="8"/>
        <v>5.6617533146404551</v>
      </c>
    </row>
    <row r="180" spans="1:9" ht="38.25" x14ac:dyDescent="0.2">
      <c r="A180" s="5" t="s">
        <v>335</v>
      </c>
      <c r="B180" s="6" t="s">
        <v>336</v>
      </c>
      <c r="C180" s="9">
        <v>0</v>
      </c>
      <c r="D180" s="9">
        <v>0</v>
      </c>
      <c r="E180" s="9">
        <v>976.85514999999998</v>
      </c>
      <c r="F180" s="9">
        <v>0</v>
      </c>
      <c r="G180" s="9">
        <v>0</v>
      </c>
      <c r="H180" s="9">
        <v>17253.58022</v>
      </c>
      <c r="I180" s="9">
        <f t="shared" si="8"/>
        <v>5.6617533146404551</v>
      </c>
    </row>
    <row r="181" spans="1:9" ht="51" x14ac:dyDescent="0.2">
      <c r="A181" s="5" t="s">
        <v>1115</v>
      </c>
      <c r="B181" s="6" t="s">
        <v>1116</v>
      </c>
      <c r="C181" s="9">
        <v>0</v>
      </c>
      <c r="D181" s="9">
        <v>0</v>
      </c>
      <c r="E181" s="9">
        <v>0</v>
      </c>
      <c r="F181" s="9">
        <v>0</v>
      </c>
      <c r="G181" s="9">
        <v>0</v>
      </c>
      <c r="H181" s="9">
        <v>266.64148</v>
      </c>
      <c r="I181" s="9">
        <v>0</v>
      </c>
    </row>
    <row r="182" spans="1:9" ht="38.25" x14ac:dyDescent="0.2">
      <c r="A182" s="5" t="s">
        <v>1117</v>
      </c>
      <c r="B182" s="6" t="s">
        <v>1118</v>
      </c>
      <c r="C182" s="9">
        <v>0</v>
      </c>
      <c r="D182" s="9">
        <v>0</v>
      </c>
      <c r="E182" s="9">
        <v>0</v>
      </c>
      <c r="F182" s="9">
        <v>0</v>
      </c>
      <c r="G182" s="9">
        <v>0</v>
      </c>
      <c r="H182" s="9">
        <v>266.64148</v>
      </c>
      <c r="I182" s="9">
        <v>0</v>
      </c>
    </row>
    <row r="183" spans="1:9" ht="51" x14ac:dyDescent="0.2">
      <c r="A183" s="5" t="s">
        <v>1119</v>
      </c>
      <c r="B183" s="6" t="s">
        <v>1120</v>
      </c>
      <c r="C183" s="9">
        <v>0</v>
      </c>
      <c r="D183" s="9">
        <v>0</v>
      </c>
      <c r="E183" s="9">
        <v>0</v>
      </c>
      <c r="F183" s="9">
        <v>0</v>
      </c>
      <c r="G183" s="9">
        <v>0</v>
      </c>
      <c r="H183" s="9">
        <v>266.64148</v>
      </c>
      <c r="I183" s="9">
        <v>0</v>
      </c>
    </row>
    <row r="184" spans="1:9" x14ac:dyDescent="0.2">
      <c r="A184" s="3" t="s">
        <v>337</v>
      </c>
      <c r="B184" s="4" t="s">
        <v>338</v>
      </c>
      <c r="C184" s="8">
        <v>6083</v>
      </c>
      <c r="D184" s="8">
        <v>6083</v>
      </c>
      <c r="E184" s="8">
        <v>6293.1578899999995</v>
      </c>
      <c r="F184" s="8">
        <f t="shared" si="6"/>
        <v>103.45483955285219</v>
      </c>
      <c r="G184" s="8">
        <f t="shared" si="7"/>
        <v>103.45483955285219</v>
      </c>
      <c r="H184" s="8">
        <v>6060.2786399999995</v>
      </c>
      <c r="I184" s="8">
        <f t="shared" si="8"/>
        <v>103.84271522538442</v>
      </c>
    </row>
    <row r="185" spans="1:9" ht="25.5" x14ac:dyDescent="0.2">
      <c r="A185" s="5" t="s">
        <v>339</v>
      </c>
      <c r="B185" s="6" t="s">
        <v>340</v>
      </c>
      <c r="C185" s="9">
        <v>6083</v>
      </c>
      <c r="D185" s="9">
        <v>6083</v>
      </c>
      <c r="E185" s="9">
        <v>6293.1578899999995</v>
      </c>
      <c r="F185" s="9">
        <f t="shared" si="6"/>
        <v>103.45483955285219</v>
      </c>
      <c r="G185" s="9">
        <f t="shared" si="7"/>
        <v>103.45483955285219</v>
      </c>
      <c r="H185" s="9">
        <v>6060.2786399999995</v>
      </c>
      <c r="I185" s="9">
        <f t="shared" si="8"/>
        <v>103.84271522538442</v>
      </c>
    </row>
    <row r="186" spans="1:9" ht="25.5" x14ac:dyDescent="0.2">
      <c r="A186" s="5" t="s">
        <v>341</v>
      </c>
      <c r="B186" s="6" t="s">
        <v>342</v>
      </c>
      <c r="C186" s="9">
        <v>6083</v>
      </c>
      <c r="D186" s="9">
        <v>6083</v>
      </c>
      <c r="E186" s="9">
        <v>6293.1578899999995</v>
      </c>
      <c r="F186" s="9">
        <f t="shared" si="6"/>
        <v>103.45483955285219</v>
      </c>
      <c r="G186" s="9">
        <f t="shared" si="7"/>
        <v>103.45483955285219</v>
      </c>
      <c r="H186" s="9">
        <v>6060.2786399999995</v>
      </c>
      <c r="I186" s="9">
        <f t="shared" si="8"/>
        <v>103.84271522538442</v>
      </c>
    </row>
    <row r="187" spans="1:9" x14ac:dyDescent="0.2">
      <c r="A187" s="3" t="s">
        <v>343</v>
      </c>
      <c r="B187" s="4" t="s">
        <v>344</v>
      </c>
      <c r="C187" s="8">
        <v>891148</v>
      </c>
      <c r="D187" s="8">
        <v>891148</v>
      </c>
      <c r="E187" s="8">
        <v>681368.69685000007</v>
      </c>
      <c r="F187" s="8">
        <f t="shared" si="6"/>
        <v>76.459656179444949</v>
      </c>
      <c r="G187" s="8">
        <f t="shared" si="7"/>
        <v>76.459656179444949</v>
      </c>
      <c r="H187" s="8">
        <v>773336.13353999995</v>
      </c>
      <c r="I187" s="8">
        <f t="shared" si="8"/>
        <v>88.107702110204968</v>
      </c>
    </row>
    <row r="188" spans="1:9" ht="51" x14ac:dyDescent="0.2">
      <c r="A188" s="5" t="s">
        <v>345</v>
      </c>
      <c r="B188" s="6" t="s">
        <v>346</v>
      </c>
      <c r="C188" s="9">
        <v>873</v>
      </c>
      <c r="D188" s="9">
        <v>873</v>
      </c>
      <c r="E188" s="9">
        <v>1022.5914</v>
      </c>
      <c r="F188" s="9">
        <f t="shared" si="6"/>
        <v>117.13532646048111</v>
      </c>
      <c r="G188" s="9">
        <f t="shared" si="7"/>
        <v>117.13532646048111</v>
      </c>
      <c r="H188" s="9">
        <v>763.18380000000002</v>
      </c>
      <c r="I188" s="9">
        <f t="shared" si="8"/>
        <v>133.99018689862129</v>
      </c>
    </row>
    <row r="189" spans="1:9" ht="51" x14ac:dyDescent="0.2">
      <c r="A189" s="5" t="s">
        <v>347</v>
      </c>
      <c r="B189" s="6" t="s">
        <v>348</v>
      </c>
      <c r="C189" s="9">
        <v>873</v>
      </c>
      <c r="D189" s="9">
        <v>873</v>
      </c>
      <c r="E189" s="9">
        <v>1022.5914</v>
      </c>
      <c r="F189" s="9">
        <f t="shared" si="6"/>
        <v>117.13532646048111</v>
      </c>
      <c r="G189" s="9">
        <f t="shared" si="7"/>
        <v>117.13532646048111</v>
      </c>
      <c r="H189" s="9">
        <v>763.18380000000002</v>
      </c>
      <c r="I189" s="9">
        <f t="shared" si="8"/>
        <v>133.99018689862129</v>
      </c>
    </row>
    <row r="190" spans="1:9" x14ac:dyDescent="0.2">
      <c r="A190" s="5" t="s">
        <v>833</v>
      </c>
      <c r="B190" s="6" t="s">
        <v>834</v>
      </c>
      <c r="C190" s="9">
        <v>0</v>
      </c>
      <c r="D190" s="9">
        <v>0</v>
      </c>
      <c r="E190" s="9">
        <v>0.3</v>
      </c>
      <c r="F190" s="9">
        <v>0</v>
      </c>
      <c r="G190" s="9">
        <v>0</v>
      </c>
      <c r="H190" s="9">
        <v>0</v>
      </c>
      <c r="I190" s="9">
        <v>0</v>
      </c>
    </row>
    <row r="191" spans="1:9" ht="25.5" x14ac:dyDescent="0.2">
      <c r="A191" s="5" t="s">
        <v>840</v>
      </c>
      <c r="B191" s="6" t="s">
        <v>835</v>
      </c>
      <c r="C191" s="9">
        <v>0</v>
      </c>
      <c r="D191" s="9">
        <v>0</v>
      </c>
      <c r="E191" s="9">
        <v>0.3</v>
      </c>
      <c r="F191" s="9">
        <v>0</v>
      </c>
      <c r="G191" s="9">
        <v>0</v>
      </c>
      <c r="H191" s="9">
        <v>0</v>
      </c>
      <c r="I191" s="9">
        <v>0</v>
      </c>
    </row>
    <row r="192" spans="1:9" ht="25.5" x14ac:dyDescent="0.2">
      <c r="A192" s="5" t="s">
        <v>349</v>
      </c>
      <c r="B192" s="6" t="s">
        <v>350</v>
      </c>
      <c r="C192" s="9">
        <v>250.2</v>
      </c>
      <c r="D192" s="9">
        <v>250.2</v>
      </c>
      <c r="E192" s="9">
        <v>595.72928999999999</v>
      </c>
      <c r="F192" s="9" t="s">
        <v>1179</v>
      </c>
      <c r="G192" s="9" t="s">
        <v>1179</v>
      </c>
      <c r="H192" s="9">
        <v>310.14875000000001</v>
      </c>
      <c r="I192" s="9">
        <f t="shared" si="8"/>
        <v>192.07857197554398</v>
      </c>
    </row>
    <row r="193" spans="1:9" ht="25.5" x14ac:dyDescent="0.2">
      <c r="A193" s="5" t="s">
        <v>351</v>
      </c>
      <c r="B193" s="6" t="s">
        <v>352</v>
      </c>
      <c r="C193" s="9">
        <v>250.2</v>
      </c>
      <c r="D193" s="9">
        <v>250.2</v>
      </c>
      <c r="E193" s="9">
        <v>595.72928999999999</v>
      </c>
      <c r="F193" s="9" t="s">
        <v>1179</v>
      </c>
      <c r="G193" s="9" t="s">
        <v>1179</v>
      </c>
      <c r="H193" s="9">
        <v>310.14875000000001</v>
      </c>
      <c r="I193" s="9">
        <f t="shared" si="8"/>
        <v>192.07857197554398</v>
      </c>
    </row>
    <row r="194" spans="1:9" x14ac:dyDescent="0.2">
      <c r="A194" s="5" t="s">
        <v>353</v>
      </c>
      <c r="B194" s="6" t="s">
        <v>354</v>
      </c>
      <c r="C194" s="9">
        <v>103.9</v>
      </c>
      <c r="D194" s="9">
        <v>103.9</v>
      </c>
      <c r="E194" s="9">
        <v>407.4</v>
      </c>
      <c r="F194" s="9" t="s">
        <v>1179</v>
      </c>
      <c r="G194" s="9" t="s">
        <v>1179</v>
      </c>
      <c r="H194" s="9">
        <v>262.06482999999997</v>
      </c>
      <c r="I194" s="9">
        <f t="shared" si="8"/>
        <v>155.45771632156823</v>
      </c>
    </row>
    <row r="195" spans="1:9" ht="38.25" x14ac:dyDescent="0.2">
      <c r="A195" s="5" t="s">
        <v>355</v>
      </c>
      <c r="B195" s="6" t="s">
        <v>356</v>
      </c>
      <c r="C195" s="9">
        <v>103.9</v>
      </c>
      <c r="D195" s="9">
        <v>103.9</v>
      </c>
      <c r="E195" s="9">
        <v>407.4</v>
      </c>
      <c r="F195" s="9" t="s">
        <v>1179</v>
      </c>
      <c r="G195" s="9" t="s">
        <v>1179</v>
      </c>
      <c r="H195" s="9">
        <v>262.06482999999997</v>
      </c>
      <c r="I195" s="9">
        <f t="shared" si="8"/>
        <v>155.45771632156823</v>
      </c>
    </row>
    <row r="196" spans="1:9" ht="51" x14ac:dyDescent="0.2">
      <c r="A196" s="5" t="s">
        <v>357</v>
      </c>
      <c r="B196" s="6" t="s">
        <v>358</v>
      </c>
      <c r="C196" s="9">
        <v>103.9</v>
      </c>
      <c r="D196" s="9">
        <v>103.9</v>
      </c>
      <c r="E196" s="9">
        <v>407.4</v>
      </c>
      <c r="F196" s="9" t="s">
        <v>1179</v>
      </c>
      <c r="G196" s="9" t="s">
        <v>1179</v>
      </c>
      <c r="H196" s="9">
        <v>262.06482999999997</v>
      </c>
      <c r="I196" s="9">
        <f t="shared" si="8"/>
        <v>155.45771632156823</v>
      </c>
    </row>
    <row r="197" spans="1:9" ht="63.75" x14ac:dyDescent="0.2">
      <c r="A197" s="5" t="s">
        <v>359</v>
      </c>
      <c r="B197" s="6" t="s">
        <v>360</v>
      </c>
      <c r="C197" s="9">
        <v>458.5</v>
      </c>
      <c r="D197" s="9">
        <v>458.5</v>
      </c>
      <c r="E197" s="9">
        <v>6806.03881</v>
      </c>
      <c r="F197" s="9" t="s">
        <v>1179</v>
      </c>
      <c r="G197" s="9" t="s">
        <v>1179</v>
      </c>
      <c r="H197" s="9">
        <v>784.33584999999994</v>
      </c>
      <c r="I197" s="9" t="s">
        <v>1179</v>
      </c>
    </row>
    <row r="198" spans="1:9" x14ac:dyDescent="0.2">
      <c r="A198" s="5" t="s">
        <v>361</v>
      </c>
      <c r="B198" s="6" t="s">
        <v>362</v>
      </c>
      <c r="C198" s="9">
        <v>458.5</v>
      </c>
      <c r="D198" s="9">
        <v>458.5</v>
      </c>
      <c r="E198" s="9">
        <v>6806.03881</v>
      </c>
      <c r="F198" s="9" t="s">
        <v>1179</v>
      </c>
      <c r="G198" s="9" t="s">
        <v>1179</v>
      </c>
      <c r="H198" s="9">
        <v>784.33584999999994</v>
      </c>
      <c r="I198" s="9" t="s">
        <v>1179</v>
      </c>
    </row>
    <row r="199" spans="1:9" ht="51" x14ac:dyDescent="0.2">
      <c r="A199" s="5" t="s">
        <v>363</v>
      </c>
      <c r="B199" s="6" t="s">
        <v>364</v>
      </c>
      <c r="C199" s="9">
        <v>458.5</v>
      </c>
      <c r="D199" s="9">
        <v>458.5</v>
      </c>
      <c r="E199" s="9">
        <v>6806.03881</v>
      </c>
      <c r="F199" s="9" t="s">
        <v>1179</v>
      </c>
      <c r="G199" s="9" t="s">
        <v>1179</v>
      </c>
      <c r="H199" s="9">
        <v>784.33584999999994</v>
      </c>
      <c r="I199" s="9" t="s">
        <v>1179</v>
      </c>
    </row>
    <row r="200" spans="1:9" x14ac:dyDescent="0.2">
      <c r="A200" s="5" t="s">
        <v>365</v>
      </c>
      <c r="B200" s="6" t="s">
        <v>366</v>
      </c>
      <c r="C200" s="9">
        <v>193</v>
      </c>
      <c r="D200" s="9">
        <v>193</v>
      </c>
      <c r="E200" s="9">
        <v>288.43824999999998</v>
      </c>
      <c r="F200" s="9">
        <f t="shared" si="6"/>
        <v>149.44987046632124</v>
      </c>
      <c r="G200" s="9">
        <f t="shared" si="7"/>
        <v>149.44987046632124</v>
      </c>
      <c r="H200" s="9">
        <v>231.15</v>
      </c>
      <c r="I200" s="9">
        <f t="shared" si="8"/>
        <v>124.78401470906337</v>
      </c>
    </row>
    <row r="201" spans="1:9" ht="25.5" x14ac:dyDescent="0.2">
      <c r="A201" s="5" t="s">
        <v>367</v>
      </c>
      <c r="B201" s="6" t="s">
        <v>368</v>
      </c>
      <c r="C201" s="9">
        <v>4403.6000000000004</v>
      </c>
      <c r="D201" s="9">
        <v>4403.6000000000004</v>
      </c>
      <c r="E201" s="9">
        <v>4346.7073099999998</v>
      </c>
      <c r="F201" s="9">
        <f t="shared" si="6"/>
        <v>98.708041375238437</v>
      </c>
      <c r="G201" s="9">
        <f t="shared" si="7"/>
        <v>98.708041375238437</v>
      </c>
      <c r="H201" s="9">
        <v>4998.07647</v>
      </c>
      <c r="I201" s="9">
        <f t="shared" si="8"/>
        <v>86.967603158740786</v>
      </c>
    </row>
    <row r="202" spans="1:9" s="17" customFormat="1" x14ac:dyDescent="0.2">
      <c r="A202" s="5" t="s">
        <v>369</v>
      </c>
      <c r="B202" s="6" t="s">
        <v>370</v>
      </c>
      <c r="C202" s="9">
        <v>843478</v>
      </c>
      <c r="D202" s="9">
        <v>843478</v>
      </c>
      <c r="E202" s="9">
        <v>612378.64069000003</v>
      </c>
      <c r="F202" s="9">
        <f t="shared" si="6"/>
        <v>72.601613876117696</v>
      </c>
      <c r="G202" s="9">
        <f t="shared" si="7"/>
        <v>72.601613876117696</v>
      </c>
      <c r="H202" s="9">
        <v>731468.91483999998</v>
      </c>
      <c r="I202" s="9">
        <f t="shared" si="8"/>
        <v>83.719024590942524</v>
      </c>
    </row>
    <row r="203" spans="1:9" ht="25.5" x14ac:dyDescent="0.2">
      <c r="A203" s="5" t="s">
        <v>371</v>
      </c>
      <c r="B203" s="6" t="s">
        <v>372</v>
      </c>
      <c r="C203" s="9">
        <v>785.3</v>
      </c>
      <c r="D203" s="9">
        <v>785.3</v>
      </c>
      <c r="E203" s="9">
        <v>954.7903</v>
      </c>
      <c r="F203" s="9">
        <f t="shared" si="6"/>
        <v>121.58287278746975</v>
      </c>
      <c r="G203" s="9">
        <f t="shared" si="7"/>
        <v>121.58287278746975</v>
      </c>
      <c r="H203" s="9">
        <v>18</v>
      </c>
      <c r="I203" s="9" t="s">
        <v>1179</v>
      </c>
    </row>
    <row r="204" spans="1:9" ht="38.25" x14ac:dyDescent="0.2">
      <c r="A204" s="5" t="s">
        <v>373</v>
      </c>
      <c r="B204" s="6" t="s">
        <v>374</v>
      </c>
      <c r="C204" s="9">
        <v>785.3</v>
      </c>
      <c r="D204" s="9">
        <v>785.3</v>
      </c>
      <c r="E204" s="9">
        <v>954.7903</v>
      </c>
      <c r="F204" s="9">
        <f t="shared" si="6"/>
        <v>121.58287278746975</v>
      </c>
      <c r="G204" s="9">
        <f t="shared" si="7"/>
        <v>121.58287278746975</v>
      </c>
      <c r="H204" s="9">
        <v>18</v>
      </c>
      <c r="I204" s="9" t="s">
        <v>1179</v>
      </c>
    </row>
    <row r="205" spans="1:9" ht="25.5" x14ac:dyDescent="0.2">
      <c r="A205" s="5" t="s">
        <v>375</v>
      </c>
      <c r="B205" s="6" t="s">
        <v>376</v>
      </c>
      <c r="C205" s="9">
        <v>842692.7</v>
      </c>
      <c r="D205" s="9">
        <v>842692.7</v>
      </c>
      <c r="E205" s="9">
        <v>611423.85039000004</v>
      </c>
      <c r="F205" s="9">
        <f t="shared" si="6"/>
        <v>72.55596855057604</v>
      </c>
      <c r="G205" s="9">
        <f t="shared" si="7"/>
        <v>72.55596855057604</v>
      </c>
      <c r="H205" s="9">
        <v>731450.91483999998</v>
      </c>
      <c r="I205" s="9">
        <f t="shared" si="8"/>
        <v>83.590551052047687</v>
      </c>
    </row>
    <row r="206" spans="1:9" s="17" customFormat="1" ht="38.25" x14ac:dyDescent="0.2">
      <c r="A206" s="5" t="s">
        <v>377</v>
      </c>
      <c r="B206" s="6" t="s">
        <v>378</v>
      </c>
      <c r="C206" s="9">
        <v>821.7</v>
      </c>
      <c r="D206" s="9">
        <v>821.7</v>
      </c>
      <c r="E206" s="9">
        <v>1402.8571999999999</v>
      </c>
      <c r="F206" s="9">
        <f t="shared" si="6"/>
        <v>170.72620177680417</v>
      </c>
      <c r="G206" s="9">
        <f t="shared" si="7"/>
        <v>170.72620177680417</v>
      </c>
      <c r="H206" s="9">
        <v>968.21670999999992</v>
      </c>
      <c r="I206" s="9">
        <f t="shared" si="8"/>
        <v>144.89082717855592</v>
      </c>
    </row>
    <row r="207" spans="1:9" s="17" customFormat="1" ht="51" x14ac:dyDescent="0.2">
      <c r="A207" s="5" t="s">
        <v>379</v>
      </c>
      <c r="B207" s="6" t="s">
        <v>380</v>
      </c>
      <c r="C207" s="9">
        <v>821.7</v>
      </c>
      <c r="D207" s="9">
        <v>821.7</v>
      </c>
      <c r="E207" s="9">
        <v>1402.8571999999999</v>
      </c>
      <c r="F207" s="9">
        <f t="shared" si="6"/>
        <v>170.72620177680417</v>
      </c>
      <c r="G207" s="9">
        <f t="shared" si="7"/>
        <v>170.72620177680417</v>
      </c>
      <c r="H207" s="9">
        <v>968.21670999999992</v>
      </c>
      <c r="I207" s="9">
        <f t="shared" si="8"/>
        <v>144.89082717855592</v>
      </c>
    </row>
    <row r="208" spans="1:9" s="17" customFormat="1" ht="38.25" x14ac:dyDescent="0.2">
      <c r="A208" s="5" t="s">
        <v>381</v>
      </c>
      <c r="B208" s="6" t="s">
        <v>382</v>
      </c>
      <c r="C208" s="9">
        <v>5732</v>
      </c>
      <c r="D208" s="9">
        <v>5732</v>
      </c>
      <c r="E208" s="9">
        <v>7236.2679200000002</v>
      </c>
      <c r="F208" s="9">
        <f t="shared" si="6"/>
        <v>126.24333426378227</v>
      </c>
      <c r="G208" s="9">
        <f t="shared" si="7"/>
        <v>126.24333426378227</v>
      </c>
      <c r="H208" s="9">
        <v>6944.8819699999995</v>
      </c>
      <c r="I208" s="9">
        <f t="shared" si="8"/>
        <v>104.1956933358797</v>
      </c>
    </row>
    <row r="209" spans="1:9" ht="51" x14ac:dyDescent="0.2">
      <c r="A209" s="5" t="s">
        <v>383</v>
      </c>
      <c r="B209" s="6" t="s">
        <v>384</v>
      </c>
      <c r="C209" s="9">
        <v>5732</v>
      </c>
      <c r="D209" s="9">
        <v>5732</v>
      </c>
      <c r="E209" s="9">
        <v>7236.2679200000002</v>
      </c>
      <c r="F209" s="9">
        <f t="shared" si="6"/>
        <v>126.24333426378227</v>
      </c>
      <c r="G209" s="9">
        <f t="shared" si="7"/>
        <v>126.24333426378227</v>
      </c>
      <c r="H209" s="9">
        <v>6944.8819699999995</v>
      </c>
      <c r="I209" s="9">
        <f t="shared" si="8"/>
        <v>104.1956933358797</v>
      </c>
    </row>
    <row r="210" spans="1:9" ht="25.5" x14ac:dyDescent="0.2">
      <c r="A210" s="5" t="s">
        <v>385</v>
      </c>
      <c r="B210" s="6" t="s">
        <v>386</v>
      </c>
      <c r="C210" s="9">
        <v>200</v>
      </c>
      <c r="D210" s="9">
        <v>200</v>
      </c>
      <c r="E210" s="9">
        <v>20.295780000000001</v>
      </c>
      <c r="F210" s="9">
        <f t="shared" ref="F210:F286" si="9">E210/C210*100</f>
        <v>10.14789</v>
      </c>
      <c r="G210" s="9">
        <f t="shared" ref="G210:G286" si="10">E210/D210*100</f>
        <v>10.14789</v>
      </c>
      <c r="H210" s="9">
        <v>252.88142000000002</v>
      </c>
      <c r="I210" s="9">
        <f t="shared" ref="I210:I286" si="11">E210/H210*100</f>
        <v>8.0258090926569459</v>
      </c>
    </row>
    <row r="211" spans="1:9" s="17" customFormat="1" ht="38.25" x14ac:dyDescent="0.2">
      <c r="A211" s="5" t="s">
        <v>387</v>
      </c>
      <c r="B211" s="6" t="s">
        <v>388</v>
      </c>
      <c r="C211" s="9">
        <v>200</v>
      </c>
      <c r="D211" s="9">
        <v>200</v>
      </c>
      <c r="E211" s="9">
        <v>20.295780000000001</v>
      </c>
      <c r="F211" s="9">
        <f t="shared" si="9"/>
        <v>10.14789</v>
      </c>
      <c r="G211" s="9">
        <f t="shared" si="10"/>
        <v>10.14789</v>
      </c>
      <c r="H211" s="9">
        <v>252.88142000000002</v>
      </c>
      <c r="I211" s="9">
        <f t="shared" si="11"/>
        <v>8.0258090926569459</v>
      </c>
    </row>
    <row r="212" spans="1:9" ht="51" x14ac:dyDescent="0.2">
      <c r="A212" s="5" t="s">
        <v>389</v>
      </c>
      <c r="B212" s="6" t="s">
        <v>390</v>
      </c>
      <c r="C212" s="9">
        <v>15529.9</v>
      </c>
      <c r="D212" s="9">
        <v>15529.9</v>
      </c>
      <c r="E212" s="9">
        <v>2474.3976899999998</v>
      </c>
      <c r="F212" s="9">
        <f t="shared" si="9"/>
        <v>15.933120560982362</v>
      </c>
      <c r="G212" s="9">
        <f t="shared" si="10"/>
        <v>15.933120560982362</v>
      </c>
      <c r="H212" s="9">
        <v>5727.8987900000002</v>
      </c>
      <c r="I212" s="9">
        <f t="shared" si="11"/>
        <v>43.199046992937525</v>
      </c>
    </row>
    <row r="213" spans="1:9" ht="63.75" x14ac:dyDescent="0.2">
      <c r="A213" s="5" t="s">
        <v>391</v>
      </c>
      <c r="B213" s="6" t="s">
        <v>392</v>
      </c>
      <c r="C213" s="9">
        <v>15529.9</v>
      </c>
      <c r="D213" s="9">
        <v>15529.9</v>
      </c>
      <c r="E213" s="9">
        <v>2474.3976899999998</v>
      </c>
      <c r="F213" s="9">
        <f t="shared" si="9"/>
        <v>15.933120560982362</v>
      </c>
      <c r="G213" s="9">
        <f t="shared" si="10"/>
        <v>15.933120560982362</v>
      </c>
      <c r="H213" s="9">
        <v>5727.8987900000002</v>
      </c>
      <c r="I213" s="9">
        <f t="shared" si="11"/>
        <v>43.199046992937525</v>
      </c>
    </row>
    <row r="214" spans="1:9" ht="25.5" x14ac:dyDescent="0.2">
      <c r="A214" s="5" t="s">
        <v>393</v>
      </c>
      <c r="B214" s="6" t="s">
        <v>394</v>
      </c>
      <c r="C214" s="9">
        <v>19104.2</v>
      </c>
      <c r="D214" s="9">
        <v>19104.2</v>
      </c>
      <c r="E214" s="9">
        <v>44389.032509999997</v>
      </c>
      <c r="F214" s="9" t="s">
        <v>1179</v>
      </c>
      <c r="G214" s="9" t="s">
        <v>1179</v>
      </c>
      <c r="H214" s="9">
        <v>20624.380109999998</v>
      </c>
      <c r="I214" s="9" t="s">
        <v>1179</v>
      </c>
    </row>
    <row r="215" spans="1:9" ht="25.5" x14ac:dyDescent="0.2">
      <c r="A215" s="5" t="s">
        <v>395</v>
      </c>
      <c r="B215" s="6" t="s">
        <v>396</v>
      </c>
      <c r="C215" s="9">
        <v>19104.2</v>
      </c>
      <c r="D215" s="9">
        <v>19104.2</v>
      </c>
      <c r="E215" s="9">
        <v>44389.032509999997</v>
      </c>
      <c r="F215" s="9" t="s">
        <v>1179</v>
      </c>
      <c r="G215" s="9" t="s">
        <v>1179</v>
      </c>
      <c r="H215" s="9">
        <v>20624.380109999998</v>
      </c>
      <c r="I215" s="9" t="s">
        <v>1179</v>
      </c>
    </row>
    <row r="216" spans="1:9" x14ac:dyDescent="0.2">
      <c r="A216" s="3" t="s">
        <v>397</v>
      </c>
      <c r="B216" s="4" t="s">
        <v>398</v>
      </c>
      <c r="C216" s="8">
        <v>199.3</v>
      </c>
      <c r="D216" s="8">
        <v>199.3</v>
      </c>
      <c r="E216" s="8">
        <v>-4096.8616300000003</v>
      </c>
      <c r="F216" s="8">
        <v>0</v>
      </c>
      <c r="G216" s="8">
        <v>0</v>
      </c>
      <c r="H216" s="8">
        <v>-1607.11004</v>
      </c>
      <c r="I216" s="8" t="s">
        <v>1179</v>
      </c>
    </row>
    <row r="217" spans="1:9" x14ac:dyDescent="0.2">
      <c r="A217" s="5" t="s">
        <v>399</v>
      </c>
      <c r="B217" s="6" t="s">
        <v>400</v>
      </c>
      <c r="C217" s="9">
        <v>0</v>
      </c>
      <c r="D217" s="9">
        <v>0</v>
      </c>
      <c r="E217" s="9">
        <v>7041.1977999999999</v>
      </c>
      <c r="F217" s="9">
        <v>0</v>
      </c>
      <c r="G217" s="9">
        <v>0</v>
      </c>
      <c r="H217" s="9">
        <v>-1696.4433100000001</v>
      </c>
      <c r="I217" s="9">
        <v>0</v>
      </c>
    </row>
    <row r="218" spans="1:9" ht="25.5" x14ac:dyDescent="0.2">
      <c r="A218" s="5" t="s">
        <v>401</v>
      </c>
      <c r="B218" s="6" t="s">
        <v>402</v>
      </c>
      <c r="C218" s="9">
        <v>0</v>
      </c>
      <c r="D218" s="9">
        <v>0</v>
      </c>
      <c r="E218" s="9">
        <v>7041.1977999999999</v>
      </c>
      <c r="F218" s="9">
        <v>0</v>
      </c>
      <c r="G218" s="9">
        <v>0</v>
      </c>
      <c r="H218" s="9">
        <v>-1696.4433100000001</v>
      </c>
      <c r="I218" s="9">
        <v>0</v>
      </c>
    </row>
    <row r="219" spans="1:9" x14ac:dyDescent="0.2">
      <c r="A219" s="5" t="s">
        <v>403</v>
      </c>
      <c r="B219" s="6" t="s">
        <v>404</v>
      </c>
      <c r="C219" s="9">
        <v>199.3</v>
      </c>
      <c r="D219" s="9">
        <v>199.3</v>
      </c>
      <c r="E219" s="9">
        <v>-11138.059429999999</v>
      </c>
      <c r="F219" s="9">
        <v>0</v>
      </c>
      <c r="G219" s="9">
        <v>0</v>
      </c>
      <c r="H219" s="9">
        <v>89.333269999999999</v>
      </c>
      <c r="I219" s="9">
        <v>0</v>
      </c>
    </row>
    <row r="220" spans="1:9" x14ac:dyDescent="0.2">
      <c r="A220" s="5" t="s">
        <v>405</v>
      </c>
      <c r="B220" s="6" t="s">
        <v>406</v>
      </c>
      <c r="C220" s="9">
        <v>199.3</v>
      </c>
      <c r="D220" s="9">
        <v>199.3</v>
      </c>
      <c r="E220" s="9">
        <v>-11138.059429999999</v>
      </c>
      <c r="F220" s="9">
        <v>0</v>
      </c>
      <c r="G220" s="9">
        <v>0</v>
      </c>
      <c r="H220" s="9">
        <v>85.354520000000008</v>
      </c>
      <c r="I220" s="9">
        <v>0</v>
      </c>
    </row>
    <row r="221" spans="1:9" ht="89.25" x14ac:dyDescent="0.2">
      <c r="A221" s="5" t="s">
        <v>1121</v>
      </c>
      <c r="B221" s="6" t="s">
        <v>1122</v>
      </c>
      <c r="C221" s="9">
        <v>0</v>
      </c>
      <c r="D221" s="9">
        <v>0</v>
      </c>
      <c r="E221" s="9">
        <v>0</v>
      </c>
      <c r="F221" s="9">
        <v>0</v>
      </c>
      <c r="G221" s="9">
        <v>0</v>
      </c>
      <c r="H221" s="9">
        <v>3.9787499999999998</v>
      </c>
      <c r="I221" s="9">
        <v>0</v>
      </c>
    </row>
    <row r="222" spans="1:9" x14ac:dyDescent="0.2">
      <c r="A222" s="3" t="s">
        <v>407</v>
      </c>
      <c r="B222" s="4" t="s">
        <v>408</v>
      </c>
      <c r="C222" s="8">
        <v>18044150.300000001</v>
      </c>
      <c r="D222" s="8">
        <v>18044150.300000001</v>
      </c>
      <c r="E222" s="8">
        <v>17379619.991799999</v>
      </c>
      <c r="F222" s="8">
        <f t="shared" si="9"/>
        <v>96.317198110459088</v>
      </c>
      <c r="G222" s="8">
        <f t="shared" si="10"/>
        <v>96.317198110459088</v>
      </c>
      <c r="H222" s="8">
        <v>12079870.9913</v>
      </c>
      <c r="I222" s="8">
        <f t="shared" si="11"/>
        <v>143.87256291327043</v>
      </c>
    </row>
    <row r="223" spans="1:9" s="17" customFormat="1" ht="25.5" x14ac:dyDescent="0.2">
      <c r="A223" s="3" t="s">
        <v>409</v>
      </c>
      <c r="B223" s="4" t="s">
        <v>410</v>
      </c>
      <c r="C223" s="8">
        <v>17804738.5</v>
      </c>
      <c r="D223" s="8">
        <v>17804738.5</v>
      </c>
      <c r="E223" s="8">
        <v>17347713.968139999</v>
      </c>
      <c r="F223" s="8">
        <f t="shared" si="9"/>
        <v>97.433129771268469</v>
      </c>
      <c r="G223" s="8">
        <f t="shared" si="10"/>
        <v>97.433129771268469</v>
      </c>
      <c r="H223" s="8">
        <v>12429905.113709999</v>
      </c>
      <c r="I223" s="8">
        <f t="shared" si="11"/>
        <v>139.56433142040424</v>
      </c>
    </row>
    <row r="224" spans="1:9" x14ac:dyDescent="0.2">
      <c r="A224" s="5" t="s">
        <v>411</v>
      </c>
      <c r="B224" s="6" t="s">
        <v>412</v>
      </c>
      <c r="C224" s="9">
        <v>5425797.2999999998</v>
      </c>
      <c r="D224" s="9">
        <v>5425797.2999999998</v>
      </c>
      <c r="E224" s="9">
        <v>6342969.2999999998</v>
      </c>
      <c r="F224" s="9">
        <f t="shared" si="9"/>
        <v>116.90391198358996</v>
      </c>
      <c r="G224" s="9">
        <f t="shared" si="10"/>
        <v>116.90391198358996</v>
      </c>
      <c r="H224" s="9">
        <v>5734129.5999999996</v>
      </c>
      <c r="I224" s="9">
        <f t="shared" si="11"/>
        <v>110.61782245033318</v>
      </c>
    </row>
    <row r="225" spans="1:9" x14ac:dyDescent="0.2">
      <c r="A225" s="5" t="s">
        <v>413</v>
      </c>
      <c r="B225" s="6" t="s">
        <v>414</v>
      </c>
      <c r="C225" s="9">
        <v>4363017.3</v>
      </c>
      <c r="D225" s="9">
        <v>4363017.3</v>
      </c>
      <c r="E225" s="9">
        <v>4363017.3</v>
      </c>
      <c r="F225" s="9">
        <f t="shared" si="9"/>
        <v>100</v>
      </c>
      <c r="G225" s="9">
        <f t="shared" si="10"/>
        <v>100</v>
      </c>
      <c r="H225" s="9">
        <v>4076536.8</v>
      </c>
      <c r="I225" s="9">
        <f t="shared" si="11"/>
        <v>107.0275460287762</v>
      </c>
    </row>
    <row r="226" spans="1:9" ht="25.5" x14ac:dyDescent="0.2">
      <c r="A226" s="5" t="s">
        <v>415</v>
      </c>
      <c r="B226" s="6" t="s">
        <v>416</v>
      </c>
      <c r="C226" s="9">
        <v>4363017.3</v>
      </c>
      <c r="D226" s="9">
        <v>4363017.3</v>
      </c>
      <c r="E226" s="9">
        <v>4363017.3</v>
      </c>
      <c r="F226" s="9">
        <f t="shared" si="9"/>
        <v>100</v>
      </c>
      <c r="G226" s="9">
        <f t="shared" si="10"/>
        <v>100</v>
      </c>
      <c r="H226" s="9">
        <v>4076536.8</v>
      </c>
      <c r="I226" s="9">
        <f t="shared" si="11"/>
        <v>107.0275460287762</v>
      </c>
    </row>
    <row r="227" spans="1:9" ht="25.5" x14ac:dyDescent="0.2">
      <c r="A227" s="5" t="s">
        <v>1123</v>
      </c>
      <c r="B227" s="6" t="s">
        <v>1124</v>
      </c>
      <c r="C227" s="9">
        <v>0</v>
      </c>
      <c r="D227" s="9">
        <v>0</v>
      </c>
      <c r="E227" s="9">
        <v>0</v>
      </c>
      <c r="F227" s="9">
        <v>0</v>
      </c>
      <c r="G227" s="9">
        <v>0</v>
      </c>
      <c r="H227" s="9">
        <v>604785</v>
      </c>
      <c r="I227" s="9">
        <f t="shared" si="11"/>
        <v>0</v>
      </c>
    </row>
    <row r="228" spans="1:9" ht="25.5" x14ac:dyDescent="0.2">
      <c r="A228" s="5" t="s">
        <v>1125</v>
      </c>
      <c r="B228" s="6" t="s">
        <v>1126</v>
      </c>
      <c r="C228" s="9">
        <v>0</v>
      </c>
      <c r="D228" s="9">
        <v>0</v>
      </c>
      <c r="E228" s="9">
        <v>0</v>
      </c>
      <c r="F228" s="9">
        <v>0</v>
      </c>
      <c r="G228" s="9">
        <v>0</v>
      </c>
      <c r="H228" s="9">
        <v>604785</v>
      </c>
      <c r="I228" s="9">
        <f t="shared" si="11"/>
        <v>0</v>
      </c>
    </row>
    <row r="229" spans="1:9" ht="25.5" x14ac:dyDescent="0.2">
      <c r="A229" s="5" t="s">
        <v>417</v>
      </c>
      <c r="B229" s="6" t="s">
        <v>418</v>
      </c>
      <c r="C229" s="9">
        <v>839239</v>
      </c>
      <c r="D229" s="9">
        <v>839239</v>
      </c>
      <c r="E229" s="9">
        <v>839239</v>
      </c>
      <c r="F229" s="9">
        <f t="shared" si="9"/>
        <v>100</v>
      </c>
      <c r="G229" s="9">
        <f t="shared" si="10"/>
        <v>100</v>
      </c>
      <c r="H229" s="9">
        <v>445557</v>
      </c>
      <c r="I229" s="9">
        <f t="shared" si="11"/>
        <v>188.35726966471179</v>
      </c>
    </row>
    <row r="230" spans="1:9" ht="38.25" x14ac:dyDescent="0.2">
      <c r="A230" s="5" t="s">
        <v>419</v>
      </c>
      <c r="B230" s="6" t="s">
        <v>420</v>
      </c>
      <c r="C230" s="9">
        <v>839239</v>
      </c>
      <c r="D230" s="9">
        <v>839239</v>
      </c>
      <c r="E230" s="9">
        <v>839239</v>
      </c>
      <c r="F230" s="9">
        <f t="shared" si="9"/>
        <v>100</v>
      </c>
      <c r="G230" s="9">
        <f t="shared" si="10"/>
        <v>100</v>
      </c>
      <c r="H230" s="9">
        <v>445557</v>
      </c>
      <c r="I230" s="9">
        <f t="shared" si="11"/>
        <v>188.35726966471179</v>
      </c>
    </row>
    <row r="231" spans="1:9" ht="25.5" x14ac:dyDescent="0.2">
      <c r="A231" s="5" t="s">
        <v>421</v>
      </c>
      <c r="B231" s="6" t="s">
        <v>422</v>
      </c>
      <c r="C231" s="9">
        <v>223541</v>
      </c>
      <c r="D231" s="9">
        <v>223541</v>
      </c>
      <c r="E231" s="9">
        <v>223541</v>
      </c>
      <c r="F231" s="9">
        <f t="shared" si="9"/>
        <v>100</v>
      </c>
      <c r="G231" s="9">
        <f t="shared" si="10"/>
        <v>100</v>
      </c>
      <c r="H231" s="9">
        <v>215060</v>
      </c>
      <c r="I231" s="9">
        <f t="shared" si="11"/>
        <v>103.94355063703154</v>
      </c>
    </row>
    <row r="232" spans="1:9" s="17" customFormat="1" ht="38.25" x14ac:dyDescent="0.2">
      <c r="A232" s="5" t="s">
        <v>423</v>
      </c>
      <c r="B232" s="6" t="s">
        <v>424</v>
      </c>
      <c r="C232" s="9">
        <v>223541</v>
      </c>
      <c r="D232" s="9">
        <v>223541</v>
      </c>
      <c r="E232" s="9">
        <v>223541</v>
      </c>
      <c r="F232" s="9">
        <f t="shared" si="9"/>
        <v>100</v>
      </c>
      <c r="G232" s="9">
        <f t="shared" si="10"/>
        <v>100</v>
      </c>
      <c r="H232" s="9">
        <v>215060</v>
      </c>
      <c r="I232" s="9">
        <f t="shared" si="11"/>
        <v>103.94355063703154</v>
      </c>
    </row>
    <row r="233" spans="1:9" s="17" customFormat="1" ht="25.5" x14ac:dyDescent="0.2">
      <c r="A233" s="5" t="s">
        <v>1127</v>
      </c>
      <c r="B233" s="6" t="s">
        <v>1128</v>
      </c>
      <c r="C233" s="9">
        <v>0</v>
      </c>
      <c r="D233" s="9">
        <v>0</v>
      </c>
      <c r="E233" s="9">
        <v>0</v>
      </c>
      <c r="F233" s="9">
        <v>0</v>
      </c>
      <c r="G233" s="9">
        <v>0</v>
      </c>
      <c r="H233" s="9">
        <v>149562</v>
      </c>
      <c r="I233" s="9">
        <f t="shared" si="11"/>
        <v>0</v>
      </c>
    </row>
    <row r="234" spans="1:9" s="17" customFormat="1" ht="63.75" x14ac:dyDescent="0.2">
      <c r="A234" s="5" t="s">
        <v>1129</v>
      </c>
      <c r="B234" s="6" t="s">
        <v>1130</v>
      </c>
      <c r="C234" s="9">
        <v>0</v>
      </c>
      <c r="D234" s="9">
        <v>0</v>
      </c>
      <c r="E234" s="9">
        <v>0</v>
      </c>
      <c r="F234" s="9">
        <v>0</v>
      </c>
      <c r="G234" s="9">
        <v>0</v>
      </c>
      <c r="H234" s="9">
        <v>105000</v>
      </c>
      <c r="I234" s="9">
        <v>0</v>
      </c>
    </row>
    <row r="235" spans="1:9" s="17" customFormat="1" ht="63.75" x14ac:dyDescent="0.2">
      <c r="A235" s="5" t="s">
        <v>1131</v>
      </c>
      <c r="B235" s="6" t="s">
        <v>1132</v>
      </c>
      <c r="C235" s="9">
        <v>0</v>
      </c>
      <c r="D235" s="9">
        <v>0</v>
      </c>
      <c r="E235" s="9">
        <v>0</v>
      </c>
      <c r="F235" s="9">
        <v>0</v>
      </c>
      <c r="G235" s="9">
        <v>0</v>
      </c>
      <c r="H235" s="9">
        <v>105000</v>
      </c>
      <c r="I235" s="9">
        <v>0</v>
      </c>
    </row>
    <row r="236" spans="1:9" ht="38.25" x14ac:dyDescent="0.2">
      <c r="A236" s="5" t="s">
        <v>864</v>
      </c>
      <c r="B236" s="6" t="s">
        <v>875</v>
      </c>
      <c r="C236" s="9">
        <v>0</v>
      </c>
      <c r="D236" s="9">
        <v>0</v>
      </c>
      <c r="E236" s="9">
        <v>917172</v>
      </c>
      <c r="F236" s="9">
        <v>0</v>
      </c>
      <c r="G236" s="9">
        <v>0</v>
      </c>
      <c r="H236" s="9">
        <v>137628.79999999999</v>
      </c>
      <c r="I236" s="9">
        <v>0</v>
      </c>
    </row>
    <row r="237" spans="1:9" ht="25.5" x14ac:dyDescent="0.2">
      <c r="A237" s="5" t="s">
        <v>425</v>
      </c>
      <c r="B237" s="6" t="s">
        <v>426</v>
      </c>
      <c r="C237" s="9">
        <v>4712273.2</v>
      </c>
      <c r="D237" s="9">
        <v>4712273.2</v>
      </c>
      <c r="E237" s="9">
        <v>4119209.03413</v>
      </c>
      <c r="F237" s="9">
        <f t="shared" si="9"/>
        <v>87.41447830592675</v>
      </c>
      <c r="G237" s="9">
        <f t="shared" si="10"/>
        <v>87.41447830592675</v>
      </c>
      <c r="H237" s="9">
        <v>2384897.6790999998</v>
      </c>
      <c r="I237" s="9">
        <f t="shared" si="11"/>
        <v>172.7205770808786</v>
      </c>
    </row>
    <row r="238" spans="1:9" x14ac:dyDescent="0.2">
      <c r="A238" s="5" t="s">
        <v>1133</v>
      </c>
      <c r="B238" s="6" t="s">
        <v>1134</v>
      </c>
      <c r="C238" s="9">
        <v>0</v>
      </c>
      <c r="D238" s="9">
        <v>0</v>
      </c>
      <c r="E238" s="9">
        <v>0</v>
      </c>
      <c r="F238" s="9">
        <v>0</v>
      </c>
      <c r="G238" s="9">
        <v>0</v>
      </c>
      <c r="H238" s="9">
        <v>4723.4404299999997</v>
      </c>
      <c r="I238" s="9">
        <v>0</v>
      </c>
    </row>
    <row r="239" spans="1:9" ht="25.5" x14ac:dyDescent="0.2">
      <c r="A239" s="5" t="s">
        <v>1135</v>
      </c>
      <c r="B239" s="6" t="s">
        <v>1136</v>
      </c>
      <c r="C239" s="9">
        <v>0</v>
      </c>
      <c r="D239" s="9">
        <v>0</v>
      </c>
      <c r="E239" s="9">
        <v>0</v>
      </c>
      <c r="F239" s="9">
        <v>0</v>
      </c>
      <c r="G239" s="9">
        <v>0</v>
      </c>
      <c r="H239" s="9">
        <v>4723.4404299999997</v>
      </c>
      <c r="I239" s="9">
        <v>0</v>
      </c>
    </row>
    <row r="240" spans="1:9" ht="25.5" x14ac:dyDescent="0.2">
      <c r="A240" s="5" t="s">
        <v>1137</v>
      </c>
      <c r="B240" s="6" t="s">
        <v>1138</v>
      </c>
      <c r="C240" s="9">
        <v>0</v>
      </c>
      <c r="D240" s="9">
        <v>0</v>
      </c>
      <c r="E240" s="9">
        <v>0</v>
      </c>
      <c r="F240" s="9">
        <v>0</v>
      </c>
      <c r="G240" s="9">
        <v>0</v>
      </c>
      <c r="H240" s="9">
        <v>108547.53959</v>
      </c>
      <c r="I240" s="9">
        <v>0</v>
      </c>
    </row>
    <row r="241" spans="1:9" ht="25.5" x14ac:dyDescent="0.2">
      <c r="A241" s="5" t="s">
        <v>1139</v>
      </c>
      <c r="B241" s="6" t="s">
        <v>1140</v>
      </c>
      <c r="C241" s="9">
        <v>0</v>
      </c>
      <c r="D241" s="9">
        <v>0</v>
      </c>
      <c r="E241" s="9">
        <v>0</v>
      </c>
      <c r="F241" s="9">
        <v>0</v>
      </c>
      <c r="G241" s="9">
        <v>0</v>
      </c>
      <c r="H241" s="9">
        <v>108547.53959</v>
      </c>
      <c r="I241" s="9">
        <v>0</v>
      </c>
    </row>
    <row r="242" spans="1:9" x14ac:dyDescent="0.2">
      <c r="A242" s="5" t="s">
        <v>427</v>
      </c>
      <c r="B242" s="6" t="s">
        <v>428</v>
      </c>
      <c r="C242" s="9">
        <v>426735.5</v>
      </c>
      <c r="D242" s="9">
        <v>426735.5</v>
      </c>
      <c r="E242" s="9">
        <v>257643.04822</v>
      </c>
      <c r="F242" s="9">
        <f t="shared" si="9"/>
        <v>60.375349184682314</v>
      </c>
      <c r="G242" s="9">
        <f t="shared" si="10"/>
        <v>60.375349184682314</v>
      </c>
      <c r="H242" s="9">
        <v>0</v>
      </c>
      <c r="I242" s="9">
        <v>0</v>
      </c>
    </row>
    <row r="243" spans="1:9" ht="25.5" x14ac:dyDescent="0.2">
      <c r="A243" s="5" t="s">
        <v>429</v>
      </c>
      <c r="B243" s="6" t="s">
        <v>430</v>
      </c>
      <c r="C243" s="9">
        <v>426735.5</v>
      </c>
      <c r="D243" s="9">
        <v>426735.5</v>
      </c>
      <c r="E243" s="9">
        <v>257643.04822</v>
      </c>
      <c r="F243" s="9">
        <f t="shared" si="9"/>
        <v>60.375349184682314</v>
      </c>
      <c r="G243" s="9">
        <f t="shared" si="10"/>
        <v>60.375349184682314</v>
      </c>
      <c r="H243" s="9">
        <v>0</v>
      </c>
      <c r="I243" s="9">
        <v>0</v>
      </c>
    </row>
    <row r="244" spans="1:9" ht="25.5" x14ac:dyDescent="0.2">
      <c r="A244" s="5" t="s">
        <v>431</v>
      </c>
      <c r="B244" s="6" t="s">
        <v>432</v>
      </c>
      <c r="C244" s="9">
        <v>4549.8999999999996</v>
      </c>
      <c r="D244" s="9">
        <v>4549.8999999999996</v>
      </c>
      <c r="E244" s="9">
        <v>4549.8900100000001</v>
      </c>
      <c r="F244" s="9">
        <f t="shared" si="9"/>
        <v>99.999780434734845</v>
      </c>
      <c r="G244" s="9">
        <f t="shared" si="10"/>
        <v>99.999780434734845</v>
      </c>
      <c r="H244" s="9">
        <v>11418.36548</v>
      </c>
      <c r="I244" s="9">
        <f t="shared" si="11"/>
        <v>39.847121884208597</v>
      </c>
    </row>
    <row r="245" spans="1:9" ht="38.25" x14ac:dyDescent="0.2">
      <c r="A245" s="5" t="s">
        <v>433</v>
      </c>
      <c r="B245" s="6" t="s">
        <v>434</v>
      </c>
      <c r="C245" s="9">
        <v>4549.8999999999996</v>
      </c>
      <c r="D245" s="9">
        <v>4549.8999999999996</v>
      </c>
      <c r="E245" s="9">
        <v>4549.8900100000001</v>
      </c>
      <c r="F245" s="9">
        <f t="shared" si="9"/>
        <v>99.999780434734845</v>
      </c>
      <c r="G245" s="9">
        <f t="shared" si="10"/>
        <v>99.999780434734845</v>
      </c>
      <c r="H245" s="9">
        <v>11418.36548</v>
      </c>
      <c r="I245" s="9">
        <f t="shared" si="11"/>
        <v>39.847121884208597</v>
      </c>
    </row>
    <row r="246" spans="1:9" ht="25.5" x14ac:dyDescent="0.2">
      <c r="A246" s="5" t="s">
        <v>435</v>
      </c>
      <c r="B246" s="6" t="s">
        <v>436</v>
      </c>
      <c r="C246" s="9">
        <v>9450.2999999999993</v>
      </c>
      <c r="D246" s="9">
        <v>9450.2999999999993</v>
      </c>
      <c r="E246" s="9">
        <v>0</v>
      </c>
      <c r="F246" s="9">
        <f t="shared" si="9"/>
        <v>0</v>
      </c>
      <c r="G246" s="9">
        <f t="shared" si="10"/>
        <v>0</v>
      </c>
      <c r="H246" s="9">
        <v>0</v>
      </c>
      <c r="I246" s="9">
        <v>0</v>
      </c>
    </row>
    <row r="247" spans="1:9" ht="25.5" x14ac:dyDescent="0.2">
      <c r="A247" s="5" t="s">
        <v>437</v>
      </c>
      <c r="B247" s="6" t="s">
        <v>438</v>
      </c>
      <c r="C247" s="9">
        <v>9450.2999999999993</v>
      </c>
      <c r="D247" s="9">
        <v>9450.2999999999993</v>
      </c>
      <c r="E247" s="9">
        <v>0</v>
      </c>
      <c r="F247" s="9">
        <f t="shared" si="9"/>
        <v>0</v>
      </c>
      <c r="G247" s="9">
        <f t="shared" si="10"/>
        <v>0</v>
      </c>
      <c r="H247" s="9">
        <v>0</v>
      </c>
      <c r="I247" s="9">
        <v>0</v>
      </c>
    </row>
    <row r="248" spans="1:9" ht="38.25" x14ac:dyDescent="0.2">
      <c r="A248" s="5" t="s">
        <v>439</v>
      </c>
      <c r="B248" s="6" t="s">
        <v>440</v>
      </c>
      <c r="C248" s="9">
        <v>459.4</v>
      </c>
      <c r="D248" s="9">
        <v>459.4</v>
      </c>
      <c r="E248" s="9">
        <v>459.36056000000002</v>
      </c>
      <c r="F248" s="9">
        <f t="shared" si="9"/>
        <v>99.991414888985645</v>
      </c>
      <c r="G248" s="9">
        <f t="shared" si="10"/>
        <v>99.991414888985645</v>
      </c>
      <c r="H248" s="9">
        <v>413.3999</v>
      </c>
      <c r="I248" s="9">
        <f t="shared" si="11"/>
        <v>111.11772402460669</v>
      </c>
    </row>
    <row r="249" spans="1:9" ht="38.25" x14ac:dyDescent="0.2">
      <c r="A249" s="5" t="s">
        <v>441</v>
      </c>
      <c r="B249" s="6" t="s">
        <v>442</v>
      </c>
      <c r="C249" s="9">
        <v>6229.3</v>
      </c>
      <c r="D249" s="9">
        <v>6229.3</v>
      </c>
      <c r="E249" s="9">
        <v>6229.2999800000007</v>
      </c>
      <c r="F249" s="9">
        <f t="shared" si="9"/>
        <v>99.999999678936646</v>
      </c>
      <c r="G249" s="9">
        <f t="shared" si="10"/>
        <v>99.999999678936646</v>
      </c>
      <c r="H249" s="9">
        <v>15362.99999</v>
      </c>
      <c r="I249" s="9">
        <f t="shared" si="11"/>
        <v>40.54741902007904</v>
      </c>
    </row>
    <row r="250" spans="1:9" ht="38.25" x14ac:dyDescent="0.2">
      <c r="A250" s="5" t="s">
        <v>443</v>
      </c>
      <c r="B250" s="6" t="s">
        <v>444</v>
      </c>
      <c r="C250" s="9">
        <v>6229.3</v>
      </c>
      <c r="D250" s="9">
        <v>6229.3</v>
      </c>
      <c r="E250" s="9">
        <v>6229.2999800000007</v>
      </c>
      <c r="F250" s="9">
        <f t="shared" si="9"/>
        <v>99.999999678936646</v>
      </c>
      <c r="G250" s="9">
        <f t="shared" si="10"/>
        <v>99.999999678936646</v>
      </c>
      <c r="H250" s="9">
        <v>15362.99999</v>
      </c>
      <c r="I250" s="9">
        <f t="shared" si="11"/>
        <v>40.54741902007904</v>
      </c>
    </row>
    <row r="251" spans="1:9" ht="38.25" x14ac:dyDescent="0.2">
      <c r="A251" s="5" t="s">
        <v>445</v>
      </c>
      <c r="B251" s="6" t="s">
        <v>446</v>
      </c>
      <c r="C251" s="9">
        <v>51887.7</v>
      </c>
      <c r="D251" s="9">
        <v>51887.7</v>
      </c>
      <c r="E251" s="9">
        <v>49386.571049999999</v>
      </c>
      <c r="F251" s="9">
        <f t="shared" si="9"/>
        <v>95.179726698234845</v>
      </c>
      <c r="G251" s="9">
        <f t="shared" si="10"/>
        <v>95.179726698234845</v>
      </c>
      <c r="H251" s="9">
        <v>50345.266939999994</v>
      </c>
      <c r="I251" s="9">
        <f t="shared" si="11"/>
        <v>98.095757658525201</v>
      </c>
    </row>
    <row r="252" spans="1:9" ht="38.25" x14ac:dyDescent="0.2">
      <c r="A252" s="5" t="s">
        <v>447</v>
      </c>
      <c r="B252" s="6" t="s">
        <v>448</v>
      </c>
      <c r="C252" s="9">
        <v>782733.6</v>
      </c>
      <c r="D252" s="9">
        <v>782733.6</v>
      </c>
      <c r="E252" s="9">
        <v>782726.90324999997</v>
      </c>
      <c r="F252" s="9">
        <f t="shared" si="9"/>
        <v>99.999144440713934</v>
      </c>
      <c r="G252" s="9">
        <f t="shared" si="10"/>
        <v>99.999144440713934</v>
      </c>
      <c r="H252" s="9">
        <v>337866.5</v>
      </c>
      <c r="I252" s="9" t="s">
        <v>1179</v>
      </c>
    </row>
    <row r="253" spans="1:9" ht="51" x14ac:dyDescent="0.2">
      <c r="A253" s="5" t="s">
        <v>449</v>
      </c>
      <c r="B253" s="6" t="s">
        <v>450</v>
      </c>
      <c r="C253" s="9">
        <v>4173.3999999999996</v>
      </c>
      <c r="D253" s="9">
        <v>4173.3999999999996</v>
      </c>
      <c r="E253" s="9">
        <v>3909.96306</v>
      </c>
      <c r="F253" s="9">
        <f t="shared" si="9"/>
        <v>93.687714094024059</v>
      </c>
      <c r="G253" s="9">
        <f t="shared" si="10"/>
        <v>93.687714094024059</v>
      </c>
      <c r="H253" s="9">
        <v>4211.1335499999996</v>
      </c>
      <c r="I253" s="9">
        <f t="shared" si="11"/>
        <v>92.848232277031457</v>
      </c>
    </row>
    <row r="254" spans="1:9" ht="63.75" x14ac:dyDescent="0.2">
      <c r="A254" s="5" t="s">
        <v>451</v>
      </c>
      <c r="B254" s="6" t="s">
        <v>452</v>
      </c>
      <c r="C254" s="9">
        <v>4173.3999999999996</v>
      </c>
      <c r="D254" s="9">
        <v>4173.3999999999996</v>
      </c>
      <c r="E254" s="9">
        <v>3909.96306</v>
      </c>
      <c r="F254" s="9">
        <f t="shared" si="9"/>
        <v>93.687714094024059</v>
      </c>
      <c r="G254" s="9">
        <f t="shared" si="10"/>
        <v>93.687714094024059</v>
      </c>
      <c r="H254" s="9">
        <v>4211.1335499999996</v>
      </c>
      <c r="I254" s="9">
        <f t="shared" si="11"/>
        <v>92.848232277031457</v>
      </c>
    </row>
    <row r="255" spans="1:9" ht="38.25" x14ac:dyDescent="0.2">
      <c r="A255" s="5" t="s">
        <v>453</v>
      </c>
      <c r="B255" s="6" t="s">
        <v>454</v>
      </c>
      <c r="C255" s="9">
        <v>7718.8</v>
      </c>
      <c r="D255" s="9">
        <v>7718.8</v>
      </c>
      <c r="E255" s="9">
        <v>7470.4698099999996</v>
      </c>
      <c r="F255" s="9">
        <f t="shared" si="9"/>
        <v>96.782787609472962</v>
      </c>
      <c r="G255" s="9">
        <f t="shared" si="10"/>
        <v>96.782787609472962</v>
      </c>
      <c r="H255" s="9">
        <v>7589.6870899999994</v>
      </c>
      <c r="I255" s="9">
        <f t="shared" si="11"/>
        <v>98.429220090547901</v>
      </c>
    </row>
    <row r="256" spans="1:9" ht="38.25" x14ac:dyDescent="0.2">
      <c r="A256" s="5" t="s">
        <v>455</v>
      </c>
      <c r="B256" s="6" t="s">
        <v>456</v>
      </c>
      <c r="C256" s="9">
        <v>7718.8</v>
      </c>
      <c r="D256" s="9">
        <v>7718.8</v>
      </c>
      <c r="E256" s="9">
        <v>7470.4698099999996</v>
      </c>
      <c r="F256" s="9">
        <f t="shared" si="9"/>
        <v>96.782787609472962</v>
      </c>
      <c r="G256" s="9">
        <f t="shared" si="10"/>
        <v>96.782787609472962</v>
      </c>
      <c r="H256" s="9">
        <v>7589.6870899999994</v>
      </c>
      <c r="I256" s="9">
        <f t="shared" si="11"/>
        <v>98.429220090547901</v>
      </c>
    </row>
    <row r="257" spans="1:9" ht="38.25" x14ac:dyDescent="0.2">
      <c r="A257" s="5" t="s">
        <v>457</v>
      </c>
      <c r="B257" s="6" t="s">
        <v>458</v>
      </c>
      <c r="C257" s="9">
        <v>128183</v>
      </c>
      <c r="D257" s="9">
        <v>128183</v>
      </c>
      <c r="E257" s="9">
        <v>125270.92810999999</v>
      </c>
      <c r="F257" s="9">
        <f t="shared" si="9"/>
        <v>97.728191811706694</v>
      </c>
      <c r="G257" s="9">
        <f t="shared" si="10"/>
        <v>97.728191811706694</v>
      </c>
      <c r="H257" s="9">
        <v>0</v>
      </c>
      <c r="I257" s="9">
        <v>0</v>
      </c>
    </row>
    <row r="258" spans="1:9" ht="51" x14ac:dyDescent="0.2">
      <c r="A258" s="5" t="s">
        <v>459</v>
      </c>
      <c r="B258" s="6" t="s">
        <v>460</v>
      </c>
      <c r="C258" s="9">
        <v>128183</v>
      </c>
      <c r="D258" s="9">
        <v>128183</v>
      </c>
      <c r="E258" s="9">
        <v>125270.92810999999</v>
      </c>
      <c r="F258" s="9">
        <f t="shared" si="9"/>
        <v>97.728191811706694</v>
      </c>
      <c r="G258" s="9">
        <f t="shared" si="10"/>
        <v>97.728191811706694</v>
      </c>
      <c r="H258" s="9">
        <v>0</v>
      </c>
      <c r="I258" s="9">
        <v>0</v>
      </c>
    </row>
    <row r="259" spans="1:9" s="17" customFormat="1" ht="51" x14ac:dyDescent="0.2">
      <c r="A259" s="5" t="s">
        <v>461</v>
      </c>
      <c r="B259" s="6" t="s">
        <v>462</v>
      </c>
      <c r="C259" s="9">
        <v>14100</v>
      </c>
      <c r="D259" s="9">
        <v>14100</v>
      </c>
      <c r="E259" s="9">
        <v>7500</v>
      </c>
      <c r="F259" s="9">
        <f t="shared" si="9"/>
        <v>53.191489361702125</v>
      </c>
      <c r="G259" s="9">
        <f t="shared" si="10"/>
        <v>53.191489361702125</v>
      </c>
      <c r="H259" s="9">
        <v>0</v>
      </c>
      <c r="I259" s="9">
        <v>0</v>
      </c>
    </row>
    <row r="260" spans="1:9" ht="63.75" x14ac:dyDescent="0.2">
      <c r="A260" s="5" t="s">
        <v>463</v>
      </c>
      <c r="B260" s="6" t="s">
        <v>464</v>
      </c>
      <c r="C260" s="9">
        <v>14100</v>
      </c>
      <c r="D260" s="9">
        <v>14100</v>
      </c>
      <c r="E260" s="9">
        <v>7500</v>
      </c>
      <c r="F260" s="9">
        <f t="shared" si="9"/>
        <v>53.191489361702125</v>
      </c>
      <c r="G260" s="9">
        <f t="shared" si="10"/>
        <v>53.191489361702125</v>
      </c>
      <c r="H260" s="9">
        <v>0</v>
      </c>
      <c r="I260" s="9">
        <v>0</v>
      </c>
    </row>
    <row r="261" spans="1:9" ht="38.25" x14ac:dyDescent="0.2">
      <c r="A261" s="5" t="s">
        <v>465</v>
      </c>
      <c r="B261" s="6" t="s">
        <v>466</v>
      </c>
      <c r="C261" s="9">
        <v>110317</v>
      </c>
      <c r="D261" s="9">
        <v>110317</v>
      </c>
      <c r="E261" s="9">
        <v>103778.70084</v>
      </c>
      <c r="F261" s="9">
        <f t="shared" si="9"/>
        <v>94.073171714241681</v>
      </c>
      <c r="G261" s="9">
        <f t="shared" si="10"/>
        <v>94.073171714241681</v>
      </c>
      <c r="H261" s="9">
        <v>0</v>
      </c>
      <c r="I261" s="9">
        <v>0</v>
      </c>
    </row>
    <row r="262" spans="1:9" ht="38.25" x14ac:dyDescent="0.2">
      <c r="A262" s="5" t="s">
        <v>467</v>
      </c>
      <c r="B262" s="6" t="s">
        <v>468</v>
      </c>
      <c r="C262" s="9">
        <v>110317</v>
      </c>
      <c r="D262" s="9">
        <v>110317</v>
      </c>
      <c r="E262" s="9">
        <v>103778.70084</v>
      </c>
      <c r="F262" s="9">
        <f t="shared" si="9"/>
        <v>94.073171714241681</v>
      </c>
      <c r="G262" s="9">
        <f t="shared" si="10"/>
        <v>94.073171714241681</v>
      </c>
      <c r="H262" s="9">
        <v>0</v>
      </c>
      <c r="I262" s="9">
        <v>0</v>
      </c>
    </row>
    <row r="263" spans="1:9" ht="38.25" x14ac:dyDescent="0.2">
      <c r="A263" s="5" t="s">
        <v>469</v>
      </c>
      <c r="B263" s="6" t="s">
        <v>470</v>
      </c>
      <c r="C263" s="9">
        <v>54094.6</v>
      </c>
      <c r="D263" s="9">
        <v>54094.6</v>
      </c>
      <c r="E263" s="9">
        <v>54094.599990000002</v>
      </c>
      <c r="F263" s="9">
        <f t="shared" si="9"/>
        <v>99.999999981513881</v>
      </c>
      <c r="G263" s="9">
        <f t="shared" si="10"/>
        <v>99.999999981513881</v>
      </c>
      <c r="H263" s="9">
        <v>0</v>
      </c>
      <c r="I263" s="9">
        <v>0</v>
      </c>
    </row>
    <row r="264" spans="1:9" ht="51" x14ac:dyDescent="0.2">
      <c r="A264" s="5" t="s">
        <v>471</v>
      </c>
      <c r="B264" s="6" t="s">
        <v>472</v>
      </c>
      <c r="C264" s="9">
        <v>54094.6</v>
      </c>
      <c r="D264" s="9">
        <v>54094.6</v>
      </c>
      <c r="E264" s="9">
        <v>54094.599990000002</v>
      </c>
      <c r="F264" s="9">
        <f t="shared" si="9"/>
        <v>99.999999981513881</v>
      </c>
      <c r="G264" s="9">
        <f t="shared" si="10"/>
        <v>99.999999981513881</v>
      </c>
      <c r="H264" s="9">
        <v>0</v>
      </c>
      <c r="I264" s="9">
        <v>0</v>
      </c>
    </row>
    <row r="265" spans="1:9" ht="25.5" x14ac:dyDescent="0.2">
      <c r="A265" s="5" t="s">
        <v>473</v>
      </c>
      <c r="B265" s="6" t="s">
        <v>474</v>
      </c>
      <c r="C265" s="9">
        <v>29020.3</v>
      </c>
      <c r="D265" s="9">
        <v>29020.3</v>
      </c>
      <c r="E265" s="9">
        <v>29015.137699999999</v>
      </c>
      <c r="F265" s="9">
        <f t="shared" si="9"/>
        <v>99.982211417524965</v>
      </c>
      <c r="G265" s="9">
        <f t="shared" si="10"/>
        <v>99.982211417524965</v>
      </c>
      <c r="H265" s="9">
        <v>0</v>
      </c>
      <c r="I265" s="9">
        <v>0</v>
      </c>
    </row>
    <row r="266" spans="1:9" ht="25.5" x14ac:dyDescent="0.2">
      <c r="A266" s="5" t="s">
        <v>475</v>
      </c>
      <c r="B266" s="6" t="s">
        <v>476</v>
      </c>
      <c r="C266" s="9">
        <v>29020.3</v>
      </c>
      <c r="D266" s="9">
        <v>29020.3</v>
      </c>
      <c r="E266" s="9">
        <v>29015.137699999999</v>
      </c>
      <c r="F266" s="9">
        <f t="shared" si="9"/>
        <v>99.982211417524965</v>
      </c>
      <c r="G266" s="9">
        <f t="shared" si="10"/>
        <v>99.982211417524965</v>
      </c>
      <c r="H266" s="9">
        <v>0</v>
      </c>
      <c r="I266" s="9">
        <v>0</v>
      </c>
    </row>
    <row r="267" spans="1:9" ht="38.25" x14ac:dyDescent="0.2">
      <c r="A267" s="5" t="s">
        <v>1141</v>
      </c>
      <c r="B267" s="6" t="s">
        <v>1142</v>
      </c>
      <c r="C267" s="9">
        <v>0</v>
      </c>
      <c r="D267" s="9">
        <v>0</v>
      </c>
      <c r="E267" s="9">
        <v>0</v>
      </c>
      <c r="F267" s="9">
        <v>0</v>
      </c>
      <c r="G267" s="9">
        <v>0</v>
      </c>
      <c r="H267" s="9">
        <v>82.51</v>
      </c>
      <c r="I267" s="9">
        <v>0</v>
      </c>
    </row>
    <row r="268" spans="1:9" x14ac:dyDescent="0.2">
      <c r="A268" s="5" t="s">
        <v>477</v>
      </c>
      <c r="B268" s="6" t="s">
        <v>478</v>
      </c>
      <c r="C268" s="9">
        <v>53565.5</v>
      </c>
      <c r="D268" s="9">
        <v>53565.5</v>
      </c>
      <c r="E268" s="9">
        <v>47187.852340000005</v>
      </c>
      <c r="F268" s="9">
        <f t="shared" si="9"/>
        <v>88.093740075235004</v>
      </c>
      <c r="G268" s="9">
        <f t="shared" si="10"/>
        <v>88.093740075235004</v>
      </c>
      <c r="H268" s="9">
        <v>0</v>
      </c>
      <c r="I268" s="9">
        <v>0</v>
      </c>
    </row>
    <row r="269" spans="1:9" ht="25.5" x14ac:dyDescent="0.2">
      <c r="A269" s="5" t="s">
        <v>479</v>
      </c>
      <c r="B269" s="6" t="s">
        <v>480</v>
      </c>
      <c r="C269" s="9">
        <v>53565.5</v>
      </c>
      <c r="D269" s="9">
        <v>53565.5</v>
      </c>
      <c r="E269" s="9">
        <v>47187.852340000005</v>
      </c>
      <c r="F269" s="9">
        <f t="shared" si="9"/>
        <v>88.093740075235004</v>
      </c>
      <c r="G269" s="9">
        <f t="shared" si="10"/>
        <v>88.093740075235004</v>
      </c>
      <c r="H269" s="9">
        <v>0</v>
      </c>
      <c r="I269" s="9">
        <v>0</v>
      </c>
    </row>
    <row r="270" spans="1:9" ht="25.5" x14ac:dyDescent="0.2">
      <c r="A270" s="5" t="s">
        <v>481</v>
      </c>
      <c r="B270" s="6" t="s">
        <v>482</v>
      </c>
      <c r="C270" s="9">
        <v>28244.6</v>
      </c>
      <c r="D270" s="9">
        <v>28244.6</v>
      </c>
      <c r="E270" s="9">
        <v>27627.15423</v>
      </c>
      <c r="F270" s="9">
        <f t="shared" si="9"/>
        <v>97.813933389037203</v>
      </c>
      <c r="G270" s="9">
        <f t="shared" si="10"/>
        <v>97.813933389037203</v>
      </c>
      <c r="H270" s="9">
        <v>0</v>
      </c>
      <c r="I270" s="9">
        <v>0</v>
      </c>
    </row>
    <row r="271" spans="1:9" ht="38.25" x14ac:dyDescent="0.2">
      <c r="A271" s="5" t="s">
        <v>483</v>
      </c>
      <c r="B271" s="6" t="s">
        <v>484</v>
      </c>
      <c r="C271" s="9">
        <v>28244.6</v>
      </c>
      <c r="D271" s="9">
        <v>28244.6</v>
      </c>
      <c r="E271" s="9">
        <v>27627.15423</v>
      </c>
      <c r="F271" s="9">
        <f t="shared" si="9"/>
        <v>97.813933389037203</v>
      </c>
      <c r="G271" s="9">
        <f t="shared" si="10"/>
        <v>97.813933389037203</v>
      </c>
      <c r="H271" s="9">
        <v>0</v>
      </c>
      <c r="I271" s="9">
        <v>0</v>
      </c>
    </row>
    <row r="272" spans="1:9" ht="63.75" x14ac:dyDescent="0.2">
      <c r="A272" s="5" t="s">
        <v>1143</v>
      </c>
      <c r="B272" s="6" t="s">
        <v>1144</v>
      </c>
      <c r="C272" s="9">
        <v>0</v>
      </c>
      <c r="D272" s="9">
        <v>0</v>
      </c>
      <c r="E272" s="9">
        <v>0</v>
      </c>
      <c r="F272" s="9">
        <v>0</v>
      </c>
      <c r="G272" s="9">
        <v>0</v>
      </c>
      <c r="H272" s="9">
        <v>3104.9554800000001</v>
      </c>
      <c r="I272" s="9">
        <v>0</v>
      </c>
    </row>
    <row r="273" spans="1:9" s="17" customFormat="1" x14ac:dyDescent="0.2">
      <c r="A273" s="5" t="s">
        <v>485</v>
      </c>
      <c r="B273" s="6" t="s">
        <v>486</v>
      </c>
      <c r="C273" s="9">
        <v>12061.5</v>
      </c>
      <c r="D273" s="9">
        <v>12061.5</v>
      </c>
      <c r="E273" s="9">
        <v>12056.041230000001</v>
      </c>
      <c r="F273" s="9">
        <f t="shared" si="9"/>
        <v>99.954742196244254</v>
      </c>
      <c r="G273" s="9">
        <f t="shared" si="10"/>
        <v>99.954742196244254</v>
      </c>
      <c r="H273" s="9">
        <v>0</v>
      </c>
      <c r="I273" s="9">
        <v>0</v>
      </c>
    </row>
    <row r="274" spans="1:9" s="17" customFormat="1" ht="25.5" x14ac:dyDescent="0.2">
      <c r="A274" s="5" t="s">
        <v>487</v>
      </c>
      <c r="B274" s="6" t="s">
        <v>488</v>
      </c>
      <c r="C274" s="9">
        <v>12061.5</v>
      </c>
      <c r="D274" s="9">
        <v>12061.5</v>
      </c>
      <c r="E274" s="9">
        <v>12056.041230000001</v>
      </c>
      <c r="F274" s="9">
        <f t="shared" si="9"/>
        <v>99.954742196244254</v>
      </c>
      <c r="G274" s="9">
        <f t="shared" si="10"/>
        <v>99.954742196244254</v>
      </c>
      <c r="H274" s="9">
        <v>0</v>
      </c>
      <c r="I274" s="9">
        <v>0</v>
      </c>
    </row>
    <row r="275" spans="1:9" s="17" customFormat="1" ht="25.5" x14ac:dyDescent="0.2">
      <c r="A275" s="5" t="s">
        <v>489</v>
      </c>
      <c r="B275" s="6" t="s">
        <v>490</v>
      </c>
      <c r="C275" s="9">
        <v>81985.899999999994</v>
      </c>
      <c r="D275" s="9">
        <v>81985.899999999994</v>
      </c>
      <c r="E275" s="9">
        <v>81935.04105</v>
      </c>
      <c r="F275" s="9">
        <f t="shared" si="9"/>
        <v>99.937966223460379</v>
      </c>
      <c r="G275" s="9">
        <f t="shared" si="10"/>
        <v>99.937966223460379</v>
      </c>
      <c r="H275" s="9">
        <v>0</v>
      </c>
      <c r="I275" s="9">
        <v>0</v>
      </c>
    </row>
    <row r="276" spans="1:9" s="17" customFormat="1" ht="25.5" x14ac:dyDescent="0.2">
      <c r="A276" s="5" t="s">
        <v>491</v>
      </c>
      <c r="B276" s="6" t="s">
        <v>492</v>
      </c>
      <c r="C276" s="9">
        <v>81985.899999999994</v>
      </c>
      <c r="D276" s="9">
        <v>81985.899999999994</v>
      </c>
      <c r="E276" s="9">
        <v>81935.04105</v>
      </c>
      <c r="F276" s="9">
        <f t="shared" si="9"/>
        <v>99.937966223460379</v>
      </c>
      <c r="G276" s="9">
        <f t="shared" si="10"/>
        <v>99.937966223460379</v>
      </c>
      <c r="H276" s="9">
        <v>0</v>
      </c>
      <c r="I276" s="9">
        <v>0</v>
      </c>
    </row>
    <row r="277" spans="1:9" s="17" customFormat="1" ht="25.5" x14ac:dyDescent="0.2">
      <c r="A277" s="5" t="s">
        <v>493</v>
      </c>
      <c r="B277" s="6" t="s">
        <v>494</v>
      </c>
      <c r="C277" s="9">
        <v>25000</v>
      </c>
      <c r="D277" s="9">
        <v>25000</v>
      </c>
      <c r="E277" s="9">
        <v>24999.980199999998</v>
      </c>
      <c r="F277" s="9">
        <f t="shared" si="9"/>
        <v>99.999920799999998</v>
      </c>
      <c r="G277" s="9">
        <f t="shared" si="10"/>
        <v>99.999920799999998</v>
      </c>
      <c r="H277" s="9">
        <v>0</v>
      </c>
      <c r="I277" s="9">
        <v>0</v>
      </c>
    </row>
    <row r="278" spans="1:9" s="17" customFormat="1" ht="38.25" x14ac:dyDescent="0.2">
      <c r="A278" s="5" t="s">
        <v>495</v>
      </c>
      <c r="B278" s="6" t="s">
        <v>496</v>
      </c>
      <c r="C278" s="9">
        <v>25000</v>
      </c>
      <c r="D278" s="9">
        <v>25000</v>
      </c>
      <c r="E278" s="9">
        <v>24999.980199999998</v>
      </c>
      <c r="F278" s="9">
        <f t="shared" si="9"/>
        <v>99.999920799999998</v>
      </c>
      <c r="G278" s="9">
        <f t="shared" si="10"/>
        <v>99.999920799999998</v>
      </c>
      <c r="H278" s="9">
        <v>0</v>
      </c>
      <c r="I278" s="9">
        <v>0</v>
      </c>
    </row>
    <row r="279" spans="1:9" s="17" customFormat="1" ht="38.25" x14ac:dyDescent="0.2">
      <c r="A279" s="5" t="s">
        <v>497</v>
      </c>
      <c r="B279" s="6" t="s">
        <v>498</v>
      </c>
      <c r="C279" s="9">
        <v>106032.7</v>
      </c>
      <c r="D279" s="9">
        <v>106032.7</v>
      </c>
      <c r="E279" s="9">
        <v>38309.32735</v>
      </c>
      <c r="F279" s="9">
        <f t="shared" si="9"/>
        <v>36.129729177885686</v>
      </c>
      <c r="G279" s="9">
        <f t="shared" si="10"/>
        <v>36.129729177885686</v>
      </c>
      <c r="H279" s="9">
        <v>0</v>
      </c>
      <c r="I279" s="9">
        <v>0</v>
      </c>
    </row>
    <row r="280" spans="1:9" ht="51" x14ac:dyDescent="0.2">
      <c r="A280" s="5" t="s">
        <v>499</v>
      </c>
      <c r="B280" s="6" t="s">
        <v>500</v>
      </c>
      <c r="C280" s="9">
        <v>106032.7</v>
      </c>
      <c r="D280" s="9">
        <v>106032.7</v>
      </c>
      <c r="E280" s="9">
        <v>38309.32735</v>
      </c>
      <c r="F280" s="9">
        <f t="shared" si="9"/>
        <v>36.129729177885686</v>
      </c>
      <c r="G280" s="9">
        <f t="shared" si="10"/>
        <v>36.129729177885686</v>
      </c>
      <c r="H280" s="9">
        <v>0</v>
      </c>
      <c r="I280" s="9">
        <v>0</v>
      </c>
    </row>
    <row r="281" spans="1:9" ht="25.5" x14ac:dyDescent="0.2">
      <c r="A281" s="5" t="s">
        <v>501</v>
      </c>
      <c r="B281" s="6" t="s">
        <v>502</v>
      </c>
      <c r="C281" s="9">
        <v>81398.3</v>
      </c>
      <c r="D281" s="9">
        <v>81398.3</v>
      </c>
      <c r="E281" s="9">
        <v>77018.479980000004</v>
      </c>
      <c r="F281" s="9">
        <f t="shared" si="9"/>
        <v>94.619273350917652</v>
      </c>
      <c r="G281" s="9">
        <f t="shared" si="10"/>
        <v>94.619273350917652</v>
      </c>
      <c r="H281" s="9">
        <v>0</v>
      </c>
      <c r="I281" s="9">
        <v>0</v>
      </c>
    </row>
    <row r="282" spans="1:9" ht="25.5" x14ac:dyDescent="0.2">
      <c r="A282" s="5" t="s">
        <v>503</v>
      </c>
      <c r="B282" s="6" t="s">
        <v>504</v>
      </c>
      <c r="C282" s="9">
        <v>81398.3</v>
      </c>
      <c r="D282" s="9">
        <v>81398.3</v>
      </c>
      <c r="E282" s="9">
        <v>77018.479980000004</v>
      </c>
      <c r="F282" s="9">
        <f t="shared" si="9"/>
        <v>94.619273350917652</v>
      </c>
      <c r="G282" s="9">
        <f t="shared" si="10"/>
        <v>94.619273350917652</v>
      </c>
      <c r="H282" s="9">
        <v>0</v>
      </c>
      <c r="I282" s="9">
        <v>0</v>
      </c>
    </row>
    <row r="283" spans="1:9" ht="38.25" x14ac:dyDescent="0.2">
      <c r="A283" s="5" t="s">
        <v>865</v>
      </c>
      <c r="B283" s="6" t="s">
        <v>851</v>
      </c>
      <c r="C283" s="9">
        <v>7010</v>
      </c>
      <c r="D283" s="9">
        <v>7010</v>
      </c>
      <c r="E283" s="9">
        <v>2897.04882</v>
      </c>
      <c r="F283" s="9">
        <f t="shared" si="9"/>
        <v>41.327372610556345</v>
      </c>
      <c r="G283" s="9">
        <f t="shared" si="10"/>
        <v>41.327372610556345</v>
      </c>
      <c r="H283" s="9">
        <v>0</v>
      </c>
      <c r="I283" s="9">
        <v>0</v>
      </c>
    </row>
    <row r="284" spans="1:9" ht="51" x14ac:dyDescent="0.2">
      <c r="A284" s="5" t="s">
        <v>866</v>
      </c>
      <c r="B284" s="6" t="s">
        <v>852</v>
      </c>
      <c r="C284" s="9">
        <v>7010</v>
      </c>
      <c r="D284" s="9">
        <v>7010</v>
      </c>
      <c r="E284" s="9">
        <v>2897.04882</v>
      </c>
      <c r="F284" s="9">
        <f t="shared" si="9"/>
        <v>41.327372610556345</v>
      </c>
      <c r="G284" s="9">
        <f t="shared" si="10"/>
        <v>41.327372610556345</v>
      </c>
      <c r="H284" s="9">
        <v>0</v>
      </c>
      <c r="I284" s="9">
        <v>0</v>
      </c>
    </row>
    <row r="285" spans="1:9" ht="38.25" x14ac:dyDescent="0.2">
      <c r="A285" s="5" t="s">
        <v>1145</v>
      </c>
      <c r="B285" s="6" t="s">
        <v>1146</v>
      </c>
      <c r="C285" s="9">
        <v>0</v>
      </c>
      <c r="D285" s="9">
        <v>0</v>
      </c>
      <c r="E285" s="9">
        <v>0</v>
      </c>
      <c r="F285" s="9">
        <v>0</v>
      </c>
      <c r="G285" s="9">
        <v>0</v>
      </c>
      <c r="H285" s="9">
        <v>38117.949850000005</v>
      </c>
      <c r="I285" s="9"/>
    </row>
    <row r="286" spans="1:9" ht="51" x14ac:dyDescent="0.2">
      <c r="A286" s="5" t="s">
        <v>505</v>
      </c>
      <c r="B286" s="6" t="s">
        <v>506</v>
      </c>
      <c r="C286" s="9">
        <v>11793.9</v>
      </c>
      <c r="D286" s="9">
        <v>11793.9</v>
      </c>
      <c r="E286" s="9">
        <v>11793.9</v>
      </c>
      <c r="F286" s="9">
        <f t="shared" si="9"/>
        <v>100</v>
      </c>
      <c r="G286" s="9">
        <f t="shared" si="10"/>
        <v>100</v>
      </c>
      <c r="H286" s="9">
        <v>11349.36234</v>
      </c>
      <c r="I286" s="9">
        <f t="shared" si="11"/>
        <v>103.91685142021821</v>
      </c>
    </row>
    <row r="287" spans="1:9" ht="25.5" x14ac:dyDescent="0.2">
      <c r="A287" s="5" t="s">
        <v>507</v>
      </c>
      <c r="B287" s="6" t="s">
        <v>508</v>
      </c>
      <c r="C287" s="9">
        <v>10977.4</v>
      </c>
      <c r="D287" s="9">
        <v>10977.4</v>
      </c>
      <c r="E287" s="9">
        <v>10720.96624</v>
      </c>
      <c r="F287" s="9">
        <f t="shared" ref="F287:F354" si="12">E287/C287*100</f>
        <v>97.663984550075611</v>
      </c>
      <c r="G287" s="9">
        <f t="shared" ref="G287:G354" si="13">E287/D287*100</f>
        <v>97.663984550075611</v>
      </c>
      <c r="H287" s="9">
        <v>0</v>
      </c>
      <c r="I287" s="9">
        <v>0</v>
      </c>
    </row>
    <row r="288" spans="1:9" ht="25.5" x14ac:dyDescent="0.2">
      <c r="A288" s="5" t="s">
        <v>509</v>
      </c>
      <c r="B288" s="6" t="s">
        <v>510</v>
      </c>
      <c r="C288" s="9">
        <v>10977.4</v>
      </c>
      <c r="D288" s="9">
        <v>10977.4</v>
      </c>
      <c r="E288" s="9">
        <v>10720.96624</v>
      </c>
      <c r="F288" s="9">
        <f t="shared" si="12"/>
        <v>97.663984550075611</v>
      </c>
      <c r="G288" s="9">
        <f t="shared" si="13"/>
        <v>97.663984550075611</v>
      </c>
      <c r="H288" s="9">
        <v>0</v>
      </c>
      <c r="I288" s="9">
        <v>0</v>
      </c>
    </row>
    <row r="289" spans="1:9" ht="38.25" x14ac:dyDescent="0.2">
      <c r="A289" s="5" t="s">
        <v>511</v>
      </c>
      <c r="B289" s="6" t="s">
        <v>512</v>
      </c>
      <c r="C289" s="9">
        <v>20287.400000000001</v>
      </c>
      <c r="D289" s="9">
        <v>20287.400000000001</v>
      </c>
      <c r="E289" s="9">
        <v>20286.848260000002</v>
      </c>
      <c r="F289" s="9">
        <f t="shared" si="12"/>
        <v>99.997280380926099</v>
      </c>
      <c r="G289" s="9">
        <f t="shared" si="13"/>
        <v>99.997280380926099</v>
      </c>
      <c r="H289" s="9">
        <v>14449.10536</v>
      </c>
      <c r="I289" s="9">
        <f t="shared" ref="I289:I354" si="14">E289/H289*100</f>
        <v>140.40210625192648</v>
      </c>
    </row>
    <row r="290" spans="1:9" ht="38.25" x14ac:dyDescent="0.2">
      <c r="A290" s="5" t="s">
        <v>513</v>
      </c>
      <c r="B290" s="6" t="s">
        <v>514</v>
      </c>
      <c r="C290" s="9">
        <v>9634</v>
      </c>
      <c r="D290" s="9">
        <v>9634</v>
      </c>
      <c r="E290" s="9">
        <v>9634</v>
      </c>
      <c r="F290" s="9">
        <f t="shared" si="12"/>
        <v>100</v>
      </c>
      <c r="G290" s="9">
        <f t="shared" si="13"/>
        <v>100</v>
      </c>
      <c r="H290" s="9">
        <v>9634</v>
      </c>
      <c r="I290" s="9">
        <f t="shared" si="14"/>
        <v>100</v>
      </c>
    </row>
    <row r="291" spans="1:9" s="17" customFormat="1" ht="38.25" x14ac:dyDescent="0.2">
      <c r="A291" s="5" t="s">
        <v>515</v>
      </c>
      <c r="B291" s="6" t="s">
        <v>516</v>
      </c>
      <c r="C291" s="9">
        <v>9634</v>
      </c>
      <c r="D291" s="9">
        <v>9634</v>
      </c>
      <c r="E291" s="9">
        <v>9634</v>
      </c>
      <c r="F291" s="9">
        <f t="shared" si="12"/>
        <v>100</v>
      </c>
      <c r="G291" s="9">
        <f t="shared" si="13"/>
        <v>100</v>
      </c>
      <c r="H291" s="9">
        <v>9634</v>
      </c>
      <c r="I291" s="9">
        <f t="shared" si="14"/>
        <v>100</v>
      </c>
    </row>
    <row r="292" spans="1:9" s="17" customFormat="1" ht="38.25" x14ac:dyDescent="0.2">
      <c r="A292" s="5" t="s">
        <v>517</v>
      </c>
      <c r="B292" s="6" t="s">
        <v>518</v>
      </c>
      <c r="C292" s="9">
        <v>29756.9</v>
      </c>
      <c r="D292" s="9">
        <v>29756.9</v>
      </c>
      <c r="E292" s="9">
        <v>29756.11476</v>
      </c>
      <c r="F292" s="9">
        <f t="shared" si="12"/>
        <v>99.99736114985096</v>
      </c>
      <c r="G292" s="9">
        <f t="shared" si="13"/>
        <v>99.99736114985096</v>
      </c>
      <c r="H292" s="9">
        <v>29754.585660000001</v>
      </c>
      <c r="I292" s="9">
        <f t="shared" si="14"/>
        <v>100.00513903980203</v>
      </c>
    </row>
    <row r="293" spans="1:9" s="17" customFormat="1" ht="38.25" x14ac:dyDescent="0.2">
      <c r="A293" s="5" t="s">
        <v>519</v>
      </c>
      <c r="B293" s="6" t="s">
        <v>520</v>
      </c>
      <c r="C293" s="9">
        <v>29756.9</v>
      </c>
      <c r="D293" s="9">
        <v>29756.9</v>
      </c>
      <c r="E293" s="9">
        <v>29756.11476</v>
      </c>
      <c r="F293" s="9">
        <f t="shared" si="12"/>
        <v>99.99736114985096</v>
      </c>
      <c r="G293" s="9">
        <f t="shared" si="13"/>
        <v>99.99736114985096</v>
      </c>
      <c r="H293" s="9">
        <v>29754.585660000001</v>
      </c>
      <c r="I293" s="9">
        <f t="shared" si="14"/>
        <v>100.00513903980203</v>
      </c>
    </row>
    <row r="294" spans="1:9" s="17" customFormat="1" ht="25.5" x14ac:dyDescent="0.2">
      <c r="A294" s="5" t="s">
        <v>521</v>
      </c>
      <c r="B294" s="6" t="s">
        <v>522</v>
      </c>
      <c r="C294" s="9">
        <v>35782.1</v>
      </c>
      <c r="D294" s="9">
        <v>35782.1</v>
      </c>
      <c r="E294" s="9">
        <v>35710.077950000006</v>
      </c>
      <c r="F294" s="9">
        <f t="shared" si="12"/>
        <v>99.7987204496103</v>
      </c>
      <c r="G294" s="9">
        <f t="shared" si="13"/>
        <v>99.7987204496103</v>
      </c>
      <c r="H294" s="9">
        <v>45399.012520000004</v>
      </c>
      <c r="I294" s="9">
        <f t="shared" si="14"/>
        <v>78.658270230587831</v>
      </c>
    </row>
    <row r="295" spans="1:9" s="17" customFormat="1" ht="25.5" x14ac:dyDescent="0.2">
      <c r="A295" s="5" t="s">
        <v>523</v>
      </c>
      <c r="B295" s="6" t="s">
        <v>524</v>
      </c>
      <c r="C295" s="9">
        <v>35782.1</v>
      </c>
      <c r="D295" s="9">
        <v>35782.1</v>
      </c>
      <c r="E295" s="9">
        <v>35710.077950000006</v>
      </c>
      <c r="F295" s="9">
        <f t="shared" si="12"/>
        <v>99.7987204496103</v>
      </c>
      <c r="G295" s="9">
        <f t="shared" si="13"/>
        <v>99.7987204496103</v>
      </c>
      <c r="H295" s="9">
        <v>45399.012520000004</v>
      </c>
      <c r="I295" s="9">
        <f t="shared" si="14"/>
        <v>78.658270230587831</v>
      </c>
    </row>
    <row r="296" spans="1:9" ht="25.5" x14ac:dyDescent="0.2">
      <c r="A296" s="5" t="s">
        <v>525</v>
      </c>
      <c r="B296" s="6" t="s">
        <v>526</v>
      </c>
      <c r="C296" s="9">
        <v>13291.6</v>
      </c>
      <c r="D296" s="9">
        <v>13291.6</v>
      </c>
      <c r="E296" s="9">
        <v>13291.6</v>
      </c>
      <c r="F296" s="9">
        <f t="shared" si="12"/>
        <v>100</v>
      </c>
      <c r="G296" s="9">
        <f t="shared" si="13"/>
        <v>100</v>
      </c>
      <c r="H296" s="9">
        <v>9033.9</v>
      </c>
      <c r="I296" s="9">
        <f t="shared" si="14"/>
        <v>147.130253821716</v>
      </c>
    </row>
    <row r="297" spans="1:9" ht="25.5" x14ac:dyDescent="0.2">
      <c r="A297" s="5" t="s">
        <v>527</v>
      </c>
      <c r="B297" s="6" t="s">
        <v>528</v>
      </c>
      <c r="C297" s="9">
        <v>13291.6</v>
      </c>
      <c r="D297" s="9">
        <v>13291.6</v>
      </c>
      <c r="E297" s="9">
        <v>13291.6</v>
      </c>
      <c r="F297" s="9">
        <f t="shared" si="12"/>
        <v>100</v>
      </c>
      <c r="G297" s="9">
        <f t="shared" si="13"/>
        <v>100</v>
      </c>
      <c r="H297" s="9">
        <v>9033.9</v>
      </c>
      <c r="I297" s="9">
        <f t="shared" si="14"/>
        <v>147.130253821716</v>
      </c>
    </row>
    <row r="298" spans="1:9" x14ac:dyDescent="0.2">
      <c r="A298" s="5" t="s">
        <v>529</v>
      </c>
      <c r="B298" s="6" t="s">
        <v>530</v>
      </c>
      <c r="C298" s="9">
        <v>40586.1</v>
      </c>
      <c r="D298" s="9">
        <v>40586.1</v>
      </c>
      <c r="E298" s="9">
        <v>40576.637990000003</v>
      </c>
      <c r="F298" s="9">
        <f t="shared" si="12"/>
        <v>99.976686574960411</v>
      </c>
      <c r="G298" s="9">
        <f t="shared" si="13"/>
        <v>99.976686574960411</v>
      </c>
      <c r="H298" s="9">
        <v>5470.1470599999993</v>
      </c>
      <c r="I298" s="9" t="s">
        <v>1179</v>
      </c>
    </row>
    <row r="299" spans="1:9" ht="25.5" x14ac:dyDescent="0.2">
      <c r="A299" s="5" t="s">
        <v>531</v>
      </c>
      <c r="B299" s="6" t="s">
        <v>532</v>
      </c>
      <c r="C299" s="9">
        <v>40586.1</v>
      </c>
      <c r="D299" s="9">
        <v>40586.1</v>
      </c>
      <c r="E299" s="9">
        <v>40576.637990000003</v>
      </c>
      <c r="F299" s="9">
        <f t="shared" si="12"/>
        <v>99.976686574960411</v>
      </c>
      <c r="G299" s="9">
        <f t="shared" si="13"/>
        <v>99.976686574960411</v>
      </c>
      <c r="H299" s="9">
        <v>5470.1470599999993</v>
      </c>
      <c r="I299" s="9" t="s">
        <v>1179</v>
      </c>
    </row>
    <row r="300" spans="1:9" ht="25.5" x14ac:dyDescent="0.2">
      <c r="A300" s="5" t="s">
        <v>533</v>
      </c>
      <c r="B300" s="6" t="s">
        <v>534</v>
      </c>
      <c r="C300" s="9">
        <v>760484.4</v>
      </c>
      <c r="D300" s="9">
        <v>760484.4</v>
      </c>
      <c r="E300" s="9">
        <v>498052.79119999998</v>
      </c>
      <c r="F300" s="9">
        <f t="shared" si="12"/>
        <v>65.491519773449653</v>
      </c>
      <c r="G300" s="9">
        <f t="shared" si="13"/>
        <v>65.491519773449653</v>
      </c>
      <c r="H300" s="9">
        <v>237659.72858000002</v>
      </c>
      <c r="I300" s="9" t="s">
        <v>1179</v>
      </c>
    </row>
    <row r="301" spans="1:9" ht="38.25" x14ac:dyDescent="0.2">
      <c r="A301" s="5" t="s">
        <v>535</v>
      </c>
      <c r="B301" s="6" t="s">
        <v>536</v>
      </c>
      <c r="C301" s="9">
        <v>760484.4</v>
      </c>
      <c r="D301" s="9">
        <v>760484.4</v>
      </c>
      <c r="E301" s="9">
        <v>498052.79119999998</v>
      </c>
      <c r="F301" s="9">
        <f t="shared" si="12"/>
        <v>65.491519773449653</v>
      </c>
      <c r="G301" s="9">
        <f t="shared" si="13"/>
        <v>65.491519773449653</v>
      </c>
      <c r="H301" s="9">
        <v>237659.72858000002</v>
      </c>
      <c r="I301" s="9" t="s">
        <v>1179</v>
      </c>
    </row>
    <row r="302" spans="1:9" ht="38.25" x14ac:dyDescent="0.2">
      <c r="A302" s="5" t="s">
        <v>537</v>
      </c>
      <c r="B302" s="6" t="s">
        <v>538</v>
      </c>
      <c r="C302" s="9">
        <v>439776.3</v>
      </c>
      <c r="D302" s="9">
        <v>439776.3</v>
      </c>
      <c r="E302" s="9">
        <v>439776.26</v>
      </c>
      <c r="F302" s="9">
        <f t="shared" si="12"/>
        <v>99.999990904466657</v>
      </c>
      <c r="G302" s="9">
        <f t="shared" si="13"/>
        <v>99.999990904466657</v>
      </c>
      <c r="H302" s="9">
        <v>23006.5</v>
      </c>
      <c r="I302" s="9" t="s">
        <v>1179</v>
      </c>
    </row>
    <row r="303" spans="1:9" ht="51" x14ac:dyDescent="0.2">
      <c r="A303" s="5" t="s">
        <v>539</v>
      </c>
      <c r="B303" s="6" t="s">
        <v>540</v>
      </c>
      <c r="C303" s="9">
        <v>439776.3</v>
      </c>
      <c r="D303" s="9">
        <v>439776.3</v>
      </c>
      <c r="E303" s="9">
        <v>439776.26</v>
      </c>
      <c r="F303" s="9">
        <f t="shared" si="12"/>
        <v>99.999990904466657</v>
      </c>
      <c r="G303" s="9">
        <f t="shared" si="13"/>
        <v>99.999990904466657</v>
      </c>
      <c r="H303" s="9">
        <v>23006.5</v>
      </c>
      <c r="I303" s="9" t="s">
        <v>1179</v>
      </c>
    </row>
    <row r="304" spans="1:9" ht="51" x14ac:dyDescent="0.2">
      <c r="A304" s="5" t="s">
        <v>1147</v>
      </c>
      <c r="B304" s="6" t="s">
        <v>1148</v>
      </c>
      <c r="C304" s="9">
        <v>0</v>
      </c>
      <c r="D304" s="9">
        <v>0</v>
      </c>
      <c r="E304" s="9">
        <v>0</v>
      </c>
      <c r="F304" s="9">
        <v>0</v>
      </c>
      <c r="G304" s="9">
        <v>0</v>
      </c>
      <c r="H304" s="9">
        <v>20164.5</v>
      </c>
      <c r="I304" s="9">
        <f t="shared" si="14"/>
        <v>0</v>
      </c>
    </row>
    <row r="305" spans="1:9" ht="63.75" x14ac:dyDescent="0.2">
      <c r="A305" s="5" t="s">
        <v>541</v>
      </c>
      <c r="B305" s="6" t="s">
        <v>542</v>
      </c>
      <c r="C305" s="9">
        <v>3246.7</v>
      </c>
      <c r="D305" s="9">
        <v>3246.7</v>
      </c>
      <c r="E305" s="9">
        <v>3246.7</v>
      </c>
      <c r="F305" s="9">
        <f t="shared" si="12"/>
        <v>100</v>
      </c>
      <c r="G305" s="9">
        <f t="shared" si="13"/>
        <v>100</v>
      </c>
      <c r="H305" s="39">
        <v>0</v>
      </c>
      <c r="I305" s="9">
        <v>0</v>
      </c>
    </row>
    <row r="306" spans="1:9" s="17" customFormat="1" ht="38.25" x14ac:dyDescent="0.2">
      <c r="A306" s="5" t="s">
        <v>543</v>
      </c>
      <c r="B306" s="6" t="s">
        <v>544</v>
      </c>
      <c r="C306" s="9">
        <v>135702.1</v>
      </c>
      <c r="D306" s="9">
        <v>135702.1</v>
      </c>
      <c r="E306" s="9">
        <v>135292.2844</v>
      </c>
      <c r="F306" s="9">
        <f t="shared" si="12"/>
        <v>99.698003494419012</v>
      </c>
      <c r="G306" s="9">
        <f t="shared" si="13"/>
        <v>99.698003494419012</v>
      </c>
      <c r="H306" s="9">
        <v>211610.3</v>
      </c>
      <c r="I306" s="9">
        <f t="shared" si="14"/>
        <v>63.934640421567387</v>
      </c>
    </row>
    <row r="307" spans="1:9" ht="25.5" x14ac:dyDescent="0.2">
      <c r="A307" s="5" t="s">
        <v>545</v>
      </c>
      <c r="B307" s="6" t="s">
        <v>546</v>
      </c>
      <c r="C307" s="9">
        <v>74417.3</v>
      </c>
      <c r="D307" s="9">
        <v>74417.3</v>
      </c>
      <c r="E307" s="9">
        <v>74417.3</v>
      </c>
      <c r="F307" s="9">
        <f t="shared" si="12"/>
        <v>100</v>
      </c>
      <c r="G307" s="9">
        <f t="shared" si="13"/>
        <v>100</v>
      </c>
      <c r="H307" s="9">
        <v>65801.899999999994</v>
      </c>
      <c r="I307" s="9">
        <f t="shared" si="14"/>
        <v>113.09293500643601</v>
      </c>
    </row>
    <row r="308" spans="1:9" ht="38.25" x14ac:dyDescent="0.2">
      <c r="A308" s="5" t="s">
        <v>547</v>
      </c>
      <c r="B308" s="6" t="s">
        <v>548</v>
      </c>
      <c r="C308" s="9">
        <v>199286.3</v>
      </c>
      <c r="D308" s="9">
        <v>199286.3</v>
      </c>
      <c r="E308" s="9">
        <v>186379.69428</v>
      </c>
      <c r="F308" s="9">
        <f t="shared" si="12"/>
        <v>93.523586056843854</v>
      </c>
      <c r="G308" s="9">
        <f t="shared" si="13"/>
        <v>93.523586056843854</v>
      </c>
      <c r="H308" s="9">
        <v>184230.74288999999</v>
      </c>
      <c r="I308" s="9">
        <f t="shared" si="14"/>
        <v>101.16644559767263</v>
      </c>
    </row>
    <row r="309" spans="1:9" ht="38.25" x14ac:dyDescent="0.2">
      <c r="A309" s="5" t="s">
        <v>1149</v>
      </c>
      <c r="B309" s="6" t="s">
        <v>1150</v>
      </c>
      <c r="C309" s="9">
        <v>0</v>
      </c>
      <c r="D309" s="9">
        <v>0</v>
      </c>
      <c r="E309" s="9">
        <v>0</v>
      </c>
      <c r="F309" s="9">
        <v>0</v>
      </c>
      <c r="G309" s="9">
        <v>0</v>
      </c>
      <c r="H309" s="9">
        <v>537341.30000000005</v>
      </c>
      <c r="I309" s="9">
        <v>0</v>
      </c>
    </row>
    <row r="310" spans="1:9" ht="38.25" x14ac:dyDescent="0.2">
      <c r="A310" s="5" t="s">
        <v>549</v>
      </c>
      <c r="B310" s="6" t="s">
        <v>550</v>
      </c>
      <c r="C310" s="9">
        <v>58641.3</v>
      </c>
      <c r="D310" s="9">
        <v>58641.3</v>
      </c>
      <c r="E310" s="9">
        <v>58639.976539999996</v>
      </c>
      <c r="F310" s="9">
        <f t="shared" si="12"/>
        <v>99.997743126431359</v>
      </c>
      <c r="G310" s="9">
        <f t="shared" si="13"/>
        <v>99.997743126431359</v>
      </c>
      <c r="H310" s="9">
        <v>42545.7</v>
      </c>
      <c r="I310" s="9">
        <f t="shared" si="14"/>
        <v>137.82820952528695</v>
      </c>
    </row>
    <row r="311" spans="1:9" ht="25.5" x14ac:dyDescent="0.2">
      <c r="A311" s="5" t="s">
        <v>551</v>
      </c>
      <c r="B311" s="6" t="s">
        <v>552</v>
      </c>
      <c r="C311" s="9">
        <v>411118.4</v>
      </c>
      <c r="D311" s="9">
        <v>411118.4</v>
      </c>
      <c r="E311" s="9">
        <v>400291.67693000002</v>
      </c>
      <c r="F311" s="9">
        <f t="shared" si="12"/>
        <v>97.366519457655016</v>
      </c>
      <c r="G311" s="9">
        <f t="shared" si="13"/>
        <v>97.366519457655016</v>
      </c>
      <c r="H311" s="9">
        <v>239767.06065</v>
      </c>
      <c r="I311" s="9">
        <f t="shared" si="14"/>
        <v>166.95023738657991</v>
      </c>
    </row>
    <row r="312" spans="1:9" ht="25.5" x14ac:dyDescent="0.2">
      <c r="A312" s="5" t="s">
        <v>553</v>
      </c>
      <c r="B312" s="6" t="s">
        <v>554</v>
      </c>
      <c r="C312" s="9">
        <v>411118.4</v>
      </c>
      <c r="D312" s="9">
        <v>411118.4</v>
      </c>
      <c r="E312" s="9">
        <v>400291.67693000002</v>
      </c>
      <c r="F312" s="9">
        <f t="shared" si="12"/>
        <v>97.366519457655016</v>
      </c>
      <c r="G312" s="9">
        <f t="shared" si="13"/>
        <v>97.366519457655016</v>
      </c>
      <c r="H312" s="9">
        <v>239767.06065</v>
      </c>
      <c r="I312" s="9">
        <f t="shared" si="14"/>
        <v>166.95023738657991</v>
      </c>
    </row>
    <row r="313" spans="1:9" ht="25.5" x14ac:dyDescent="0.2">
      <c r="A313" s="5" t="s">
        <v>1151</v>
      </c>
      <c r="B313" s="6" t="s">
        <v>1152</v>
      </c>
      <c r="C313" s="9">
        <v>0</v>
      </c>
      <c r="D313" s="9">
        <v>0</v>
      </c>
      <c r="E313" s="9">
        <v>0</v>
      </c>
      <c r="F313" s="9">
        <v>0</v>
      </c>
      <c r="G313" s="9">
        <v>0</v>
      </c>
      <c r="H313" s="9">
        <v>7061.1639800000003</v>
      </c>
      <c r="I313" s="9">
        <v>0</v>
      </c>
    </row>
    <row r="314" spans="1:9" ht="25.5" x14ac:dyDescent="0.2">
      <c r="A314" s="5" t="s">
        <v>1153</v>
      </c>
      <c r="B314" s="6" t="s">
        <v>1154</v>
      </c>
      <c r="C314" s="9">
        <v>0</v>
      </c>
      <c r="D314" s="9">
        <v>0</v>
      </c>
      <c r="E314" s="9">
        <v>0</v>
      </c>
      <c r="F314" s="9">
        <v>0</v>
      </c>
      <c r="G314" s="9">
        <v>0</v>
      </c>
      <c r="H314" s="9">
        <v>7061.1639800000003</v>
      </c>
      <c r="I314" s="9">
        <v>0</v>
      </c>
    </row>
    <row r="315" spans="1:9" x14ac:dyDescent="0.2">
      <c r="A315" s="5" t="s">
        <v>555</v>
      </c>
      <c r="B315" s="6" t="s">
        <v>556</v>
      </c>
      <c r="C315" s="9">
        <v>10416.1</v>
      </c>
      <c r="D315" s="9">
        <v>10416.1</v>
      </c>
      <c r="E315" s="9">
        <v>36388.398369999995</v>
      </c>
      <c r="F315" s="9" t="s">
        <v>1179</v>
      </c>
      <c r="G315" s="9" t="s">
        <v>1179</v>
      </c>
      <c r="H315" s="9">
        <v>7635.5850899999996</v>
      </c>
      <c r="I315" s="9" t="s">
        <v>1179</v>
      </c>
    </row>
    <row r="316" spans="1:9" ht="25.5" x14ac:dyDescent="0.2">
      <c r="A316" s="5" t="s">
        <v>557</v>
      </c>
      <c r="B316" s="6" t="s">
        <v>558</v>
      </c>
      <c r="C316" s="9">
        <v>10416.1</v>
      </c>
      <c r="D316" s="9">
        <v>10416.1</v>
      </c>
      <c r="E316" s="9">
        <v>36388.398369999995</v>
      </c>
      <c r="F316" s="9" t="s">
        <v>1179</v>
      </c>
      <c r="G316" s="9" t="s">
        <v>1179</v>
      </c>
      <c r="H316" s="9">
        <v>7635.5850899999996</v>
      </c>
      <c r="I316" s="9" t="s">
        <v>1179</v>
      </c>
    </row>
    <row r="317" spans="1:9" s="17" customFormat="1" ht="25.5" x14ac:dyDescent="0.2">
      <c r="A317" s="5" t="s">
        <v>559</v>
      </c>
      <c r="B317" s="6" t="s">
        <v>560</v>
      </c>
      <c r="C317" s="9">
        <v>36827</v>
      </c>
      <c r="D317" s="9">
        <v>36827</v>
      </c>
      <c r="E317" s="9">
        <v>36773.33354</v>
      </c>
      <c r="F317" s="9">
        <f t="shared" si="12"/>
        <v>99.854274146685853</v>
      </c>
      <c r="G317" s="9">
        <f t="shared" si="13"/>
        <v>99.854274146685853</v>
      </c>
      <c r="H317" s="9">
        <v>5570.9758499999998</v>
      </c>
      <c r="I317" s="9" t="s">
        <v>1179</v>
      </c>
    </row>
    <row r="318" spans="1:9" s="17" customFormat="1" ht="51" x14ac:dyDescent="0.2">
      <c r="A318" s="5" t="s">
        <v>561</v>
      </c>
      <c r="B318" s="6" t="s">
        <v>562</v>
      </c>
      <c r="C318" s="9">
        <v>12122.9</v>
      </c>
      <c r="D318" s="9">
        <v>12122.9</v>
      </c>
      <c r="E318" s="9">
        <v>12122.816000000001</v>
      </c>
      <c r="F318" s="9">
        <f t="shared" si="12"/>
        <v>99.999307096486817</v>
      </c>
      <c r="G318" s="9">
        <f t="shared" si="13"/>
        <v>99.999307096486817</v>
      </c>
      <c r="H318" s="9">
        <v>95425.323790000009</v>
      </c>
      <c r="I318" s="9">
        <f t="shared" si="14"/>
        <v>12.703982044303419</v>
      </c>
    </row>
    <row r="319" spans="1:9" s="17" customFormat="1" ht="51" x14ac:dyDescent="0.2">
      <c r="A319" s="5" t="s">
        <v>563</v>
      </c>
      <c r="B319" s="6" t="s">
        <v>564</v>
      </c>
      <c r="C319" s="9">
        <v>12122.9</v>
      </c>
      <c r="D319" s="9">
        <v>12122.9</v>
      </c>
      <c r="E319" s="9">
        <v>12122.816000000001</v>
      </c>
      <c r="F319" s="9">
        <f t="shared" si="12"/>
        <v>99.999307096486817</v>
      </c>
      <c r="G319" s="9">
        <f t="shared" si="13"/>
        <v>99.999307096486817</v>
      </c>
      <c r="H319" s="9">
        <v>95425.323790000009</v>
      </c>
      <c r="I319" s="9">
        <f t="shared" si="14"/>
        <v>12.703982044303419</v>
      </c>
    </row>
    <row r="320" spans="1:9" s="17" customFormat="1" ht="63.75" x14ac:dyDescent="0.2">
      <c r="A320" s="5" t="s">
        <v>565</v>
      </c>
      <c r="B320" s="6" t="s">
        <v>566</v>
      </c>
      <c r="C320" s="9">
        <v>330828.79999999999</v>
      </c>
      <c r="D320" s="9">
        <v>330828.79999999999</v>
      </c>
      <c r="E320" s="9">
        <v>280689.19981999998</v>
      </c>
      <c r="F320" s="9">
        <f t="shared" si="12"/>
        <v>84.844245670268123</v>
      </c>
      <c r="G320" s="9">
        <f t="shared" si="13"/>
        <v>84.844245670268123</v>
      </c>
      <c r="H320" s="9">
        <v>0</v>
      </c>
      <c r="I320" s="9">
        <v>0</v>
      </c>
    </row>
    <row r="321" spans="1:9" s="17" customFormat="1" ht="76.5" x14ac:dyDescent="0.2">
      <c r="A321" s="5" t="s">
        <v>567</v>
      </c>
      <c r="B321" s="6" t="s">
        <v>568</v>
      </c>
      <c r="C321" s="9">
        <v>330828.79999999999</v>
      </c>
      <c r="D321" s="9">
        <v>330828.79999999999</v>
      </c>
      <c r="E321" s="9">
        <v>280689.19981999998</v>
      </c>
      <c r="F321" s="9">
        <f t="shared" si="12"/>
        <v>84.844245670268123</v>
      </c>
      <c r="G321" s="9">
        <f t="shared" si="13"/>
        <v>84.844245670268123</v>
      </c>
      <c r="H321" s="9">
        <v>0</v>
      </c>
      <c r="I321" s="9">
        <v>0</v>
      </c>
    </row>
    <row r="322" spans="1:9" s="17" customFormat="1" ht="38.25" x14ac:dyDescent="0.2">
      <c r="A322" s="5" t="s">
        <v>569</v>
      </c>
      <c r="B322" s="6" t="s">
        <v>570</v>
      </c>
      <c r="C322" s="9">
        <v>42344.9</v>
      </c>
      <c r="D322" s="9">
        <v>42344.9</v>
      </c>
      <c r="E322" s="9">
        <v>40855.658409999996</v>
      </c>
      <c r="F322" s="9">
        <f t="shared" si="12"/>
        <v>96.483067405992202</v>
      </c>
      <c r="G322" s="9">
        <f t="shared" si="13"/>
        <v>96.483067405992202</v>
      </c>
      <c r="H322" s="9">
        <v>0</v>
      </c>
      <c r="I322" s="9">
        <v>0</v>
      </c>
    </row>
    <row r="323" spans="1:9" ht="38.25" x14ac:dyDescent="0.2">
      <c r="A323" s="5" t="s">
        <v>571</v>
      </c>
      <c r="B323" s="6" t="s">
        <v>572</v>
      </c>
      <c r="C323" s="9">
        <v>42344.9</v>
      </c>
      <c r="D323" s="9">
        <v>42344.9</v>
      </c>
      <c r="E323" s="9">
        <v>40855.658409999996</v>
      </c>
      <c r="F323" s="9">
        <f t="shared" si="12"/>
        <v>96.483067405992202</v>
      </c>
      <c r="G323" s="9">
        <f t="shared" si="13"/>
        <v>96.483067405992202</v>
      </c>
      <c r="H323" s="9">
        <v>0</v>
      </c>
      <c r="I323" s="9">
        <v>0</v>
      </c>
    </row>
    <row r="324" spans="1:9" x14ac:dyDescent="0.2">
      <c r="A324" s="5" t="s">
        <v>573</v>
      </c>
      <c r="B324" s="6" t="s">
        <v>574</v>
      </c>
      <c r="C324" s="9">
        <v>0</v>
      </c>
      <c r="D324" s="9">
        <v>0</v>
      </c>
      <c r="E324" s="9">
        <v>447.00165999999996</v>
      </c>
      <c r="F324" s="9">
        <v>0</v>
      </c>
      <c r="G324" s="9">
        <v>0</v>
      </c>
      <c r="H324" s="9">
        <v>203.03702999999999</v>
      </c>
      <c r="I324" s="9" t="s">
        <v>1179</v>
      </c>
    </row>
    <row r="325" spans="1:9" x14ac:dyDescent="0.2">
      <c r="A325" s="5" t="s">
        <v>575</v>
      </c>
      <c r="B325" s="6" t="s">
        <v>576</v>
      </c>
      <c r="C325" s="9">
        <v>0</v>
      </c>
      <c r="D325" s="9">
        <v>0</v>
      </c>
      <c r="E325" s="9">
        <v>447.00165999999996</v>
      </c>
      <c r="F325" s="9">
        <v>0</v>
      </c>
      <c r="G325" s="9">
        <v>0</v>
      </c>
      <c r="H325" s="9">
        <v>203.03702999999999</v>
      </c>
      <c r="I325" s="9" t="s">
        <v>1179</v>
      </c>
    </row>
    <row r="326" spans="1:9" x14ac:dyDescent="0.2">
      <c r="A326" s="5" t="s">
        <v>577</v>
      </c>
      <c r="B326" s="6" t="s">
        <v>578</v>
      </c>
      <c r="C326" s="9">
        <v>3296229.2</v>
      </c>
      <c r="D326" s="9">
        <v>3296229.2</v>
      </c>
      <c r="E326" s="9">
        <v>3237686.5631300001</v>
      </c>
      <c r="F326" s="9">
        <f t="shared" si="12"/>
        <v>98.223951269226063</v>
      </c>
      <c r="G326" s="9">
        <f t="shared" si="13"/>
        <v>98.223951269226063</v>
      </c>
      <c r="H326" s="9">
        <v>2686648.7265400002</v>
      </c>
      <c r="I326" s="9">
        <f t="shared" si="14"/>
        <v>120.51023012969968</v>
      </c>
    </row>
    <row r="327" spans="1:9" ht="25.5" x14ac:dyDescent="0.2">
      <c r="A327" s="5" t="s">
        <v>579</v>
      </c>
      <c r="B327" s="6" t="s">
        <v>580</v>
      </c>
      <c r="C327" s="9">
        <v>4640</v>
      </c>
      <c r="D327" s="9">
        <v>4640</v>
      </c>
      <c r="E327" s="9">
        <v>3502.8904300000004</v>
      </c>
      <c r="F327" s="9">
        <f t="shared" si="12"/>
        <v>75.493328232758628</v>
      </c>
      <c r="G327" s="9">
        <f t="shared" si="13"/>
        <v>75.493328232758628</v>
      </c>
      <c r="H327" s="9"/>
      <c r="I327" s="9">
        <v>0</v>
      </c>
    </row>
    <row r="328" spans="1:9" ht="25.5" x14ac:dyDescent="0.2">
      <c r="A328" s="5" t="s">
        <v>581</v>
      </c>
      <c r="B328" s="6" t="s">
        <v>582</v>
      </c>
      <c r="C328" s="9">
        <v>4640</v>
      </c>
      <c r="D328" s="9">
        <v>4640</v>
      </c>
      <c r="E328" s="9">
        <v>3502.8904300000004</v>
      </c>
      <c r="F328" s="9">
        <f t="shared" si="12"/>
        <v>75.493328232758628</v>
      </c>
      <c r="G328" s="9">
        <f t="shared" si="13"/>
        <v>75.493328232758628</v>
      </c>
      <c r="H328" s="9"/>
      <c r="I328" s="9">
        <v>0</v>
      </c>
    </row>
    <row r="329" spans="1:9" ht="25.5" x14ac:dyDescent="0.2">
      <c r="A329" s="5" t="s">
        <v>583</v>
      </c>
      <c r="B329" s="6" t="s">
        <v>584</v>
      </c>
      <c r="C329" s="9">
        <v>30313.4</v>
      </c>
      <c r="D329" s="9">
        <v>30313.4</v>
      </c>
      <c r="E329" s="9">
        <v>30313.4</v>
      </c>
      <c r="F329" s="9">
        <f t="shared" si="12"/>
        <v>100</v>
      </c>
      <c r="G329" s="9">
        <f t="shared" si="13"/>
        <v>100</v>
      </c>
      <c r="H329" s="9">
        <v>31426.1</v>
      </c>
      <c r="I329" s="9">
        <f t="shared" si="14"/>
        <v>96.459312482299751</v>
      </c>
    </row>
    <row r="330" spans="1:9" ht="38.25" x14ac:dyDescent="0.2">
      <c r="A330" s="5" t="s">
        <v>585</v>
      </c>
      <c r="B330" s="6" t="s">
        <v>586</v>
      </c>
      <c r="C330" s="9">
        <v>30313.4</v>
      </c>
      <c r="D330" s="9">
        <v>30313.4</v>
      </c>
      <c r="E330" s="9">
        <v>30313.4</v>
      </c>
      <c r="F330" s="9">
        <f t="shared" si="12"/>
        <v>100</v>
      </c>
      <c r="G330" s="9">
        <f t="shared" si="13"/>
        <v>100</v>
      </c>
      <c r="H330" s="9">
        <v>31426.1</v>
      </c>
      <c r="I330" s="9">
        <f t="shared" si="14"/>
        <v>96.459312482299751</v>
      </c>
    </row>
    <row r="331" spans="1:9" ht="38.25" x14ac:dyDescent="0.2">
      <c r="A331" s="5" t="s">
        <v>587</v>
      </c>
      <c r="B331" s="6" t="s">
        <v>588</v>
      </c>
      <c r="C331" s="9">
        <v>716.8</v>
      </c>
      <c r="D331" s="9">
        <v>716.8</v>
      </c>
      <c r="E331" s="9">
        <v>716.8</v>
      </c>
      <c r="F331" s="9">
        <f t="shared" si="12"/>
        <v>100</v>
      </c>
      <c r="G331" s="9">
        <f t="shared" si="13"/>
        <v>100</v>
      </c>
      <c r="H331" s="9">
        <v>3886.1</v>
      </c>
      <c r="I331" s="9">
        <f t="shared" si="14"/>
        <v>18.445227863410615</v>
      </c>
    </row>
    <row r="332" spans="1:9" ht="38.25" x14ac:dyDescent="0.2">
      <c r="A332" s="5" t="s">
        <v>589</v>
      </c>
      <c r="B332" s="6" t="s">
        <v>590</v>
      </c>
      <c r="C332" s="9">
        <v>716.8</v>
      </c>
      <c r="D332" s="9">
        <v>716.8</v>
      </c>
      <c r="E332" s="9">
        <v>716.8</v>
      </c>
      <c r="F332" s="9">
        <f t="shared" si="12"/>
        <v>100</v>
      </c>
      <c r="G332" s="9">
        <f t="shared" si="13"/>
        <v>100</v>
      </c>
      <c r="H332" s="9">
        <v>3886.1</v>
      </c>
      <c r="I332" s="9">
        <f t="shared" si="14"/>
        <v>18.445227863410615</v>
      </c>
    </row>
    <row r="333" spans="1:9" ht="25.5" x14ac:dyDescent="0.2">
      <c r="A333" s="5" t="s">
        <v>591</v>
      </c>
      <c r="B333" s="6" t="s">
        <v>592</v>
      </c>
      <c r="C333" s="9">
        <v>15547.4</v>
      </c>
      <c r="D333" s="9">
        <v>15547.4</v>
      </c>
      <c r="E333" s="9">
        <v>11869.689829999999</v>
      </c>
      <c r="F333" s="9">
        <f t="shared" si="12"/>
        <v>76.345175592060414</v>
      </c>
      <c r="G333" s="9">
        <f t="shared" si="13"/>
        <v>76.345175592060414</v>
      </c>
      <c r="H333" s="9">
        <v>16206.2</v>
      </c>
      <c r="I333" s="9">
        <f t="shared" si="14"/>
        <v>73.241659550048738</v>
      </c>
    </row>
    <row r="334" spans="1:9" ht="25.5" x14ac:dyDescent="0.2">
      <c r="A334" s="5" t="s">
        <v>593</v>
      </c>
      <c r="B334" s="6" t="s">
        <v>594</v>
      </c>
      <c r="C334" s="9">
        <v>258340.3</v>
      </c>
      <c r="D334" s="9">
        <v>258340.3</v>
      </c>
      <c r="E334" s="9">
        <v>272065.20014999999</v>
      </c>
      <c r="F334" s="9">
        <f t="shared" si="12"/>
        <v>105.31272130209651</v>
      </c>
      <c r="G334" s="9">
        <f t="shared" si="13"/>
        <v>105.31272130209651</v>
      </c>
      <c r="H334" s="9">
        <v>300248.24994000001</v>
      </c>
      <c r="I334" s="9">
        <f t="shared" si="14"/>
        <v>90.613417465170258</v>
      </c>
    </row>
    <row r="335" spans="1:9" ht="63.75" x14ac:dyDescent="0.2">
      <c r="A335" s="5" t="s">
        <v>595</v>
      </c>
      <c r="B335" s="6" t="s">
        <v>596</v>
      </c>
      <c r="C335" s="9">
        <v>60121.9</v>
      </c>
      <c r="D335" s="9">
        <v>60121.9</v>
      </c>
      <c r="E335" s="9">
        <v>76237.343999999997</v>
      </c>
      <c r="F335" s="9">
        <f t="shared" si="12"/>
        <v>126.80461528993594</v>
      </c>
      <c r="G335" s="9">
        <f t="shared" si="13"/>
        <v>126.80461528993594</v>
      </c>
      <c r="H335" s="9">
        <v>29969.351999999999</v>
      </c>
      <c r="I335" s="9" t="s">
        <v>1179</v>
      </c>
    </row>
    <row r="336" spans="1:9" ht="63.75" x14ac:dyDescent="0.2">
      <c r="A336" s="5" t="s">
        <v>597</v>
      </c>
      <c r="B336" s="6" t="s">
        <v>598</v>
      </c>
      <c r="C336" s="9">
        <v>60121.9</v>
      </c>
      <c r="D336" s="9">
        <v>60121.9</v>
      </c>
      <c r="E336" s="9">
        <v>76237.343999999997</v>
      </c>
      <c r="F336" s="9">
        <f t="shared" si="12"/>
        <v>126.80461528993594</v>
      </c>
      <c r="G336" s="9">
        <f t="shared" si="13"/>
        <v>126.80461528993594</v>
      </c>
      <c r="H336" s="37">
        <v>29969.351999999999</v>
      </c>
      <c r="I336" s="9" t="s">
        <v>1179</v>
      </c>
    </row>
    <row r="337" spans="1:9" ht="38.25" x14ac:dyDescent="0.2">
      <c r="A337" s="5" t="s">
        <v>599</v>
      </c>
      <c r="B337" s="6" t="s">
        <v>600</v>
      </c>
      <c r="C337" s="9">
        <v>10190.799999999999</v>
      </c>
      <c r="D337" s="9">
        <v>10190.799999999999</v>
      </c>
      <c r="E337" s="9">
        <v>10062.216</v>
      </c>
      <c r="F337" s="9">
        <f t="shared" si="12"/>
        <v>98.738234486006988</v>
      </c>
      <c r="G337" s="9">
        <f t="shared" si="13"/>
        <v>98.738234486006988</v>
      </c>
      <c r="H337" s="9">
        <v>5729.04</v>
      </c>
      <c r="I337" s="9">
        <f t="shared" si="14"/>
        <v>175.63528968204099</v>
      </c>
    </row>
    <row r="338" spans="1:9" ht="38.25" x14ac:dyDescent="0.2">
      <c r="A338" s="5" t="s">
        <v>601</v>
      </c>
      <c r="B338" s="6" t="s">
        <v>602</v>
      </c>
      <c r="C338" s="9">
        <v>10190.799999999999</v>
      </c>
      <c r="D338" s="9">
        <v>10190.799999999999</v>
      </c>
      <c r="E338" s="9">
        <v>10062.216</v>
      </c>
      <c r="F338" s="9">
        <f t="shared" si="12"/>
        <v>98.738234486006988</v>
      </c>
      <c r="G338" s="9">
        <f t="shared" si="13"/>
        <v>98.738234486006988</v>
      </c>
      <c r="H338" s="9">
        <v>5729.04</v>
      </c>
      <c r="I338" s="9">
        <f t="shared" si="14"/>
        <v>175.63528968204099</v>
      </c>
    </row>
    <row r="339" spans="1:9" ht="38.25" x14ac:dyDescent="0.2">
      <c r="A339" s="5" t="s">
        <v>603</v>
      </c>
      <c r="B339" s="6" t="s">
        <v>604</v>
      </c>
      <c r="C339" s="9">
        <v>32162</v>
      </c>
      <c r="D339" s="9">
        <v>32162</v>
      </c>
      <c r="E339" s="9">
        <v>31489.285680000001</v>
      </c>
      <c r="F339" s="9">
        <f t="shared" si="12"/>
        <v>97.908356694235437</v>
      </c>
      <c r="G339" s="9">
        <f t="shared" si="13"/>
        <v>97.908356694235437</v>
      </c>
      <c r="H339" s="37">
        <v>32950.110710000001</v>
      </c>
      <c r="I339" s="9">
        <f t="shared" si="14"/>
        <v>95.566555017502097</v>
      </c>
    </row>
    <row r="340" spans="1:9" ht="38.25" x14ac:dyDescent="0.2">
      <c r="A340" s="5" t="s">
        <v>605</v>
      </c>
      <c r="B340" s="6" t="s">
        <v>606</v>
      </c>
      <c r="C340" s="9">
        <v>32162</v>
      </c>
      <c r="D340" s="9">
        <v>32162</v>
      </c>
      <c r="E340" s="9">
        <v>31489.285680000001</v>
      </c>
      <c r="F340" s="9">
        <f t="shared" si="12"/>
        <v>97.908356694235437</v>
      </c>
      <c r="G340" s="9">
        <f t="shared" si="13"/>
        <v>97.908356694235437</v>
      </c>
      <c r="H340" s="37">
        <v>32950.110710000001</v>
      </c>
      <c r="I340" s="9">
        <f t="shared" si="14"/>
        <v>95.566555017502097</v>
      </c>
    </row>
    <row r="341" spans="1:9" ht="38.25" x14ac:dyDescent="0.2">
      <c r="A341" s="5" t="s">
        <v>607</v>
      </c>
      <c r="B341" s="6" t="s">
        <v>608</v>
      </c>
      <c r="C341" s="9">
        <v>12411.6</v>
      </c>
      <c r="D341" s="9">
        <v>12411.6</v>
      </c>
      <c r="E341" s="9">
        <v>12195.049000000001</v>
      </c>
      <c r="F341" s="9">
        <f t="shared" si="12"/>
        <v>98.255253150278776</v>
      </c>
      <c r="G341" s="9">
        <f t="shared" si="13"/>
        <v>98.255253150278776</v>
      </c>
      <c r="H341" s="9">
        <v>6445.17</v>
      </c>
      <c r="I341" s="9">
        <f t="shared" si="14"/>
        <v>189.21221627978781</v>
      </c>
    </row>
    <row r="342" spans="1:9" ht="51" x14ac:dyDescent="0.2">
      <c r="A342" s="5" t="s">
        <v>609</v>
      </c>
      <c r="B342" s="6" t="s">
        <v>610</v>
      </c>
      <c r="C342" s="9">
        <v>12411.6</v>
      </c>
      <c r="D342" s="9">
        <v>12411.6</v>
      </c>
      <c r="E342" s="9">
        <v>12195.049000000001</v>
      </c>
      <c r="F342" s="9">
        <f t="shared" si="12"/>
        <v>98.255253150278776</v>
      </c>
      <c r="G342" s="9">
        <f t="shared" si="13"/>
        <v>98.255253150278776</v>
      </c>
      <c r="H342" s="9">
        <v>6445.17</v>
      </c>
      <c r="I342" s="9">
        <f t="shared" si="14"/>
        <v>189.21221627978781</v>
      </c>
    </row>
    <row r="343" spans="1:9" ht="38.25" x14ac:dyDescent="0.2">
      <c r="A343" s="5" t="s">
        <v>611</v>
      </c>
      <c r="B343" s="6" t="s">
        <v>612</v>
      </c>
      <c r="C343" s="9">
        <v>74360</v>
      </c>
      <c r="D343" s="9">
        <v>74360</v>
      </c>
      <c r="E343" s="9">
        <v>72888.090530000001</v>
      </c>
      <c r="F343" s="9">
        <f t="shared" si="12"/>
        <v>98.02056284292631</v>
      </c>
      <c r="G343" s="9">
        <f t="shared" si="13"/>
        <v>98.02056284292631</v>
      </c>
      <c r="H343" s="9">
        <v>70857.234629999992</v>
      </c>
      <c r="I343" s="9">
        <f t="shared" si="14"/>
        <v>102.86612356607574</v>
      </c>
    </row>
    <row r="344" spans="1:9" ht="51" x14ac:dyDescent="0.2">
      <c r="A344" s="5" t="s">
        <v>613</v>
      </c>
      <c r="B344" s="6" t="s">
        <v>614</v>
      </c>
      <c r="C344" s="9">
        <v>74360</v>
      </c>
      <c r="D344" s="9">
        <v>74360</v>
      </c>
      <c r="E344" s="9">
        <v>72888.090530000001</v>
      </c>
      <c r="F344" s="9">
        <f t="shared" si="12"/>
        <v>98.02056284292631</v>
      </c>
      <c r="G344" s="9">
        <f t="shared" si="13"/>
        <v>98.02056284292631</v>
      </c>
      <c r="H344" s="9">
        <v>70857.234629999992</v>
      </c>
      <c r="I344" s="9">
        <f t="shared" si="14"/>
        <v>102.86612356607574</v>
      </c>
    </row>
    <row r="345" spans="1:9" ht="38.25" x14ac:dyDescent="0.2">
      <c r="A345" s="5" t="s">
        <v>615</v>
      </c>
      <c r="B345" s="6" t="s">
        <v>616</v>
      </c>
      <c r="C345" s="9">
        <v>32.5</v>
      </c>
      <c r="D345" s="9">
        <v>32.5</v>
      </c>
      <c r="E345" s="9">
        <v>16.274290000000001</v>
      </c>
      <c r="F345" s="9">
        <f t="shared" si="12"/>
        <v>50.074738461538459</v>
      </c>
      <c r="G345" s="9">
        <f t="shared" si="13"/>
        <v>50.074738461538459</v>
      </c>
      <c r="H345" s="9">
        <v>26.005580000000002</v>
      </c>
      <c r="I345" s="9">
        <f t="shared" si="14"/>
        <v>62.579992447774671</v>
      </c>
    </row>
    <row r="346" spans="1:9" ht="38.25" x14ac:dyDescent="0.2">
      <c r="A346" s="5" t="s">
        <v>617</v>
      </c>
      <c r="B346" s="6" t="s">
        <v>618</v>
      </c>
      <c r="C346" s="9">
        <v>32.5</v>
      </c>
      <c r="D346" s="9">
        <v>32.5</v>
      </c>
      <c r="E346" s="9">
        <v>16.274290000000001</v>
      </c>
      <c r="F346" s="9">
        <f t="shared" si="12"/>
        <v>50.074738461538459</v>
      </c>
      <c r="G346" s="9">
        <f t="shared" si="13"/>
        <v>50.074738461538459</v>
      </c>
      <c r="H346" s="9">
        <v>26.005580000000002</v>
      </c>
      <c r="I346" s="9">
        <f t="shared" si="14"/>
        <v>62.579992447774671</v>
      </c>
    </row>
    <row r="347" spans="1:9" ht="25.5" x14ac:dyDescent="0.2">
      <c r="A347" s="5" t="s">
        <v>619</v>
      </c>
      <c r="B347" s="6" t="s">
        <v>620</v>
      </c>
      <c r="C347" s="9">
        <v>1013512.4</v>
      </c>
      <c r="D347" s="9">
        <v>1013512.4</v>
      </c>
      <c r="E347" s="9">
        <v>1017415.68833</v>
      </c>
      <c r="F347" s="9">
        <f t="shared" si="12"/>
        <v>100.38512487168386</v>
      </c>
      <c r="G347" s="9">
        <f t="shared" si="13"/>
        <v>100.38512487168386</v>
      </c>
      <c r="H347" s="9">
        <v>1021870.0971499999</v>
      </c>
      <c r="I347" s="9">
        <f t="shared" si="14"/>
        <v>99.564092458285728</v>
      </c>
    </row>
    <row r="348" spans="1:9" ht="25.5" x14ac:dyDescent="0.2">
      <c r="A348" s="5" t="s">
        <v>621</v>
      </c>
      <c r="B348" s="6" t="s">
        <v>622</v>
      </c>
      <c r="C348" s="9">
        <v>1013512.4</v>
      </c>
      <c r="D348" s="9">
        <v>1013512.4</v>
      </c>
      <c r="E348" s="9">
        <v>1017415.68833</v>
      </c>
      <c r="F348" s="9">
        <f t="shared" si="12"/>
        <v>100.38512487168386</v>
      </c>
      <c r="G348" s="9">
        <f t="shared" si="13"/>
        <v>100.38512487168386</v>
      </c>
      <c r="H348" s="9">
        <v>1021870.0971499999</v>
      </c>
      <c r="I348" s="9">
        <f t="shared" si="14"/>
        <v>99.564092458285728</v>
      </c>
    </row>
    <row r="349" spans="1:9" ht="25.5" x14ac:dyDescent="0.2">
      <c r="A349" s="5" t="s">
        <v>623</v>
      </c>
      <c r="B349" s="6" t="s">
        <v>624</v>
      </c>
      <c r="C349" s="9">
        <v>12757</v>
      </c>
      <c r="D349" s="9">
        <v>12757</v>
      </c>
      <c r="E349" s="9">
        <v>8653.5195899999999</v>
      </c>
      <c r="F349" s="9">
        <f t="shared" si="12"/>
        <v>67.833499960805838</v>
      </c>
      <c r="G349" s="9">
        <f t="shared" si="13"/>
        <v>67.833499960805838</v>
      </c>
      <c r="H349" s="9">
        <v>10854.84763</v>
      </c>
      <c r="I349" s="9">
        <f t="shared" si="14"/>
        <v>79.720322983474247</v>
      </c>
    </row>
    <row r="350" spans="1:9" ht="38.25" x14ac:dyDescent="0.2">
      <c r="A350" s="5" t="s">
        <v>625</v>
      </c>
      <c r="B350" s="6" t="s">
        <v>626</v>
      </c>
      <c r="C350" s="9">
        <v>12757</v>
      </c>
      <c r="D350" s="9">
        <v>12757</v>
      </c>
      <c r="E350" s="9">
        <v>8653.5195899999999</v>
      </c>
      <c r="F350" s="9">
        <f t="shared" si="12"/>
        <v>67.833499960805838</v>
      </c>
      <c r="G350" s="9">
        <f t="shared" si="13"/>
        <v>67.833499960805838</v>
      </c>
      <c r="H350" s="9">
        <v>10854.84763</v>
      </c>
      <c r="I350" s="9">
        <f t="shared" si="14"/>
        <v>79.720322983474247</v>
      </c>
    </row>
    <row r="351" spans="1:9" ht="51" x14ac:dyDescent="0.2">
      <c r="A351" s="5" t="s">
        <v>627</v>
      </c>
      <c r="B351" s="6" t="s">
        <v>628</v>
      </c>
      <c r="C351" s="9">
        <v>5792.5</v>
      </c>
      <c r="D351" s="9">
        <v>5792.5</v>
      </c>
      <c r="E351" s="9">
        <v>4243.8094700000001</v>
      </c>
      <c r="F351" s="9">
        <f t="shared" si="12"/>
        <v>73.263866551575319</v>
      </c>
      <c r="G351" s="9">
        <f t="shared" si="13"/>
        <v>73.263866551575319</v>
      </c>
      <c r="H351" s="9">
        <v>5275.4505499999996</v>
      </c>
      <c r="I351" s="9">
        <f t="shared" si="14"/>
        <v>80.444493409193271</v>
      </c>
    </row>
    <row r="352" spans="1:9" ht="51" x14ac:dyDescent="0.2">
      <c r="A352" s="5" t="s">
        <v>629</v>
      </c>
      <c r="B352" s="6" t="s">
        <v>630</v>
      </c>
      <c r="C352" s="9">
        <v>5792.5</v>
      </c>
      <c r="D352" s="9">
        <v>5792.5</v>
      </c>
      <c r="E352" s="9">
        <v>4243.8094700000001</v>
      </c>
      <c r="F352" s="9">
        <f t="shared" si="12"/>
        <v>73.263866551575319</v>
      </c>
      <c r="G352" s="9">
        <f t="shared" si="13"/>
        <v>73.263866551575319</v>
      </c>
      <c r="H352" s="9">
        <v>5275.4505499999996</v>
      </c>
      <c r="I352" s="9">
        <f t="shared" si="14"/>
        <v>80.444493409193271</v>
      </c>
    </row>
    <row r="353" spans="1:9" ht="38.25" x14ac:dyDescent="0.2">
      <c r="A353" s="5" t="s">
        <v>631</v>
      </c>
      <c r="B353" s="6" t="s">
        <v>632</v>
      </c>
      <c r="C353" s="9">
        <v>184.3</v>
      </c>
      <c r="D353" s="9">
        <v>184.3</v>
      </c>
      <c r="E353" s="9">
        <v>151.54801999999998</v>
      </c>
      <c r="F353" s="9">
        <f t="shared" si="12"/>
        <v>82.228985349972845</v>
      </c>
      <c r="G353" s="9">
        <f t="shared" si="13"/>
        <v>82.228985349972845</v>
      </c>
      <c r="H353" s="9">
        <v>131.95227</v>
      </c>
      <c r="I353" s="9">
        <f t="shared" si="14"/>
        <v>114.85063500612758</v>
      </c>
    </row>
    <row r="354" spans="1:9" ht="38.25" x14ac:dyDescent="0.2">
      <c r="A354" s="5" t="s">
        <v>633</v>
      </c>
      <c r="B354" s="6" t="s">
        <v>634</v>
      </c>
      <c r="C354" s="9">
        <v>184.3</v>
      </c>
      <c r="D354" s="9">
        <v>184.3</v>
      </c>
      <c r="E354" s="9">
        <v>151.54801999999998</v>
      </c>
      <c r="F354" s="9">
        <f t="shared" si="12"/>
        <v>82.228985349972845</v>
      </c>
      <c r="G354" s="9">
        <f t="shared" si="13"/>
        <v>82.228985349972845</v>
      </c>
      <c r="H354" s="9">
        <v>131.95227</v>
      </c>
      <c r="I354" s="9">
        <f t="shared" si="14"/>
        <v>114.85063500612758</v>
      </c>
    </row>
    <row r="355" spans="1:9" ht="38.25" x14ac:dyDescent="0.2">
      <c r="A355" s="5" t="s">
        <v>635</v>
      </c>
      <c r="B355" s="6" t="s">
        <v>636</v>
      </c>
      <c r="C355" s="9">
        <v>347195.5</v>
      </c>
      <c r="D355" s="9">
        <v>347195.5</v>
      </c>
      <c r="E355" s="9">
        <v>350400.74686000001</v>
      </c>
      <c r="F355" s="9">
        <f t="shared" ref="F355:F421" si="15">E355/C355*100</f>
        <v>100.92318214377778</v>
      </c>
      <c r="G355" s="9">
        <f t="shared" ref="G355:G421" si="16">E355/D355*100</f>
        <v>100.92318214377778</v>
      </c>
      <c r="H355" s="9">
        <v>217394.75518000001</v>
      </c>
      <c r="I355" s="9">
        <f t="shared" ref="I355:I421" si="17">E355/H355*100</f>
        <v>161.18178498366845</v>
      </c>
    </row>
    <row r="356" spans="1:9" ht="63.75" x14ac:dyDescent="0.2">
      <c r="A356" s="5" t="s">
        <v>637</v>
      </c>
      <c r="B356" s="6" t="s">
        <v>638</v>
      </c>
      <c r="C356" s="9">
        <v>481396.7</v>
      </c>
      <c r="D356" s="9">
        <v>481396.7</v>
      </c>
      <c r="E356" s="9">
        <v>397330.76708999998</v>
      </c>
      <c r="F356" s="9">
        <f t="shared" si="15"/>
        <v>82.537077443613555</v>
      </c>
      <c r="G356" s="9">
        <f t="shared" si="16"/>
        <v>82.537077443613555</v>
      </c>
      <c r="H356" s="9">
        <v>407401.61623000004</v>
      </c>
      <c r="I356" s="9">
        <f t="shared" si="17"/>
        <v>97.528029163655916</v>
      </c>
    </row>
    <row r="357" spans="1:9" ht="63.75" x14ac:dyDescent="0.2">
      <c r="A357" s="5" t="s">
        <v>639</v>
      </c>
      <c r="B357" s="6" t="s">
        <v>640</v>
      </c>
      <c r="C357" s="9">
        <v>481396.7</v>
      </c>
      <c r="D357" s="9">
        <v>481396.7</v>
      </c>
      <c r="E357" s="9">
        <v>397330.76708999998</v>
      </c>
      <c r="F357" s="9">
        <f t="shared" si="15"/>
        <v>82.537077443613555</v>
      </c>
      <c r="G357" s="9">
        <f t="shared" si="16"/>
        <v>82.537077443613555</v>
      </c>
      <c r="H357" s="9">
        <v>407401.61623000004</v>
      </c>
      <c r="I357" s="9">
        <f t="shared" si="17"/>
        <v>97.528029163655916</v>
      </c>
    </row>
    <row r="358" spans="1:9" x14ac:dyDescent="0.2">
      <c r="A358" s="5" t="s">
        <v>641</v>
      </c>
      <c r="B358" s="6" t="s">
        <v>642</v>
      </c>
      <c r="C358" s="9">
        <v>66485.5</v>
      </c>
      <c r="D358" s="9">
        <v>66485.5</v>
      </c>
      <c r="E358" s="9">
        <v>66485.321960000001</v>
      </c>
      <c r="F358" s="9">
        <f t="shared" si="15"/>
        <v>99.999732212286901</v>
      </c>
      <c r="G358" s="9">
        <f t="shared" si="16"/>
        <v>99.999732212286901</v>
      </c>
      <c r="H358" s="9">
        <v>0</v>
      </c>
      <c r="I358" s="9">
        <v>0</v>
      </c>
    </row>
    <row r="359" spans="1:9" ht="25.5" x14ac:dyDescent="0.2">
      <c r="A359" s="5" t="s">
        <v>643</v>
      </c>
      <c r="B359" s="6" t="s">
        <v>644</v>
      </c>
      <c r="C359" s="9">
        <v>66485.5</v>
      </c>
      <c r="D359" s="9">
        <v>66485.5</v>
      </c>
      <c r="E359" s="9">
        <v>66485.321960000001</v>
      </c>
      <c r="F359" s="9">
        <f t="shared" si="15"/>
        <v>99.999732212286901</v>
      </c>
      <c r="G359" s="9">
        <f t="shared" si="16"/>
        <v>99.999732212286901</v>
      </c>
      <c r="H359" s="9">
        <v>0</v>
      </c>
      <c r="I359" s="9">
        <v>0</v>
      </c>
    </row>
    <row r="360" spans="1:9" ht="51" x14ac:dyDescent="0.2">
      <c r="A360" s="5" t="s">
        <v>645</v>
      </c>
      <c r="B360" s="38" t="s">
        <v>646</v>
      </c>
      <c r="C360" s="9">
        <v>21618</v>
      </c>
      <c r="D360" s="9">
        <v>21618</v>
      </c>
      <c r="E360" s="9">
        <v>21618</v>
      </c>
      <c r="F360" s="9">
        <f t="shared" si="15"/>
        <v>100</v>
      </c>
      <c r="G360" s="9">
        <f t="shared" si="16"/>
        <v>100</v>
      </c>
      <c r="H360" s="37">
        <v>0</v>
      </c>
      <c r="I360" s="9">
        <v>0</v>
      </c>
    </row>
    <row r="361" spans="1:9" ht="51" x14ac:dyDescent="0.2">
      <c r="A361" s="5" t="s">
        <v>647</v>
      </c>
      <c r="B361" s="6" t="s">
        <v>648</v>
      </c>
      <c r="C361" s="9">
        <v>21618</v>
      </c>
      <c r="D361" s="9">
        <v>21618</v>
      </c>
      <c r="E361" s="9">
        <v>21618</v>
      </c>
      <c r="F361" s="9">
        <f t="shared" si="15"/>
        <v>100</v>
      </c>
      <c r="G361" s="9">
        <f t="shared" si="16"/>
        <v>100</v>
      </c>
      <c r="H361" s="9">
        <v>0</v>
      </c>
      <c r="I361" s="9">
        <v>0</v>
      </c>
    </row>
    <row r="362" spans="1:9" ht="51" x14ac:dyDescent="0.2">
      <c r="A362" s="5" t="s">
        <v>649</v>
      </c>
      <c r="B362" s="6" t="s">
        <v>650</v>
      </c>
      <c r="C362" s="9">
        <v>32902.800000000003</v>
      </c>
      <c r="D362" s="9">
        <v>32902.800000000003</v>
      </c>
      <c r="E362" s="9">
        <v>32902.800000000003</v>
      </c>
      <c r="F362" s="9">
        <f t="shared" si="15"/>
        <v>100</v>
      </c>
      <c r="G362" s="9">
        <f t="shared" si="16"/>
        <v>100</v>
      </c>
      <c r="H362" s="9">
        <v>0</v>
      </c>
      <c r="I362" s="9">
        <v>0</v>
      </c>
    </row>
    <row r="363" spans="1:9" ht="51" x14ac:dyDescent="0.2">
      <c r="A363" s="5" t="s">
        <v>651</v>
      </c>
      <c r="B363" s="6" t="s">
        <v>652</v>
      </c>
      <c r="C363" s="9">
        <v>32902.800000000003</v>
      </c>
      <c r="D363" s="9">
        <v>32902.800000000003</v>
      </c>
      <c r="E363" s="9">
        <v>32902.800000000003</v>
      </c>
      <c r="F363" s="9">
        <f t="shared" si="15"/>
        <v>100</v>
      </c>
      <c r="G363" s="9">
        <f t="shared" si="16"/>
        <v>100</v>
      </c>
      <c r="H363" s="9">
        <v>0</v>
      </c>
      <c r="I363" s="9">
        <v>0</v>
      </c>
    </row>
    <row r="364" spans="1:9" ht="63.75" x14ac:dyDescent="0.2">
      <c r="A364" s="5" t="s">
        <v>653</v>
      </c>
      <c r="B364" s="6" t="s">
        <v>654</v>
      </c>
      <c r="C364" s="9">
        <v>279418.8</v>
      </c>
      <c r="D364" s="9">
        <v>279418.8</v>
      </c>
      <c r="E364" s="9">
        <v>279163.46557</v>
      </c>
      <c r="F364" s="9">
        <f t="shared" si="15"/>
        <v>99.908619452234433</v>
      </c>
      <c r="G364" s="9">
        <f t="shared" si="16"/>
        <v>99.908619452234433</v>
      </c>
      <c r="H364" s="9">
        <v>256703.18556000001</v>
      </c>
      <c r="I364" s="9">
        <f t="shared" si="17"/>
        <v>108.74951355239426</v>
      </c>
    </row>
    <row r="365" spans="1:9" ht="63.75" x14ac:dyDescent="0.2">
      <c r="A365" s="5" t="s">
        <v>655</v>
      </c>
      <c r="B365" s="6" t="s">
        <v>656</v>
      </c>
      <c r="C365" s="9">
        <v>279418.8</v>
      </c>
      <c r="D365" s="9">
        <v>279418.8</v>
      </c>
      <c r="E365" s="9">
        <v>279163.46557</v>
      </c>
      <c r="F365" s="9">
        <f t="shared" si="15"/>
        <v>99.908619452234433</v>
      </c>
      <c r="G365" s="9">
        <f t="shared" si="16"/>
        <v>99.908619452234433</v>
      </c>
      <c r="H365" s="9">
        <v>256703.18556000001</v>
      </c>
      <c r="I365" s="9">
        <f t="shared" si="17"/>
        <v>108.74951355239426</v>
      </c>
    </row>
    <row r="366" spans="1:9" ht="25.5" x14ac:dyDescent="0.2">
      <c r="A366" s="5" t="s">
        <v>1155</v>
      </c>
      <c r="B366" s="6" t="s">
        <v>1156</v>
      </c>
      <c r="C366" s="9">
        <v>0</v>
      </c>
      <c r="D366" s="9">
        <v>0</v>
      </c>
      <c r="E366" s="9">
        <v>0</v>
      </c>
      <c r="F366" s="9">
        <v>0</v>
      </c>
      <c r="G366" s="9">
        <v>0</v>
      </c>
      <c r="H366" s="9">
        <v>7666.2</v>
      </c>
      <c r="I366" s="9">
        <v>0</v>
      </c>
    </row>
    <row r="367" spans="1:9" ht="25.5" x14ac:dyDescent="0.2">
      <c r="A367" s="5" t="s">
        <v>1157</v>
      </c>
      <c r="B367" s="6" t="s">
        <v>1158</v>
      </c>
      <c r="C367" s="9">
        <v>0</v>
      </c>
      <c r="D367" s="9">
        <v>0</v>
      </c>
      <c r="E367" s="9">
        <v>0</v>
      </c>
      <c r="F367" s="9">
        <v>0</v>
      </c>
      <c r="G367" s="9">
        <v>0</v>
      </c>
      <c r="H367" s="9">
        <v>7666.2</v>
      </c>
      <c r="I367" s="9">
        <v>0</v>
      </c>
    </row>
    <row r="368" spans="1:9" ht="25.5" x14ac:dyDescent="0.2">
      <c r="A368" s="5" t="s">
        <v>657</v>
      </c>
      <c r="B368" s="6" t="s">
        <v>658</v>
      </c>
      <c r="C368" s="9">
        <v>389147.6</v>
      </c>
      <c r="D368" s="9">
        <v>389147.6</v>
      </c>
      <c r="E368" s="9">
        <v>418784.09943</v>
      </c>
      <c r="F368" s="9">
        <f t="shared" si="15"/>
        <v>107.61574770858154</v>
      </c>
      <c r="G368" s="9">
        <f t="shared" si="16"/>
        <v>107.61574770858154</v>
      </c>
      <c r="H368" s="9">
        <v>164007.45027</v>
      </c>
      <c r="I368" s="9" t="s">
        <v>1179</v>
      </c>
    </row>
    <row r="369" spans="1:10" ht="25.5" x14ac:dyDescent="0.2">
      <c r="A369" s="5" t="s">
        <v>659</v>
      </c>
      <c r="B369" s="6" t="s">
        <v>660</v>
      </c>
      <c r="C369" s="9">
        <v>389147.6</v>
      </c>
      <c r="D369" s="9">
        <v>389147.6</v>
      </c>
      <c r="E369" s="9">
        <v>418784.09943</v>
      </c>
      <c r="F369" s="9">
        <f t="shared" si="15"/>
        <v>107.61574770858154</v>
      </c>
      <c r="G369" s="9">
        <f t="shared" si="16"/>
        <v>107.61574770858154</v>
      </c>
      <c r="H369" s="9">
        <v>164007.45027</v>
      </c>
      <c r="I369" s="9" t="s">
        <v>1179</v>
      </c>
    </row>
    <row r="370" spans="1:10" ht="25.5" x14ac:dyDescent="0.2">
      <c r="A370" s="5" t="s">
        <v>661</v>
      </c>
      <c r="B370" s="6" t="s">
        <v>662</v>
      </c>
      <c r="C370" s="9">
        <v>146981.4</v>
      </c>
      <c r="D370" s="9">
        <v>146981.4</v>
      </c>
      <c r="E370" s="9">
        <v>119180.55690000001</v>
      </c>
      <c r="F370" s="9">
        <f t="shared" si="15"/>
        <v>81.085468569492477</v>
      </c>
      <c r="G370" s="9">
        <f t="shared" si="16"/>
        <v>81.085468569492477</v>
      </c>
      <c r="H370" s="37">
        <v>97599.608840000001</v>
      </c>
      <c r="I370" s="9">
        <f t="shared" si="17"/>
        <v>122.11171572970005</v>
      </c>
    </row>
    <row r="371" spans="1:10" x14ac:dyDescent="0.2">
      <c r="A371" s="5" t="s">
        <v>663</v>
      </c>
      <c r="B371" s="6" t="s">
        <v>664</v>
      </c>
      <c r="C371" s="9">
        <v>4370438.8</v>
      </c>
      <c r="D371" s="9">
        <v>4370438.8</v>
      </c>
      <c r="E371" s="9">
        <v>3647849.07088</v>
      </c>
      <c r="F371" s="9">
        <f t="shared" si="15"/>
        <v>83.466426091586044</v>
      </c>
      <c r="G371" s="9">
        <f t="shared" si="16"/>
        <v>83.466426091586044</v>
      </c>
      <c r="H371" s="9">
        <v>1624229.1080699998</v>
      </c>
      <c r="I371" s="9" t="s">
        <v>1179</v>
      </c>
    </row>
    <row r="372" spans="1:10" ht="38.25" x14ac:dyDescent="0.2">
      <c r="A372" s="5" t="s">
        <v>665</v>
      </c>
      <c r="B372" s="6" t="s">
        <v>666</v>
      </c>
      <c r="C372" s="9">
        <v>7784.7</v>
      </c>
      <c r="D372" s="9">
        <v>7784.7</v>
      </c>
      <c r="E372" s="9">
        <v>9526.0020800000002</v>
      </c>
      <c r="F372" s="9">
        <f t="shared" si="15"/>
        <v>122.36826184695622</v>
      </c>
      <c r="G372" s="9">
        <f t="shared" si="16"/>
        <v>122.36826184695622</v>
      </c>
      <c r="H372" s="9">
        <v>10330.81337</v>
      </c>
      <c r="I372" s="9">
        <f t="shared" si="17"/>
        <v>92.209603821349447</v>
      </c>
    </row>
    <row r="373" spans="1:10" ht="38.25" x14ac:dyDescent="0.2">
      <c r="A373" s="5" t="s">
        <v>667</v>
      </c>
      <c r="B373" s="6" t="s">
        <v>668</v>
      </c>
      <c r="C373" s="9">
        <v>1388.4</v>
      </c>
      <c r="D373" s="9">
        <v>1388.4</v>
      </c>
      <c r="E373" s="9">
        <v>2133.4631600000002</v>
      </c>
      <c r="F373" s="9">
        <f t="shared" si="15"/>
        <v>153.66343704984155</v>
      </c>
      <c r="G373" s="9">
        <f t="shared" si="16"/>
        <v>153.66343704984155</v>
      </c>
      <c r="H373" s="9">
        <v>2584.2004400000001</v>
      </c>
      <c r="I373" s="9">
        <f t="shared" si="17"/>
        <v>82.557959784265037</v>
      </c>
    </row>
    <row r="374" spans="1:10" ht="51" x14ac:dyDescent="0.2">
      <c r="A374" s="5" t="s">
        <v>669</v>
      </c>
      <c r="B374" s="6" t="s">
        <v>670</v>
      </c>
      <c r="C374" s="9">
        <v>390672.4</v>
      </c>
      <c r="D374" s="9">
        <v>390672.4</v>
      </c>
      <c r="E374" s="9">
        <v>254652.47296000001</v>
      </c>
      <c r="F374" s="9">
        <f t="shared" si="15"/>
        <v>65.183123496822404</v>
      </c>
      <c r="G374" s="9">
        <f t="shared" si="16"/>
        <v>65.183123496822404</v>
      </c>
      <c r="H374" s="9">
        <v>46381.211479999998</v>
      </c>
      <c r="I374" s="9" t="s">
        <v>1179</v>
      </c>
    </row>
    <row r="375" spans="1:10" ht="51" x14ac:dyDescent="0.2">
      <c r="A375" s="5" t="s">
        <v>671</v>
      </c>
      <c r="B375" s="6" t="s">
        <v>672</v>
      </c>
      <c r="C375" s="9">
        <v>390672.4</v>
      </c>
      <c r="D375" s="9">
        <v>390672.4</v>
      </c>
      <c r="E375" s="9">
        <v>254652.47296000001</v>
      </c>
      <c r="F375" s="9">
        <f t="shared" si="15"/>
        <v>65.183123496822404</v>
      </c>
      <c r="G375" s="9">
        <f t="shared" si="16"/>
        <v>65.183123496822404</v>
      </c>
      <c r="H375" s="9">
        <v>46381.211479999998</v>
      </c>
      <c r="I375" s="9" t="s">
        <v>1179</v>
      </c>
    </row>
    <row r="376" spans="1:10" ht="25.5" x14ac:dyDescent="0.2">
      <c r="A376" s="5" t="s">
        <v>673</v>
      </c>
      <c r="B376" s="6" t="s">
        <v>674</v>
      </c>
      <c r="C376" s="9">
        <v>104345</v>
      </c>
      <c r="D376" s="9">
        <v>104345</v>
      </c>
      <c r="E376" s="9">
        <v>100751.84429000001</v>
      </c>
      <c r="F376" s="9">
        <f t="shared" si="15"/>
        <v>96.55646584886675</v>
      </c>
      <c r="G376" s="9">
        <f t="shared" si="16"/>
        <v>96.55646584886675</v>
      </c>
      <c r="H376" s="9">
        <v>115808.32836</v>
      </c>
      <c r="I376" s="9">
        <f t="shared" si="17"/>
        <v>86.998789911554866</v>
      </c>
    </row>
    <row r="377" spans="1:10" ht="38.25" x14ac:dyDescent="0.2">
      <c r="A377" s="5" t="s">
        <v>675</v>
      </c>
      <c r="B377" s="6" t="s">
        <v>676</v>
      </c>
      <c r="C377" s="9">
        <v>104345</v>
      </c>
      <c r="D377" s="9">
        <v>104345</v>
      </c>
      <c r="E377" s="9">
        <v>100751.84429000001</v>
      </c>
      <c r="F377" s="9">
        <f t="shared" si="15"/>
        <v>96.55646584886675</v>
      </c>
      <c r="G377" s="9">
        <f t="shared" si="16"/>
        <v>96.55646584886675</v>
      </c>
      <c r="H377" s="9">
        <v>115808.32836</v>
      </c>
      <c r="I377" s="9">
        <f t="shared" si="17"/>
        <v>86.998789911554866</v>
      </c>
    </row>
    <row r="378" spans="1:10" ht="76.5" x14ac:dyDescent="0.2">
      <c r="A378" s="5" t="s">
        <v>677</v>
      </c>
      <c r="B378" s="6" t="s">
        <v>678</v>
      </c>
      <c r="C378" s="9">
        <v>286651.5</v>
      </c>
      <c r="D378" s="9">
        <v>286651.5</v>
      </c>
      <c r="E378" s="9">
        <v>255427.77945</v>
      </c>
      <c r="F378" s="9">
        <f t="shared" si="15"/>
        <v>89.107428166257634</v>
      </c>
      <c r="G378" s="9">
        <f t="shared" si="16"/>
        <v>89.107428166257634</v>
      </c>
      <c r="H378" s="9">
        <v>0</v>
      </c>
      <c r="I378" s="9">
        <v>0</v>
      </c>
    </row>
    <row r="379" spans="1:10" ht="51" x14ac:dyDescent="0.2">
      <c r="A379" s="5" t="s">
        <v>679</v>
      </c>
      <c r="B379" s="6" t="s">
        <v>680</v>
      </c>
      <c r="C379" s="9">
        <v>12872.8</v>
      </c>
      <c r="D379" s="9">
        <v>12872.8</v>
      </c>
      <c r="E379" s="9">
        <v>12794</v>
      </c>
      <c r="F379" s="9">
        <f t="shared" si="15"/>
        <v>99.387856565782116</v>
      </c>
      <c r="G379" s="9">
        <f t="shared" si="16"/>
        <v>99.387856565782116</v>
      </c>
      <c r="H379" s="9">
        <v>0</v>
      </c>
      <c r="I379" s="9">
        <v>0</v>
      </c>
    </row>
    <row r="380" spans="1:10" ht="51" x14ac:dyDescent="0.2">
      <c r="A380" s="5" t="s">
        <v>681</v>
      </c>
      <c r="B380" s="6" t="s">
        <v>682</v>
      </c>
      <c r="C380" s="9">
        <v>12872.8</v>
      </c>
      <c r="D380" s="9">
        <v>12872.8</v>
      </c>
      <c r="E380" s="9">
        <v>12794</v>
      </c>
      <c r="F380" s="9">
        <f t="shared" si="15"/>
        <v>99.387856565782116</v>
      </c>
      <c r="G380" s="9">
        <f t="shared" si="16"/>
        <v>99.387856565782116</v>
      </c>
      <c r="H380" s="9">
        <v>0</v>
      </c>
      <c r="I380" s="9">
        <v>0</v>
      </c>
    </row>
    <row r="381" spans="1:10" ht="38.25" x14ac:dyDescent="0.2">
      <c r="A381" s="5" t="s">
        <v>683</v>
      </c>
      <c r="B381" s="6" t="s">
        <v>684</v>
      </c>
      <c r="C381" s="9">
        <v>162548</v>
      </c>
      <c r="D381" s="9">
        <v>162548</v>
      </c>
      <c r="E381" s="9">
        <v>162498.31</v>
      </c>
      <c r="F381" s="9">
        <f t="shared" si="15"/>
        <v>99.969430568201389</v>
      </c>
      <c r="G381" s="9">
        <f t="shared" si="16"/>
        <v>99.969430568201389</v>
      </c>
      <c r="H381" s="9">
        <v>0</v>
      </c>
      <c r="I381" s="9">
        <v>0</v>
      </c>
    </row>
    <row r="382" spans="1:10" ht="38.25" x14ac:dyDescent="0.2">
      <c r="A382" s="5" t="s">
        <v>685</v>
      </c>
      <c r="B382" s="6" t="s">
        <v>686</v>
      </c>
      <c r="C382" s="9">
        <v>162548</v>
      </c>
      <c r="D382" s="9">
        <v>162548</v>
      </c>
      <c r="E382" s="9">
        <v>162498.31</v>
      </c>
      <c r="F382" s="9">
        <f t="shared" si="15"/>
        <v>99.969430568201389</v>
      </c>
      <c r="G382" s="9">
        <f t="shared" si="16"/>
        <v>99.969430568201389</v>
      </c>
      <c r="H382" s="9">
        <v>0</v>
      </c>
      <c r="I382" s="9">
        <v>0</v>
      </c>
      <c r="J382" s="26"/>
    </row>
    <row r="383" spans="1:10" ht="76.5" x14ac:dyDescent="0.2">
      <c r="A383" s="5" t="s">
        <v>687</v>
      </c>
      <c r="B383" s="6" t="s">
        <v>688</v>
      </c>
      <c r="C383" s="9">
        <v>130.9</v>
      </c>
      <c r="D383" s="9">
        <v>130.9</v>
      </c>
      <c r="E383" s="9">
        <v>130.89797000000002</v>
      </c>
      <c r="F383" s="9">
        <f t="shared" si="15"/>
        <v>99.998449197860978</v>
      </c>
      <c r="G383" s="9">
        <f t="shared" si="16"/>
        <v>99.998449197860978</v>
      </c>
      <c r="H383" s="9">
        <v>155.59997000000001</v>
      </c>
      <c r="I383" s="9">
        <f t="shared" si="17"/>
        <v>84.124675602443887</v>
      </c>
    </row>
    <row r="384" spans="1:10" ht="38.25" x14ac:dyDescent="0.2">
      <c r="A384" s="5" t="s">
        <v>841</v>
      </c>
      <c r="B384" s="6" t="s">
        <v>853</v>
      </c>
      <c r="C384" s="9">
        <v>232.8</v>
      </c>
      <c r="D384" s="9">
        <v>232.8</v>
      </c>
      <c r="E384" s="9">
        <v>232.8</v>
      </c>
      <c r="F384" s="9">
        <f t="shared" si="15"/>
        <v>100</v>
      </c>
      <c r="G384" s="9">
        <f t="shared" si="16"/>
        <v>100</v>
      </c>
      <c r="H384" s="9">
        <v>0</v>
      </c>
      <c r="I384" s="9">
        <v>0</v>
      </c>
    </row>
    <row r="385" spans="1:11" ht="102" x14ac:dyDescent="0.2">
      <c r="A385" s="5" t="s">
        <v>689</v>
      </c>
      <c r="B385" s="6" t="s">
        <v>690</v>
      </c>
      <c r="C385" s="9">
        <v>3943.9</v>
      </c>
      <c r="D385" s="9">
        <v>3943.9</v>
      </c>
      <c r="E385" s="9">
        <v>3943.9</v>
      </c>
      <c r="F385" s="9">
        <f t="shared" si="15"/>
        <v>100</v>
      </c>
      <c r="G385" s="9">
        <f t="shared" si="16"/>
        <v>100</v>
      </c>
      <c r="H385" s="9">
        <v>0</v>
      </c>
      <c r="I385" s="9">
        <v>0</v>
      </c>
    </row>
    <row r="386" spans="1:11" ht="114.75" x14ac:dyDescent="0.2">
      <c r="A386" s="5" t="s">
        <v>691</v>
      </c>
      <c r="B386" s="6" t="s">
        <v>692</v>
      </c>
      <c r="C386" s="9">
        <v>3943.9</v>
      </c>
      <c r="D386" s="9">
        <v>3943.9</v>
      </c>
      <c r="E386" s="9">
        <v>3943.9</v>
      </c>
      <c r="F386" s="9">
        <f t="shared" si="15"/>
        <v>100</v>
      </c>
      <c r="G386" s="9">
        <f t="shared" si="16"/>
        <v>100</v>
      </c>
      <c r="H386" s="9">
        <v>0</v>
      </c>
      <c r="I386" s="9">
        <v>0</v>
      </c>
    </row>
    <row r="387" spans="1:11" ht="25.5" x14ac:dyDescent="0.2">
      <c r="A387" s="5" t="s">
        <v>693</v>
      </c>
      <c r="B387" s="6" t="s">
        <v>694</v>
      </c>
      <c r="C387" s="9">
        <v>30400</v>
      </c>
      <c r="D387" s="9">
        <v>30400</v>
      </c>
      <c r="E387" s="9">
        <v>30112.720000000001</v>
      </c>
      <c r="F387" s="9">
        <f t="shared" si="15"/>
        <v>99.055000000000007</v>
      </c>
      <c r="G387" s="9">
        <f t="shared" si="16"/>
        <v>99.055000000000007</v>
      </c>
      <c r="H387" s="9">
        <v>0</v>
      </c>
      <c r="I387" s="9">
        <v>0</v>
      </c>
    </row>
    <row r="388" spans="1:11" ht="25.5" x14ac:dyDescent="0.2">
      <c r="A388" s="5" t="s">
        <v>695</v>
      </c>
      <c r="B388" s="6" t="s">
        <v>696</v>
      </c>
      <c r="C388" s="9">
        <v>30400</v>
      </c>
      <c r="D388" s="9">
        <v>30400</v>
      </c>
      <c r="E388" s="9">
        <v>30112.720000000001</v>
      </c>
      <c r="F388" s="9">
        <f t="shared" si="15"/>
        <v>99.055000000000007</v>
      </c>
      <c r="G388" s="9">
        <f t="shared" si="16"/>
        <v>99.055000000000007</v>
      </c>
      <c r="H388" s="9">
        <v>0</v>
      </c>
      <c r="I388" s="9">
        <v>0</v>
      </c>
    </row>
    <row r="389" spans="1:11" ht="38.25" x14ac:dyDescent="0.2">
      <c r="A389" s="5" t="s">
        <v>697</v>
      </c>
      <c r="B389" s="6" t="s">
        <v>698</v>
      </c>
      <c r="C389" s="9">
        <v>31472.1</v>
      </c>
      <c r="D389" s="9">
        <v>31472.1</v>
      </c>
      <c r="E389" s="9">
        <v>19672.746239999997</v>
      </c>
      <c r="F389" s="9">
        <f t="shared" si="15"/>
        <v>62.508527362330433</v>
      </c>
      <c r="G389" s="9">
        <f t="shared" si="16"/>
        <v>62.508527362330433</v>
      </c>
      <c r="H389" s="9">
        <v>0</v>
      </c>
      <c r="I389" s="9">
        <v>0</v>
      </c>
    </row>
    <row r="390" spans="1:11" ht="38.25" x14ac:dyDescent="0.2">
      <c r="A390" s="5" t="s">
        <v>699</v>
      </c>
      <c r="B390" s="6" t="s">
        <v>700</v>
      </c>
      <c r="C390" s="9">
        <v>31472.1</v>
      </c>
      <c r="D390" s="9">
        <v>31472.1</v>
      </c>
      <c r="E390" s="9">
        <v>19672.746239999997</v>
      </c>
      <c r="F390" s="9">
        <f t="shared" si="15"/>
        <v>62.508527362330433</v>
      </c>
      <c r="G390" s="9">
        <f t="shared" si="16"/>
        <v>62.508527362330433</v>
      </c>
      <c r="H390" s="9">
        <v>0</v>
      </c>
      <c r="I390" s="9">
        <v>0</v>
      </c>
    </row>
    <row r="391" spans="1:11" ht="38.25" x14ac:dyDescent="0.2">
      <c r="A391" s="5" t="s">
        <v>842</v>
      </c>
      <c r="B391" s="6" t="s">
        <v>854</v>
      </c>
      <c r="C391" s="9">
        <v>5363.6</v>
      </c>
      <c r="D391" s="9">
        <v>5363.6</v>
      </c>
      <c r="E391" s="9">
        <v>5134.9496900000004</v>
      </c>
      <c r="F391" s="9">
        <f t="shared" si="15"/>
        <v>95.736999216943843</v>
      </c>
      <c r="G391" s="9">
        <f t="shared" si="16"/>
        <v>95.736999216943843</v>
      </c>
      <c r="H391" s="9">
        <v>0</v>
      </c>
      <c r="I391" s="9">
        <v>0</v>
      </c>
    </row>
    <row r="392" spans="1:11" ht="38.25" x14ac:dyDescent="0.2">
      <c r="A392" s="5" t="s">
        <v>843</v>
      </c>
      <c r="B392" s="6" t="s">
        <v>855</v>
      </c>
      <c r="C392" s="9">
        <v>5363.6</v>
      </c>
      <c r="D392" s="9">
        <v>5363.6</v>
      </c>
      <c r="E392" s="9">
        <v>5134.9496900000004</v>
      </c>
      <c r="F392" s="9">
        <f t="shared" si="15"/>
        <v>95.736999216943843</v>
      </c>
      <c r="G392" s="9">
        <f t="shared" si="16"/>
        <v>95.736999216943843</v>
      </c>
      <c r="H392" s="9">
        <v>0</v>
      </c>
      <c r="I392" s="9">
        <v>0</v>
      </c>
    </row>
    <row r="393" spans="1:11" ht="25.5" x14ac:dyDescent="0.2">
      <c r="A393" s="5" t="s">
        <v>867</v>
      </c>
      <c r="B393" s="6" t="s">
        <v>876</v>
      </c>
      <c r="C393" s="9">
        <v>261830</v>
      </c>
      <c r="D393" s="9">
        <v>261830</v>
      </c>
      <c r="E393" s="9">
        <v>0</v>
      </c>
      <c r="F393" s="9">
        <f t="shared" si="15"/>
        <v>0</v>
      </c>
      <c r="G393" s="9">
        <f t="shared" si="16"/>
        <v>0</v>
      </c>
      <c r="H393" s="9">
        <v>323158.73151000001</v>
      </c>
      <c r="I393" s="9">
        <f t="shared" si="17"/>
        <v>0</v>
      </c>
    </row>
    <row r="394" spans="1:11" ht="25.5" x14ac:dyDescent="0.2">
      <c r="A394" s="5" t="s">
        <v>868</v>
      </c>
      <c r="B394" s="6" t="s">
        <v>877</v>
      </c>
      <c r="C394" s="9">
        <v>261830</v>
      </c>
      <c r="D394" s="9">
        <v>261830</v>
      </c>
      <c r="E394" s="9">
        <v>0</v>
      </c>
      <c r="F394" s="9">
        <f t="shared" si="15"/>
        <v>0</v>
      </c>
      <c r="G394" s="9">
        <f t="shared" si="16"/>
        <v>0</v>
      </c>
      <c r="H394" s="9">
        <v>323158.73151000001</v>
      </c>
      <c r="I394" s="9">
        <f t="shared" si="17"/>
        <v>0</v>
      </c>
    </row>
    <row r="395" spans="1:11" ht="38.25" x14ac:dyDescent="0.2">
      <c r="A395" s="5" t="s">
        <v>701</v>
      </c>
      <c r="B395" s="6" t="s">
        <v>702</v>
      </c>
      <c r="C395" s="9">
        <v>1922826.5</v>
      </c>
      <c r="D395" s="9">
        <v>1922826.5</v>
      </c>
      <c r="E395" s="9">
        <v>1907923.8410499999</v>
      </c>
      <c r="F395" s="9">
        <f t="shared" si="15"/>
        <v>99.224960808996542</v>
      </c>
      <c r="G395" s="9">
        <f t="shared" si="16"/>
        <v>99.224960808996542</v>
      </c>
      <c r="H395" s="9">
        <v>0</v>
      </c>
      <c r="I395" s="9">
        <v>0</v>
      </c>
    </row>
    <row r="396" spans="1:11" ht="51" x14ac:dyDescent="0.2">
      <c r="A396" s="5" t="s">
        <v>703</v>
      </c>
      <c r="B396" s="6" t="s">
        <v>704</v>
      </c>
      <c r="C396" s="9">
        <v>1922826.5</v>
      </c>
      <c r="D396" s="9">
        <v>1922826.5</v>
      </c>
      <c r="E396" s="9">
        <v>1907923.8410499999</v>
      </c>
      <c r="F396" s="9">
        <f t="shared" si="15"/>
        <v>99.224960808996542</v>
      </c>
      <c r="G396" s="9">
        <f t="shared" si="16"/>
        <v>99.224960808996542</v>
      </c>
      <c r="H396" s="9">
        <v>0</v>
      </c>
      <c r="I396" s="9">
        <v>0</v>
      </c>
    </row>
    <row r="397" spans="1:11" ht="25.5" x14ac:dyDescent="0.2">
      <c r="A397" s="5" t="s">
        <v>869</v>
      </c>
      <c r="B397" s="6" t="s">
        <v>878</v>
      </c>
      <c r="C397" s="9">
        <v>0</v>
      </c>
      <c r="D397" s="9">
        <v>0</v>
      </c>
      <c r="E397" s="9">
        <v>720</v>
      </c>
      <c r="F397" s="9">
        <v>0</v>
      </c>
      <c r="G397" s="9">
        <v>0</v>
      </c>
      <c r="H397" s="9">
        <v>0</v>
      </c>
      <c r="I397" s="9">
        <v>0</v>
      </c>
    </row>
    <row r="398" spans="1:11" ht="38.25" x14ac:dyDescent="0.2">
      <c r="A398" s="5" t="s">
        <v>870</v>
      </c>
      <c r="B398" s="6" t="s">
        <v>879</v>
      </c>
      <c r="C398" s="9">
        <v>0</v>
      </c>
      <c r="D398" s="9">
        <v>0</v>
      </c>
      <c r="E398" s="9">
        <v>720</v>
      </c>
      <c r="F398" s="9">
        <v>0</v>
      </c>
      <c r="G398" s="9">
        <v>0</v>
      </c>
      <c r="H398" s="9">
        <v>0</v>
      </c>
      <c r="I398" s="9">
        <v>0</v>
      </c>
      <c r="J398" s="26"/>
      <c r="K398" s="26"/>
    </row>
    <row r="399" spans="1:11" ht="89.25" x14ac:dyDescent="0.2">
      <c r="A399" s="5" t="s">
        <v>705</v>
      </c>
      <c r="B399" s="6" t="s">
        <v>706</v>
      </c>
      <c r="C399" s="9">
        <v>995.9</v>
      </c>
      <c r="D399" s="9">
        <v>995.9</v>
      </c>
      <c r="E399" s="9">
        <v>1354.2796000000001</v>
      </c>
      <c r="F399" s="9">
        <f t="shared" si="15"/>
        <v>135.98550055226431</v>
      </c>
      <c r="G399" s="9">
        <f t="shared" si="16"/>
        <v>135.98550055226431</v>
      </c>
      <c r="H399" s="9">
        <v>1000</v>
      </c>
      <c r="I399" s="9">
        <f t="shared" si="17"/>
        <v>135.42796000000001</v>
      </c>
    </row>
    <row r="400" spans="1:11" ht="38.25" x14ac:dyDescent="0.2">
      <c r="A400" s="5" t="s">
        <v>707</v>
      </c>
      <c r="B400" s="6" t="s">
        <v>708</v>
      </c>
      <c r="C400" s="9">
        <v>115000</v>
      </c>
      <c r="D400" s="9">
        <v>115000</v>
      </c>
      <c r="E400" s="9">
        <v>3640</v>
      </c>
      <c r="F400" s="9">
        <f t="shared" si="15"/>
        <v>3.1652173913043482</v>
      </c>
      <c r="G400" s="9">
        <f t="shared" si="16"/>
        <v>3.1652173913043482</v>
      </c>
      <c r="H400" s="9">
        <v>0</v>
      </c>
      <c r="I400" s="9">
        <v>0</v>
      </c>
    </row>
    <row r="401" spans="1:9" ht="51" x14ac:dyDescent="0.2">
      <c r="A401" s="5" t="s">
        <v>709</v>
      </c>
      <c r="B401" s="6" t="s">
        <v>710</v>
      </c>
      <c r="C401" s="9">
        <v>115000</v>
      </c>
      <c r="D401" s="9">
        <v>115000</v>
      </c>
      <c r="E401" s="9">
        <v>3640</v>
      </c>
      <c r="F401" s="9">
        <f t="shared" si="15"/>
        <v>3.1652173913043482</v>
      </c>
      <c r="G401" s="9">
        <f t="shared" si="16"/>
        <v>3.1652173913043482</v>
      </c>
      <c r="H401" s="9">
        <v>0</v>
      </c>
      <c r="I401" s="9">
        <v>0</v>
      </c>
    </row>
    <row r="402" spans="1:9" s="17" customFormat="1" ht="38.25" x14ac:dyDescent="0.2">
      <c r="A402" s="5" t="s">
        <v>711</v>
      </c>
      <c r="B402" s="6" t="s">
        <v>712</v>
      </c>
      <c r="C402" s="9">
        <v>739598.9</v>
      </c>
      <c r="D402" s="9">
        <v>739598.9</v>
      </c>
      <c r="E402" s="9">
        <v>704169.96886000002</v>
      </c>
      <c r="F402" s="9">
        <f t="shared" si="15"/>
        <v>95.209710136129189</v>
      </c>
      <c r="G402" s="9">
        <f t="shared" si="16"/>
        <v>95.209710136129189</v>
      </c>
      <c r="H402" s="9">
        <v>523111.82293999998</v>
      </c>
      <c r="I402" s="9">
        <f t="shared" si="17"/>
        <v>134.61174800110896</v>
      </c>
    </row>
    <row r="403" spans="1:9" ht="38.25" x14ac:dyDescent="0.2">
      <c r="A403" s="5" t="s">
        <v>713</v>
      </c>
      <c r="B403" s="6" t="s">
        <v>714</v>
      </c>
      <c r="C403" s="9">
        <v>739598.9</v>
      </c>
      <c r="D403" s="9">
        <v>739598.9</v>
      </c>
      <c r="E403" s="9">
        <v>704169.96886000002</v>
      </c>
      <c r="F403" s="9">
        <f t="shared" si="15"/>
        <v>95.209710136129189</v>
      </c>
      <c r="G403" s="9">
        <f t="shared" si="16"/>
        <v>95.209710136129189</v>
      </c>
      <c r="H403" s="9">
        <v>523111.82293999998</v>
      </c>
      <c r="I403" s="9">
        <f t="shared" si="17"/>
        <v>134.61174800110896</v>
      </c>
    </row>
    <row r="404" spans="1:9" ht="38.25" x14ac:dyDescent="0.2">
      <c r="A404" s="5" t="s">
        <v>715</v>
      </c>
      <c r="B404" s="6" t="s">
        <v>716</v>
      </c>
      <c r="C404" s="9">
        <v>2995.3</v>
      </c>
      <c r="D404" s="9">
        <v>2995.3</v>
      </c>
      <c r="E404" s="9">
        <v>2977.2049999999999</v>
      </c>
      <c r="F404" s="9">
        <f t="shared" si="15"/>
        <v>99.395886889460144</v>
      </c>
      <c r="G404" s="9">
        <f t="shared" si="16"/>
        <v>99.395886889460144</v>
      </c>
      <c r="H404" s="9">
        <v>0</v>
      </c>
      <c r="I404" s="9">
        <v>0</v>
      </c>
    </row>
    <row r="405" spans="1:9" ht="51" x14ac:dyDescent="0.2">
      <c r="A405" s="5" t="s">
        <v>717</v>
      </c>
      <c r="B405" s="6" t="s">
        <v>718</v>
      </c>
      <c r="C405" s="9">
        <v>2995.3</v>
      </c>
      <c r="D405" s="9">
        <v>2995.3</v>
      </c>
      <c r="E405" s="9">
        <v>2977.2049999999999</v>
      </c>
      <c r="F405" s="9">
        <f t="shared" si="15"/>
        <v>99.395886889460144</v>
      </c>
      <c r="G405" s="9">
        <f t="shared" si="16"/>
        <v>99.395886889460144</v>
      </c>
      <c r="H405" s="9">
        <v>0</v>
      </c>
      <c r="I405" s="9">
        <v>0</v>
      </c>
    </row>
    <row r="406" spans="1:9" ht="25.5" x14ac:dyDescent="0.2">
      <c r="A406" s="5" t="s">
        <v>844</v>
      </c>
      <c r="B406" s="6" t="s">
        <v>856</v>
      </c>
      <c r="C406" s="9">
        <v>64128</v>
      </c>
      <c r="D406" s="9">
        <v>64128</v>
      </c>
      <c r="E406" s="9">
        <v>63475.879280000001</v>
      </c>
      <c r="F406" s="9">
        <f t="shared" si="15"/>
        <v>98.983095184630741</v>
      </c>
      <c r="G406" s="9">
        <f t="shared" si="16"/>
        <v>98.983095184630741</v>
      </c>
      <c r="H406" s="9">
        <v>0</v>
      </c>
      <c r="I406" s="9">
        <v>0</v>
      </c>
    </row>
    <row r="407" spans="1:9" ht="38.25" x14ac:dyDescent="0.2">
      <c r="A407" s="5" t="s">
        <v>845</v>
      </c>
      <c r="B407" s="6" t="s">
        <v>857</v>
      </c>
      <c r="C407" s="9">
        <v>64128</v>
      </c>
      <c r="D407" s="9">
        <v>64128</v>
      </c>
      <c r="E407" s="9">
        <v>63475.879280000001</v>
      </c>
      <c r="F407" s="9">
        <f t="shared" si="15"/>
        <v>98.983095184630741</v>
      </c>
      <c r="G407" s="9">
        <f t="shared" si="16"/>
        <v>98.983095184630741</v>
      </c>
      <c r="H407" s="9">
        <v>0</v>
      </c>
      <c r="I407" s="9">
        <v>0</v>
      </c>
    </row>
    <row r="408" spans="1:9" ht="25.5" x14ac:dyDescent="0.2">
      <c r="A408" s="5" t="s">
        <v>871</v>
      </c>
      <c r="B408" s="6" t="s">
        <v>880</v>
      </c>
      <c r="C408" s="9">
        <v>0</v>
      </c>
      <c r="D408" s="9">
        <v>0</v>
      </c>
      <c r="E408" s="9">
        <v>81317.911250000005</v>
      </c>
      <c r="F408" s="9">
        <v>0</v>
      </c>
      <c r="G408" s="9">
        <v>0</v>
      </c>
      <c r="H408" s="9">
        <v>0</v>
      </c>
      <c r="I408" s="9">
        <v>0</v>
      </c>
    </row>
    <row r="409" spans="1:9" ht="38.25" x14ac:dyDescent="0.2">
      <c r="A409" s="5" t="s">
        <v>872</v>
      </c>
      <c r="B409" s="6" t="s">
        <v>881</v>
      </c>
      <c r="C409" s="9">
        <v>0</v>
      </c>
      <c r="D409" s="9">
        <v>0</v>
      </c>
      <c r="E409" s="9">
        <v>81317.911250000005</v>
      </c>
      <c r="F409" s="9">
        <v>0</v>
      </c>
      <c r="G409" s="9">
        <v>0</v>
      </c>
      <c r="H409" s="9">
        <v>0</v>
      </c>
      <c r="I409" s="9">
        <v>0</v>
      </c>
    </row>
    <row r="410" spans="1:9" ht="38.25" x14ac:dyDescent="0.2">
      <c r="A410" s="5" t="s">
        <v>1159</v>
      </c>
      <c r="B410" s="6" t="s">
        <v>1160</v>
      </c>
      <c r="C410" s="9">
        <v>0</v>
      </c>
      <c r="D410" s="9">
        <v>0</v>
      </c>
      <c r="E410" s="9">
        <v>0</v>
      </c>
      <c r="F410" s="9">
        <v>0</v>
      </c>
      <c r="G410" s="9">
        <v>0</v>
      </c>
      <c r="H410" s="9">
        <v>69799.399999999994</v>
      </c>
      <c r="I410" s="9">
        <f t="shared" si="17"/>
        <v>0</v>
      </c>
    </row>
    <row r="411" spans="1:9" ht="25.5" x14ac:dyDescent="0.2">
      <c r="A411" s="5" t="s">
        <v>824</v>
      </c>
      <c r="B411" s="6" t="s">
        <v>830</v>
      </c>
      <c r="C411" s="9">
        <v>25258.1</v>
      </c>
      <c r="D411" s="9">
        <v>25258.1</v>
      </c>
      <c r="E411" s="9">
        <v>25258.1</v>
      </c>
      <c r="F411" s="9">
        <f t="shared" si="15"/>
        <v>100</v>
      </c>
      <c r="G411" s="9">
        <f t="shared" si="16"/>
        <v>100</v>
      </c>
      <c r="H411" s="9">
        <v>331899</v>
      </c>
      <c r="I411" s="9">
        <f t="shared" si="17"/>
        <v>7.6101765898661942</v>
      </c>
    </row>
    <row r="412" spans="1:9" ht="25.5" x14ac:dyDescent="0.2">
      <c r="A412" s="5" t="s">
        <v>825</v>
      </c>
      <c r="B412" s="6" t="s">
        <v>831</v>
      </c>
      <c r="C412" s="9">
        <v>25258.1</v>
      </c>
      <c r="D412" s="9">
        <v>25258.1</v>
      </c>
      <c r="E412" s="9">
        <v>25258.1</v>
      </c>
      <c r="F412" s="9">
        <f t="shared" si="15"/>
        <v>100</v>
      </c>
      <c r="G412" s="9">
        <f t="shared" si="16"/>
        <v>100</v>
      </c>
      <c r="H412" s="9">
        <v>331899</v>
      </c>
      <c r="I412" s="9">
        <f t="shared" si="17"/>
        <v>7.6101765898661942</v>
      </c>
    </row>
    <row r="413" spans="1:9" x14ac:dyDescent="0.2">
      <c r="A413" s="5" t="s">
        <v>719</v>
      </c>
      <c r="B413" s="6" t="s">
        <v>720</v>
      </c>
      <c r="C413" s="9">
        <v>200000</v>
      </c>
      <c r="D413" s="9">
        <v>200000</v>
      </c>
      <c r="E413" s="9">
        <v>0</v>
      </c>
      <c r="F413" s="9">
        <f t="shared" si="15"/>
        <v>0</v>
      </c>
      <c r="G413" s="9">
        <f t="shared" si="16"/>
        <v>0</v>
      </c>
      <c r="H413" s="9">
        <v>200000</v>
      </c>
      <c r="I413" s="9">
        <f t="shared" si="17"/>
        <v>0</v>
      </c>
    </row>
    <row r="414" spans="1:9" ht="25.5" x14ac:dyDescent="0.2">
      <c r="A414" s="5" t="s">
        <v>721</v>
      </c>
      <c r="B414" s="6" t="s">
        <v>722</v>
      </c>
      <c r="C414" s="9">
        <v>200000</v>
      </c>
      <c r="D414" s="9">
        <v>200000</v>
      </c>
      <c r="E414" s="9">
        <v>0</v>
      </c>
      <c r="F414" s="9">
        <f t="shared" si="15"/>
        <v>0</v>
      </c>
      <c r="G414" s="9">
        <f t="shared" si="16"/>
        <v>0</v>
      </c>
      <c r="H414" s="9">
        <v>200000</v>
      </c>
      <c r="I414" s="9">
        <f t="shared" si="17"/>
        <v>0</v>
      </c>
    </row>
    <row r="415" spans="1:9" ht="25.5" x14ac:dyDescent="0.2">
      <c r="A415" s="3" t="s">
        <v>723</v>
      </c>
      <c r="B415" s="4" t="s">
        <v>724</v>
      </c>
      <c r="C415" s="8">
        <v>239211.8</v>
      </c>
      <c r="D415" s="8">
        <v>239211.8</v>
      </c>
      <c r="E415" s="8">
        <v>140281.88891000001</v>
      </c>
      <c r="F415" s="8">
        <f t="shared" si="15"/>
        <v>58.643381685184437</v>
      </c>
      <c r="G415" s="8">
        <f t="shared" si="16"/>
        <v>58.643381685184437</v>
      </c>
      <c r="H415" s="8">
        <v>-567.09071999999992</v>
      </c>
      <c r="I415" s="8">
        <v>0</v>
      </c>
    </row>
    <row r="416" spans="1:9" ht="25.5" x14ac:dyDescent="0.2">
      <c r="A416" s="5" t="s">
        <v>725</v>
      </c>
      <c r="B416" s="6" t="s">
        <v>726</v>
      </c>
      <c r="C416" s="9">
        <v>239211.8</v>
      </c>
      <c r="D416" s="9">
        <v>239211.8</v>
      </c>
      <c r="E416" s="9">
        <v>140281.88891000001</v>
      </c>
      <c r="F416" s="9">
        <f t="shared" si="15"/>
        <v>58.643381685184437</v>
      </c>
      <c r="G416" s="9">
        <f t="shared" si="16"/>
        <v>58.643381685184437</v>
      </c>
      <c r="H416" s="9">
        <v>-567.09071999999992</v>
      </c>
      <c r="I416" s="9">
        <v>0</v>
      </c>
    </row>
    <row r="417" spans="1:10" ht="76.5" x14ac:dyDescent="0.2">
      <c r="A417" s="5" t="s">
        <v>727</v>
      </c>
      <c r="B417" s="6" t="s">
        <v>728</v>
      </c>
      <c r="C417" s="9">
        <v>239211.8</v>
      </c>
      <c r="D417" s="9">
        <v>239211.8</v>
      </c>
      <c r="E417" s="9">
        <v>140281.88891000001</v>
      </c>
      <c r="F417" s="9">
        <f t="shared" si="15"/>
        <v>58.643381685184437</v>
      </c>
      <c r="G417" s="9">
        <f t="shared" si="16"/>
        <v>58.643381685184437</v>
      </c>
      <c r="H417" s="9">
        <v>-567.09071999999992</v>
      </c>
      <c r="I417" s="9">
        <v>0</v>
      </c>
    </row>
    <row r="418" spans="1:10" ht="25.5" x14ac:dyDescent="0.2">
      <c r="A418" s="3" t="s">
        <v>729</v>
      </c>
      <c r="B418" s="4" t="s">
        <v>730</v>
      </c>
      <c r="C418" s="8">
        <v>0</v>
      </c>
      <c r="D418" s="8">
        <v>0</v>
      </c>
      <c r="E418" s="8">
        <v>-109.486</v>
      </c>
      <c r="F418" s="8">
        <v>0</v>
      </c>
      <c r="G418" s="8">
        <v>0</v>
      </c>
      <c r="H418" s="8">
        <v>3959.59</v>
      </c>
      <c r="I418" s="8">
        <v>0</v>
      </c>
    </row>
    <row r="419" spans="1:10" ht="25.5" x14ac:dyDescent="0.2">
      <c r="A419" s="5" t="s">
        <v>731</v>
      </c>
      <c r="B419" s="6" t="s">
        <v>732</v>
      </c>
      <c r="C419" s="9">
        <v>0</v>
      </c>
      <c r="D419" s="9">
        <v>0</v>
      </c>
      <c r="E419" s="9">
        <v>-109.486</v>
      </c>
      <c r="F419" s="9">
        <v>0</v>
      </c>
      <c r="G419" s="9">
        <v>0</v>
      </c>
      <c r="H419" s="9">
        <v>3959.59</v>
      </c>
      <c r="I419" s="9">
        <v>0</v>
      </c>
    </row>
    <row r="420" spans="1:10" ht="25.5" x14ac:dyDescent="0.2">
      <c r="A420" s="5" t="s">
        <v>733</v>
      </c>
      <c r="B420" s="6" t="s">
        <v>734</v>
      </c>
      <c r="C420" s="9">
        <v>0</v>
      </c>
      <c r="D420" s="9">
        <v>0</v>
      </c>
      <c r="E420" s="9">
        <v>-109.486</v>
      </c>
      <c r="F420" s="9">
        <v>0</v>
      </c>
      <c r="G420" s="9">
        <v>0</v>
      </c>
      <c r="H420" s="9">
        <v>3959.59</v>
      </c>
      <c r="I420" s="9">
        <v>0</v>
      </c>
    </row>
    <row r="421" spans="1:10" s="17" customFormat="1" x14ac:dyDescent="0.2">
      <c r="A421" s="3" t="s">
        <v>735</v>
      </c>
      <c r="B421" s="4" t="s">
        <v>736</v>
      </c>
      <c r="C421" s="8">
        <v>200</v>
      </c>
      <c r="D421" s="8">
        <v>200</v>
      </c>
      <c r="E421" s="8">
        <v>249</v>
      </c>
      <c r="F421" s="8">
        <f t="shared" si="15"/>
        <v>124.50000000000001</v>
      </c>
      <c r="G421" s="8">
        <f t="shared" si="16"/>
        <v>124.50000000000001</v>
      </c>
      <c r="H421" s="8">
        <v>3317.0595899999998</v>
      </c>
      <c r="I421" s="8">
        <f t="shared" si="17"/>
        <v>7.506648380712388</v>
      </c>
    </row>
    <row r="422" spans="1:10" x14ac:dyDescent="0.2">
      <c r="A422" s="5" t="s">
        <v>737</v>
      </c>
      <c r="B422" s="6" t="s">
        <v>738</v>
      </c>
      <c r="C422" s="9">
        <v>200</v>
      </c>
      <c r="D422" s="9">
        <v>200</v>
      </c>
      <c r="E422" s="9">
        <v>249</v>
      </c>
      <c r="F422" s="9">
        <f t="shared" ref="F422:F423" si="18">E422/C422*100</f>
        <v>124.50000000000001</v>
      </c>
      <c r="G422" s="9">
        <f t="shared" ref="G422:G423" si="19">E422/D422*100</f>
        <v>124.50000000000001</v>
      </c>
      <c r="H422" s="9">
        <v>3317.0595899999998</v>
      </c>
      <c r="I422" s="9">
        <f t="shared" ref="I422:I443" si="20">E422/H422*100</f>
        <v>7.506648380712388</v>
      </c>
    </row>
    <row r="423" spans="1:10" x14ac:dyDescent="0.2">
      <c r="A423" s="5" t="s">
        <v>737</v>
      </c>
      <c r="B423" s="6" t="s">
        <v>739</v>
      </c>
      <c r="C423" s="9">
        <v>200</v>
      </c>
      <c r="D423" s="9">
        <v>200</v>
      </c>
      <c r="E423" s="9">
        <v>249</v>
      </c>
      <c r="F423" s="9">
        <f t="shared" si="18"/>
        <v>124.50000000000001</v>
      </c>
      <c r="G423" s="9">
        <f t="shared" si="19"/>
        <v>124.50000000000001</v>
      </c>
      <c r="H423" s="9">
        <v>3317.0595899999998</v>
      </c>
      <c r="I423" s="9">
        <f t="shared" si="20"/>
        <v>7.506648380712388</v>
      </c>
    </row>
    <row r="424" spans="1:10" ht="51" x14ac:dyDescent="0.2">
      <c r="A424" s="3" t="s">
        <v>740</v>
      </c>
      <c r="B424" s="4" t="s">
        <v>741</v>
      </c>
      <c r="C424" s="8">
        <v>0</v>
      </c>
      <c r="D424" s="8">
        <v>0</v>
      </c>
      <c r="E424" s="8">
        <v>156303.74124</v>
      </c>
      <c r="F424" s="8">
        <v>0</v>
      </c>
      <c r="G424" s="8">
        <v>0</v>
      </c>
      <c r="H424" s="8">
        <v>304361.91213999997</v>
      </c>
      <c r="I424" s="8">
        <f t="shared" si="20"/>
        <v>51.354566719932961</v>
      </c>
      <c r="J424" s="26"/>
    </row>
    <row r="425" spans="1:10" ht="51" x14ac:dyDescent="0.2">
      <c r="A425" s="5" t="s">
        <v>742</v>
      </c>
      <c r="B425" s="6" t="s">
        <v>743</v>
      </c>
      <c r="C425" s="9">
        <v>0</v>
      </c>
      <c r="D425" s="9">
        <v>0</v>
      </c>
      <c r="E425" s="9">
        <v>156303.74124</v>
      </c>
      <c r="F425" s="9">
        <v>0</v>
      </c>
      <c r="G425" s="9">
        <v>0</v>
      </c>
      <c r="H425" s="9">
        <v>209013.91522</v>
      </c>
      <c r="I425" s="9">
        <f t="shared" si="20"/>
        <v>74.781500109923641</v>
      </c>
    </row>
    <row r="426" spans="1:10" ht="51" x14ac:dyDescent="0.2">
      <c r="A426" s="5" t="s">
        <v>744</v>
      </c>
      <c r="B426" s="6" t="s">
        <v>745</v>
      </c>
      <c r="C426" s="9">
        <v>0</v>
      </c>
      <c r="D426" s="9">
        <v>0</v>
      </c>
      <c r="E426" s="9">
        <v>156303.74124</v>
      </c>
      <c r="F426" s="9">
        <v>0</v>
      </c>
      <c r="G426" s="9">
        <v>0</v>
      </c>
      <c r="H426" s="9">
        <v>209013.91522</v>
      </c>
      <c r="I426" s="9">
        <f t="shared" si="20"/>
        <v>74.781500109923641</v>
      </c>
    </row>
    <row r="427" spans="1:10" s="17" customFormat="1" ht="25.5" x14ac:dyDescent="0.2">
      <c r="A427" s="5" t="s">
        <v>746</v>
      </c>
      <c r="B427" s="6" t="s">
        <v>747</v>
      </c>
      <c r="C427" s="9">
        <v>0</v>
      </c>
      <c r="D427" s="9">
        <v>0</v>
      </c>
      <c r="E427" s="9">
        <v>76701.356339999998</v>
      </c>
      <c r="F427" s="9">
        <v>0</v>
      </c>
      <c r="G427" s="9">
        <v>0</v>
      </c>
      <c r="H427" s="9">
        <v>95347.996920000005</v>
      </c>
      <c r="I427" s="9">
        <f t="shared" si="20"/>
        <v>80.443594850088857</v>
      </c>
    </row>
    <row r="428" spans="1:10" ht="25.5" x14ac:dyDescent="0.2">
      <c r="A428" s="5" t="s">
        <v>748</v>
      </c>
      <c r="B428" s="6" t="s">
        <v>749</v>
      </c>
      <c r="C428" s="9">
        <v>0</v>
      </c>
      <c r="D428" s="9">
        <v>0</v>
      </c>
      <c r="E428" s="9">
        <v>26003.122449999999</v>
      </c>
      <c r="F428" s="9">
        <v>0</v>
      </c>
      <c r="G428" s="9">
        <v>0</v>
      </c>
      <c r="H428" s="9">
        <v>69308.494709999999</v>
      </c>
      <c r="I428" s="9">
        <f t="shared" si="20"/>
        <v>37.517944313755528</v>
      </c>
    </row>
    <row r="429" spans="1:10" ht="25.5" x14ac:dyDescent="0.2">
      <c r="A429" s="5" t="s">
        <v>750</v>
      </c>
      <c r="B429" s="6" t="s">
        <v>751</v>
      </c>
      <c r="C429" s="9">
        <v>0</v>
      </c>
      <c r="D429" s="9">
        <v>0</v>
      </c>
      <c r="E429" s="9">
        <v>20</v>
      </c>
      <c r="F429" s="9">
        <v>0</v>
      </c>
      <c r="G429" s="9">
        <v>0</v>
      </c>
      <c r="H429" s="9">
        <v>2124.4871699999999</v>
      </c>
      <c r="I429" s="9">
        <f t="shared" si="20"/>
        <v>0.94140366119509211</v>
      </c>
    </row>
    <row r="430" spans="1:10" ht="25.5" x14ac:dyDescent="0.2">
      <c r="A430" s="5" t="s">
        <v>752</v>
      </c>
      <c r="B430" s="6" t="s">
        <v>753</v>
      </c>
      <c r="C430" s="9">
        <v>0</v>
      </c>
      <c r="D430" s="9">
        <v>0</v>
      </c>
      <c r="E430" s="9">
        <v>50678.233890000003</v>
      </c>
      <c r="F430" s="9">
        <v>0</v>
      </c>
      <c r="G430" s="9">
        <v>0</v>
      </c>
      <c r="H430" s="9">
        <v>23915.015039999998</v>
      </c>
      <c r="I430" s="9">
        <f t="shared" si="20"/>
        <v>211.90968855857349</v>
      </c>
    </row>
    <row r="431" spans="1:10" ht="51" x14ac:dyDescent="0.2">
      <c r="A431" s="5" t="s">
        <v>754</v>
      </c>
      <c r="B431" s="6" t="s">
        <v>755</v>
      </c>
      <c r="C431" s="9">
        <v>0</v>
      </c>
      <c r="D431" s="9">
        <v>0</v>
      </c>
      <c r="E431" s="9">
        <v>14.473459999999999</v>
      </c>
      <c r="F431" s="9">
        <v>0</v>
      </c>
      <c r="G431" s="9">
        <v>0</v>
      </c>
      <c r="H431" s="9">
        <v>0</v>
      </c>
      <c r="I431" s="9">
        <v>0</v>
      </c>
    </row>
    <row r="432" spans="1:10" ht="51" x14ac:dyDescent="0.2">
      <c r="A432" s="5" t="s">
        <v>1161</v>
      </c>
      <c r="B432" s="6" t="s">
        <v>1162</v>
      </c>
      <c r="C432" s="9">
        <v>0</v>
      </c>
      <c r="D432" s="9">
        <v>0</v>
      </c>
      <c r="E432" s="9">
        <v>0</v>
      </c>
      <c r="F432" s="9">
        <v>0</v>
      </c>
      <c r="G432" s="9">
        <v>0</v>
      </c>
      <c r="H432" s="9">
        <v>1.74068</v>
      </c>
      <c r="I432" s="9">
        <f t="shared" si="20"/>
        <v>0</v>
      </c>
    </row>
    <row r="433" spans="1:9" ht="51" x14ac:dyDescent="0.2">
      <c r="A433" s="5" t="s">
        <v>756</v>
      </c>
      <c r="B433" s="6" t="s">
        <v>757</v>
      </c>
      <c r="C433" s="9">
        <v>0</v>
      </c>
      <c r="D433" s="9">
        <v>0</v>
      </c>
      <c r="E433" s="9">
        <v>6.3570000000000002E-2</v>
      </c>
      <c r="F433" s="9">
        <v>0</v>
      </c>
      <c r="G433" s="9">
        <v>0</v>
      </c>
      <c r="H433" s="9"/>
      <c r="I433" s="9">
        <v>0</v>
      </c>
    </row>
    <row r="434" spans="1:9" ht="38.25" x14ac:dyDescent="0.2">
      <c r="A434" s="5" t="s">
        <v>1163</v>
      </c>
      <c r="B434" s="6" t="s">
        <v>1164</v>
      </c>
      <c r="C434" s="9">
        <v>0</v>
      </c>
      <c r="D434" s="9">
        <v>0</v>
      </c>
      <c r="E434" s="9">
        <v>0</v>
      </c>
      <c r="F434" s="9">
        <v>0</v>
      </c>
      <c r="G434" s="9">
        <v>0</v>
      </c>
      <c r="H434" s="9">
        <v>6078.7860700000001</v>
      </c>
      <c r="I434" s="9">
        <v>0</v>
      </c>
    </row>
    <row r="435" spans="1:9" ht="51" x14ac:dyDescent="0.2">
      <c r="A435" s="5" t="s">
        <v>1165</v>
      </c>
      <c r="B435" s="6" t="s">
        <v>1166</v>
      </c>
      <c r="C435" s="9">
        <v>0</v>
      </c>
      <c r="D435" s="9">
        <v>0</v>
      </c>
      <c r="E435" s="9">
        <v>0</v>
      </c>
      <c r="F435" s="9">
        <v>0</v>
      </c>
      <c r="G435" s="9">
        <v>0</v>
      </c>
      <c r="H435" s="9">
        <v>94.627750000000006</v>
      </c>
      <c r="I435" s="9">
        <v>0</v>
      </c>
    </row>
    <row r="436" spans="1:9" ht="51" x14ac:dyDescent="0.2">
      <c r="A436" s="5" t="s">
        <v>758</v>
      </c>
      <c r="B436" s="6" t="s">
        <v>759</v>
      </c>
      <c r="C436" s="9">
        <v>0</v>
      </c>
      <c r="D436" s="9">
        <v>0</v>
      </c>
      <c r="E436" s="9">
        <v>106.93303</v>
      </c>
      <c r="F436" s="9">
        <v>0</v>
      </c>
      <c r="G436" s="9">
        <v>0</v>
      </c>
      <c r="H436" s="9">
        <v>131776.76994</v>
      </c>
      <c r="I436" s="9">
        <f t="shared" si="20"/>
        <v>8.1147102064110591E-2</v>
      </c>
    </row>
    <row r="437" spans="1:9" ht="63.75" x14ac:dyDescent="0.2">
      <c r="A437" s="5" t="s">
        <v>1167</v>
      </c>
      <c r="B437" s="6" t="s">
        <v>1168</v>
      </c>
      <c r="C437" s="9">
        <v>0</v>
      </c>
      <c r="D437" s="9">
        <v>0</v>
      </c>
      <c r="E437" s="9">
        <v>0</v>
      </c>
      <c r="F437" s="9">
        <v>0</v>
      </c>
      <c r="G437" s="9">
        <v>0</v>
      </c>
      <c r="H437" s="9">
        <v>208.54964000000001</v>
      </c>
      <c r="I437" s="9">
        <v>0</v>
      </c>
    </row>
    <row r="438" spans="1:9" ht="38.25" x14ac:dyDescent="0.2">
      <c r="A438" s="5" t="s">
        <v>1169</v>
      </c>
      <c r="B438" s="6" t="s">
        <v>1170</v>
      </c>
      <c r="C438" s="9">
        <v>0</v>
      </c>
      <c r="D438" s="9">
        <v>0</v>
      </c>
      <c r="E438" s="9">
        <v>0</v>
      </c>
      <c r="F438" s="9">
        <v>0</v>
      </c>
      <c r="G438" s="9">
        <v>0</v>
      </c>
      <c r="H438" s="9">
        <v>18.97382</v>
      </c>
      <c r="I438" s="9">
        <v>0</v>
      </c>
    </row>
    <row r="439" spans="1:9" ht="38.25" x14ac:dyDescent="0.2">
      <c r="A439" s="5" t="s">
        <v>760</v>
      </c>
      <c r="B439" s="6" t="s">
        <v>761</v>
      </c>
      <c r="C439" s="9">
        <v>0</v>
      </c>
      <c r="D439" s="9">
        <v>0</v>
      </c>
      <c r="E439" s="9">
        <v>2937.0419999999999</v>
      </c>
      <c r="F439" s="9">
        <v>0</v>
      </c>
      <c r="G439" s="9">
        <v>0</v>
      </c>
      <c r="H439" s="9">
        <v>649.94530000000009</v>
      </c>
      <c r="I439" s="9" t="s">
        <v>1179</v>
      </c>
    </row>
    <row r="440" spans="1:9" ht="63.75" x14ac:dyDescent="0.2">
      <c r="A440" s="5" t="s">
        <v>1171</v>
      </c>
      <c r="B440" s="6" t="s">
        <v>1172</v>
      </c>
      <c r="C440" s="9">
        <v>0</v>
      </c>
      <c r="D440" s="9">
        <v>0</v>
      </c>
      <c r="E440" s="9">
        <v>0</v>
      </c>
      <c r="F440" s="9">
        <v>0</v>
      </c>
      <c r="G440" s="9">
        <v>0</v>
      </c>
      <c r="H440" s="9">
        <v>11.81498</v>
      </c>
      <c r="I440" s="9">
        <v>0</v>
      </c>
    </row>
    <row r="441" spans="1:9" s="17" customFormat="1" ht="38.25" x14ac:dyDescent="0.2">
      <c r="A441" s="5" t="s">
        <v>762</v>
      </c>
      <c r="B441" s="6" t="s">
        <v>763</v>
      </c>
      <c r="C441" s="9">
        <v>0</v>
      </c>
      <c r="D441" s="9">
        <v>0</v>
      </c>
      <c r="E441" s="9">
        <v>76543.872839999996</v>
      </c>
      <c r="F441" s="9">
        <v>0</v>
      </c>
      <c r="G441" s="9">
        <v>0</v>
      </c>
      <c r="H441" s="9">
        <v>70172.707040000008</v>
      </c>
      <c r="I441" s="9">
        <f t="shared" si="20"/>
        <v>109.07926467247199</v>
      </c>
    </row>
    <row r="442" spans="1:9" ht="38.25" x14ac:dyDescent="0.2">
      <c r="A442" s="3" t="s">
        <v>764</v>
      </c>
      <c r="B442" s="4" t="s">
        <v>765</v>
      </c>
      <c r="C442" s="8">
        <v>0</v>
      </c>
      <c r="D442" s="8">
        <v>0</v>
      </c>
      <c r="E442" s="8">
        <v>-264819.12049</v>
      </c>
      <c r="F442" s="9">
        <v>0</v>
      </c>
      <c r="G442" s="9">
        <v>0</v>
      </c>
      <c r="H442" s="8">
        <v>-661105.59341999993</v>
      </c>
      <c r="I442" s="9">
        <f t="shared" si="20"/>
        <v>40.057008006852634</v>
      </c>
    </row>
    <row r="443" spans="1:9" s="17" customFormat="1" ht="38.25" x14ac:dyDescent="0.2">
      <c r="A443" s="5" t="s">
        <v>766</v>
      </c>
      <c r="B443" s="21" t="s">
        <v>767</v>
      </c>
      <c r="C443" s="9">
        <v>0</v>
      </c>
      <c r="D443" s="9">
        <v>0</v>
      </c>
      <c r="E443" s="9">
        <v>-264819.12049</v>
      </c>
      <c r="F443" s="9">
        <v>0</v>
      </c>
      <c r="G443" s="9">
        <v>0</v>
      </c>
      <c r="H443" s="9">
        <v>-661105.59341999993</v>
      </c>
      <c r="I443" s="9">
        <f t="shared" si="20"/>
        <v>40.057008006852634</v>
      </c>
    </row>
    <row r="444" spans="1:9" s="17" customFormat="1" ht="38.25" hidden="1" x14ac:dyDescent="0.2">
      <c r="A444" s="5" t="s">
        <v>768</v>
      </c>
      <c r="B444" s="6" t="s">
        <v>769</v>
      </c>
      <c r="C444" s="9">
        <v>0</v>
      </c>
      <c r="D444" s="9">
        <v>0</v>
      </c>
      <c r="E444" s="9">
        <v>-6</v>
      </c>
      <c r="F444" s="9">
        <v>0</v>
      </c>
      <c r="G444" s="9">
        <v>0</v>
      </c>
      <c r="H444" s="9"/>
      <c r="I444" s="9">
        <v>0</v>
      </c>
    </row>
    <row r="445" spans="1:9" ht="38.25" hidden="1" x14ac:dyDescent="0.2">
      <c r="A445" s="5" t="s">
        <v>770</v>
      </c>
      <c r="B445" s="6" t="s">
        <v>771</v>
      </c>
      <c r="C445" s="9">
        <v>0</v>
      </c>
      <c r="D445" s="9">
        <v>0</v>
      </c>
      <c r="E445" s="9">
        <v>-6.2570399999999999</v>
      </c>
      <c r="F445" s="9">
        <v>0</v>
      </c>
      <c r="G445" s="9">
        <v>0</v>
      </c>
      <c r="H445" s="8"/>
      <c r="I445" s="9">
        <v>0</v>
      </c>
    </row>
    <row r="446" spans="1:9" ht="38.25" hidden="1" x14ac:dyDescent="0.2">
      <c r="A446" s="5" t="s">
        <v>772</v>
      </c>
      <c r="B446" s="6" t="s">
        <v>773</v>
      </c>
      <c r="C446" s="9">
        <v>0</v>
      </c>
      <c r="D446" s="9">
        <v>0</v>
      </c>
      <c r="E446" s="9">
        <v>-0.89093</v>
      </c>
      <c r="F446" s="9">
        <v>0</v>
      </c>
      <c r="G446" s="9">
        <v>0</v>
      </c>
      <c r="H446" s="9"/>
      <c r="I446" s="9">
        <v>0</v>
      </c>
    </row>
    <row r="447" spans="1:9" ht="38.25" hidden="1" x14ac:dyDescent="0.2">
      <c r="A447" s="5" t="s">
        <v>774</v>
      </c>
      <c r="B447" s="6" t="s">
        <v>775</v>
      </c>
      <c r="C447" s="9">
        <v>0</v>
      </c>
      <c r="D447" s="9">
        <v>0</v>
      </c>
      <c r="E447" s="9">
        <v>-27.414840000000002</v>
      </c>
      <c r="F447" s="9">
        <v>0</v>
      </c>
      <c r="G447" s="9">
        <v>0</v>
      </c>
      <c r="H447" s="9"/>
      <c r="I447" s="9">
        <v>0</v>
      </c>
    </row>
    <row r="448" spans="1:9" ht="25.5" hidden="1" x14ac:dyDescent="0.2">
      <c r="A448" s="3" t="s">
        <v>776</v>
      </c>
      <c r="B448" s="4" t="s">
        <v>777</v>
      </c>
      <c r="C448" s="8">
        <v>0</v>
      </c>
      <c r="D448" s="8">
        <v>0</v>
      </c>
      <c r="E448" s="8">
        <v>-135.78709000000001</v>
      </c>
      <c r="F448" s="9">
        <v>0</v>
      </c>
      <c r="G448" s="9">
        <v>0</v>
      </c>
      <c r="H448" s="8"/>
      <c r="I448" s="9">
        <v>0</v>
      </c>
    </row>
    <row r="449" spans="1:9" ht="25.5" hidden="1" x14ac:dyDescent="0.2">
      <c r="A449" s="5" t="s">
        <v>778</v>
      </c>
      <c r="B449" s="6" t="s">
        <v>779</v>
      </c>
      <c r="C449" s="9">
        <v>0</v>
      </c>
      <c r="D449" s="9">
        <v>0</v>
      </c>
      <c r="E449" s="9">
        <v>-23.5075</v>
      </c>
      <c r="F449" s="9">
        <v>0</v>
      </c>
      <c r="G449" s="9">
        <v>0</v>
      </c>
      <c r="H449" s="9"/>
      <c r="I449" s="9">
        <v>0</v>
      </c>
    </row>
    <row r="450" spans="1:9" ht="38.25" hidden="1" x14ac:dyDescent="0.2">
      <c r="A450" s="5" t="s">
        <v>859</v>
      </c>
      <c r="B450" s="6" t="s">
        <v>860</v>
      </c>
      <c r="C450" s="9">
        <v>0</v>
      </c>
      <c r="D450" s="9">
        <v>0</v>
      </c>
      <c r="E450" s="9">
        <v>-5279.2014200000003</v>
      </c>
      <c r="F450" s="9">
        <v>0</v>
      </c>
      <c r="G450" s="9">
        <v>0</v>
      </c>
      <c r="H450" s="9"/>
      <c r="I450" s="9">
        <v>0</v>
      </c>
    </row>
    <row r="451" spans="1:9" ht="38.25" hidden="1" x14ac:dyDescent="0.2">
      <c r="A451" s="5" t="s">
        <v>780</v>
      </c>
      <c r="B451" s="6" t="s">
        <v>781</v>
      </c>
      <c r="C451" s="9">
        <v>0</v>
      </c>
      <c r="D451" s="9">
        <v>0</v>
      </c>
      <c r="E451" s="9">
        <v>-241.87482999999997</v>
      </c>
      <c r="F451" s="9">
        <v>0</v>
      </c>
      <c r="G451" s="9">
        <v>0</v>
      </c>
      <c r="H451" s="9"/>
      <c r="I451" s="9">
        <v>0</v>
      </c>
    </row>
    <row r="452" spans="1:9" ht="38.25" hidden="1" x14ac:dyDescent="0.2">
      <c r="A452" s="5" t="s">
        <v>782</v>
      </c>
      <c r="B452" s="6" t="s">
        <v>783</v>
      </c>
      <c r="C452" s="9">
        <v>0</v>
      </c>
      <c r="D452" s="9">
        <v>0</v>
      </c>
      <c r="E452" s="9">
        <v>-56.209519999999998</v>
      </c>
      <c r="F452" s="9">
        <v>0</v>
      </c>
      <c r="G452" s="9">
        <v>0</v>
      </c>
      <c r="H452" s="9"/>
      <c r="I452" s="9">
        <v>0</v>
      </c>
    </row>
    <row r="453" spans="1:9" ht="63.75" hidden="1" x14ac:dyDescent="0.2">
      <c r="A453" s="5" t="s">
        <v>784</v>
      </c>
      <c r="B453" s="6" t="s">
        <v>785</v>
      </c>
      <c r="C453" s="9">
        <v>0</v>
      </c>
      <c r="D453" s="9">
        <v>0</v>
      </c>
      <c r="E453" s="9">
        <v>-4.9643800000000002</v>
      </c>
      <c r="F453" s="9">
        <v>0</v>
      </c>
      <c r="G453" s="9">
        <v>0</v>
      </c>
      <c r="H453" s="9"/>
      <c r="I453" s="9">
        <v>0</v>
      </c>
    </row>
    <row r="454" spans="1:9" ht="38.25" hidden="1" x14ac:dyDescent="0.2">
      <c r="A454" s="5" t="s">
        <v>873</v>
      </c>
      <c r="B454" s="6" t="s">
        <v>882</v>
      </c>
      <c r="C454" s="9">
        <v>0</v>
      </c>
      <c r="D454" s="9">
        <v>0</v>
      </c>
      <c r="E454" s="9">
        <v>-510.40865000000002</v>
      </c>
      <c r="F454" s="9">
        <v>0</v>
      </c>
      <c r="G454" s="9">
        <v>0</v>
      </c>
      <c r="H454" s="9"/>
      <c r="I454" s="9">
        <v>0</v>
      </c>
    </row>
    <row r="455" spans="1:9" ht="38.25" hidden="1" x14ac:dyDescent="0.2">
      <c r="A455" s="5" t="s">
        <v>786</v>
      </c>
      <c r="B455" s="6" t="s">
        <v>787</v>
      </c>
      <c r="C455" s="9">
        <v>0</v>
      </c>
      <c r="D455" s="9">
        <v>0</v>
      </c>
      <c r="E455" s="9">
        <v>-19.075290000000003</v>
      </c>
      <c r="F455" s="9">
        <v>0</v>
      </c>
      <c r="G455" s="9">
        <v>0</v>
      </c>
      <c r="H455" s="9"/>
      <c r="I455" s="9">
        <v>0</v>
      </c>
    </row>
    <row r="456" spans="1:9" ht="38.25" hidden="1" x14ac:dyDescent="0.2">
      <c r="A456" s="5" t="s">
        <v>788</v>
      </c>
      <c r="B456" s="6" t="s">
        <v>789</v>
      </c>
      <c r="C456" s="9">
        <v>0</v>
      </c>
      <c r="D456" s="9">
        <v>0</v>
      </c>
      <c r="E456" s="9">
        <v>-5.339E-2</v>
      </c>
      <c r="F456" s="9">
        <v>0</v>
      </c>
      <c r="G456" s="9">
        <v>0</v>
      </c>
      <c r="H456" s="9"/>
      <c r="I456" s="9">
        <v>0</v>
      </c>
    </row>
    <row r="457" spans="1:9" ht="38.25" hidden="1" x14ac:dyDescent="0.2">
      <c r="A457" s="5" t="s">
        <v>874</v>
      </c>
      <c r="B457" s="6" t="s">
        <v>883</v>
      </c>
      <c r="C457" s="9">
        <v>0</v>
      </c>
      <c r="D457" s="9">
        <v>0</v>
      </c>
      <c r="E457" s="9">
        <v>-25.952770000000001</v>
      </c>
      <c r="F457" s="9">
        <v>0</v>
      </c>
      <c r="G457" s="9">
        <v>0</v>
      </c>
      <c r="H457" s="9"/>
      <c r="I457" s="9">
        <v>0</v>
      </c>
    </row>
    <row r="458" spans="1:9" ht="51" hidden="1" x14ac:dyDescent="0.2">
      <c r="A458" s="5" t="s">
        <v>790</v>
      </c>
      <c r="B458" s="6" t="s">
        <v>791</v>
      </c>
      <c r="C458" s="9">
        <v>0</v>
      </c>
      <c r="D458" s="9">
        <v>0</v>
      </c>
      <c r="E458" s="9">
        <v>-783</v>
      </c>
      <c r="F458" s="9">
        <v>0</v>
      </c>
      <c r="G458" s="9">
        <v>0</v>
      </c>
      <c r="H458" s="9"/>
      <c r="I458" s="9">
        <v>0</v>
      </c>
    </row>
    <row r="459" spans="1:9" ht="38.25" hidden="1" x14ac:dyDescent="0.2">
      <c r="A459" s="5" t="s">
        <v>792</v>
      </c>
      <c r="B459" s="6" t="s">
        <v>793</v>
      </c>
      <c r="C459" s="9">
        <v>0</v>
      </c>
      <c r="D459" s="9">
        <v>0</v>
      </c>
      <c r="E459" s="9">
        <v>-8.8996100000000009</v>
      </c>
      <c r="F459" s="9">
        <v>0</v>
      </c>
      <c r="G459" s="9">
        <v>0</v>
      </c>
      <c r="H459" s="9"/>
      <c r="I459" s="9">
        <v>0</v>
      </c>
    </row>
    <row r="460" spans="1:9" ht="38.25" hidden="1" x14ac:dyDescent="0.2">
      <c r="A460" s="5" t="s">
        <v>794</v>
      </c>
      <c r="B460" s="6" t="s">
        <v>795</v>
      </c>
      <c r="C460" s="9">
        <v>0</v>
      </c>
      <c r="D460" s="9">
        <v>0</v>
      </c>
      <c r="E460" s="9">
        <v>-81.767289999999988</v>
      </c>
      <c r="F460" s="9">
        <v>0</v>
      </c>
      <c r="G460" s="9">
        <v>0</v>
      </c>
      <c r="H460" s="9"/>
      <c r="I460" s="9">
        <v>0</v>
      </c>
    </row>
    <row r="461" spans="1:9" ht="25.5" hidden="1" x14ac:dyDescent="0.2">
      <c r="A461" s="5" t="s">
        <v>828</v>
      </c>
      <c r="B461" s="6" t="s">
        <v>832</v>
      </c>
      <c r="C461" s="9">
        <v>0</v>
      </c>
      <c r="D461" s="9">
        <v>0</v>
      </c>
      <c r="E461" s="9">
        <v>-1.5349999999999999E-2</v>
      </c>
      <c r="F461" s="9">
        <v>0</v>
      </c>
      <c r="G461" s="9">
        <v>0</v>
      </c>
      <c r="H461" s="9"/>
      <c r="I461" s="9">
        <v>0</v>
      </c>
    </row>
    <row r="462" spans="1:9" ht="76.5" hidden="1" x14ac:dyDescent="0.2">
      <c r="A462" s="5" t="s">
        <v>796</v>
      </c>
      <c r="B462" s="6" t="s">
        <v>797</v>
      </c>
      <c r="C462" s="9">
        <v>0</v>
      </c>
      <c r="D462" s="9">
        <v>0</v>
      </c>
      <c r="E462" s="9">
        <v>-53.50714</v>
      </c>
      <c r="F462" s="9">
        <v>0</v>
      </c>
      <c r="G462" s="9">
        <v>0</v>
      </c>
      <c r="H462" s="9"/>
      <c r="I462" s="9">
        <v>0</v>
      </c>
    </row>
    <row r="463" spans="1:9" ht="51" hidden="1" x14ac:dyDescent="0.2">
      <c r="A463" s="5" t="s">
        <v>798</v>
      </c>
      <c r="B463" s="6" t="s">
        <v>799</v>
      </c>
      <c r="C463" s="9">
        <v>0</v>
      </c>
      <c r="D463" s="9">
        <v>0</v>
      </c>
      <c r="E463" s="9">
        <v>-0.90325</v>
      </c>
      <c r="F463" s="9">
        <v>0</v>
      </c>
      <c r="G463" s="9">
        <v>0</v>
      </c>
      <c r="H463" s="9"/>
      <c r="I463" s="9">
        <v>0</v>
      </c>
    </row>
    <row r="464" spans="1:9" ht="51" hidden="1" x14ac:dyDescent="0.2">
      <c r="A464" s="5" t="s">
        <v>800</v>
      </c>
      <c r="B464" s="6" t="s">
        <v>801</v>
      </c>
      <c r="C464" s="9">
        <v>0</v>
      </c>
      <c r="D464" s="9">
        <v>0</v>
      </c>
      <c r="E464" s="9">
        <v>-13.61359</v>
      </c>
      <c r="F464" s="9">
        <v>0</v>
      </c>
      <c r="G464" s="9">
        <v>0</v>
      </c>
      <c r="H464" s="9"/>
      <c r="I464" s="9">
        <v>0</v>
      </c>
    </row>
    <row r="465" spans="1:9" ht="25.5" hidden="1" x14ac:dyDescent="0.2">
      <c r="A465" s="5" t="s">
        <v>802</v>
      </c>
      <c r="B465" s="6" t="s">
        <v>803</v>
      </c>
      <c r="C465" s="9">
        <v>0</v>
      </c>
      <c r="D465" s="9">
        <v>0</v>
      </c>
      <c r="E465" s="9">
        <v>-2731.1687400000001</v>
      </c>
      <c r="F465" s="9">
        <v>0</v>
      </c>
      <c r="G465" s="9">
        <v>0</v>
      </c>
      <c r="H465" s="9"/>
      <c r="I465" s="9">
        <v>0</v>
      </c>
    </row>
    <row r="466" spans="1:9" ht="38.25" hidden="1" x14ac:dyDescent="0.2">
      <c r="A466" s="3" t="s">
        <v>804</v>
      </c>
      <c r="B466" s="4" t="s">
        <v>805</v>
      </c>
      <c r="C466" s="8">
        <v>0</v>
      </c>
      <c r="D466" s="8">
        <v>0</v>
      </c>
      <c r="E466" s="8">
        <v>-16.75909</v>
      </c>
      <c r="F466" s="9">
        <v>0</v>
      </c>
      <c r="G466" s="9">
        <v>0</v>
      </c>
      <c r="H466" s="8"/>
      <c r="I466" s="9">
        <v>0</v>
      </c>
    </row>
    <row r="467" spans="1:9" s="17" customFormat="1" ht="51" hidden="1" x14ac:dyDescent="0.2">
      <c r="A467" s="5" t="s">
        <v>806</v>
      </c>
      <c r="B467" s="6" t="s">
        <v>807</v>
      </c>
      <c r="C467" s="9">
        <v>0</v>
      </c>
      <c r="D467" s="9">
        <v>0</v>
      </c>
      <c r="E467" s="9">
        <v>-379.80927000000003</v>
      </c>
      <c r="F467" s="9">
        <v>0</v>
      </c>
      <c r="G467" s="9">
        <v>0</v>
      </c>
      <c r="H467" s="9"/>
      <c r="I467" s="9">
        <v>0</v>
      </c>
    </row>
    <row r="468" spans="1:9" ht="89.25" hidden="1" x14ac:dyDescent="0.2">
      <c r="A468" s="5" t="s">
        <v>808</v>
      </c>
      <c r="B468" s="6" t="s">
        <v>809</v>
      </c>
      <c r="C468" s="9">
        <v>0</v>
      </c>
      <c r="D468" s="9">
        <v>0</v>
      </c>
      <c r="E468" s="9">
        <v>-513.83160999999996</v>
      </c>
      <c r="F468" s="9">
        <v>0</v>
      </c>
      <c r="G468" s="9">
        <v>0</v>
      </c>
      <c r="H468" s="9"/>
      <c r="I468" s="9">
        <v>0</v>
      </c>
    </row>
    <row r="469" spans="1:9" ht="38.25" hidden="1" x14ac:dyDescent="0.2">
      <c r="A469" s="5" t="s">
        <v>810</v>
      </c>
      <c r="B469" s="6" t="s">
        <v>811</v>
      </c>
      <c r="C469" s="9">
        <v>0</v>
      </c>
      <c r="D469" s="9">
        <v>0</v>
      </c>
      <c r="E469" s="9">
        <v>-2937.0419999999999</v>
      </c>
      <c r="F469" s="9">
        <v>0</v>
      </c>
      <c r="G469" s="9">
        <v>0</v>
      </c>
      <c r="H469" s="8"/>
      <c r="I469" s="9">
        <v>0</v>
      </c>
    </row>
    <row r="470" spans="1:9" s="17" customFormat="1" hidden="1" x14ac:dyDescent="0.2">
      <c r="A470" s="5" t="s">
        <v>812</v>
      </c>
      <c r="B470" s="6" t="s">
        <v>813</v>
      </c>
      <c r="C470" s="9">
        <v>0</v>
      </c>
      <c r="D470" s="9">
        <v>0</v>
      </c>
      <c r="E470" s="9">
        <v>-597.92531999999994</v>
      </c>
      <c r="F470" s="9">
        <v>0</v>
      </c>
      <c r="G470" s="9">
        <v>0</v>
      </c>
      <c r="H470" s="9"/>
      <c r="I470" s="9">
        <v>0</v>
      </c>
    </row>
    <row r="471" spans="1:9" ht="38.25" hidden="1" x14ac:dyDescent="0.2">
      <c r="A471" s="5" t="s">
        <v>814</v>
      </c>
      <c r="B471" s="6" t="s">
        <v>815</v>
      </c>
      <c r="C471" s="9">
        <v>0</v>
      </c>
      <c r="D471" s="9">
        <v>0</v>
      </c>
      <c r="E471" s="9">
        <v>-4.0999999999999999E-4</v>
      </c>
      <c r="F471" s="9">
        <v>0</v>
      </c>
      <c r="G471" s="9">
        <v>0</v>
      </c>
      <c r="H471" s="9"/>
      <c r="I471" s="9">
        <v>0</v>
      </c>
    </row>
    <row r="472" spans="1:9" s="17" customFormat="1" ht="25.5" hidden="1" x14ac:dyDescent="0.2">
      <c r="A472" s="5" t="s">
        <v>846</v>
      </c>
      <c r="B472" s="6" t="s">
        <v>858</v>
      </c>
      <c r="C472" s="9">
        <v>0</v>
      </c>
      <c r="D472" s="9">
        <v>0</v>
      </c>
      <c r="E472" s="9">
        <v>-7660.8521600000004</v>
      </c>
      <c r="F472" s="9">
        <v>0</v>
      </c>
      <c r="G472" s="9">
        <v>0</v>
      </c>
      <c r="H472" s="8"/>
      <c r="I472" s="9">
        <v>0</v>
      </c>
    </row>
    <row r="473" spans="1:9" ht="89.25" hidden="1" x14ac:dyDescent="0.2">
      <c r="A473" s="5" t="s">
        <v>816</v>
      </c>
      <c r="B473" s="6" t="s">
        <v>817</v>
      </c>
      <c r="C473" s="9">
        <v>0</v>
      </c>
      <c r="D473" s="9">
        <v>0</v>
      </c>
      <c r="E473" s="9">
        <v>-19.2182</v>
      </c>
      <c r="F473" s="9">
        <v>0</v>
      </c>
      <c r="G473" s="9">
        <v>0</v>
      </c>
      <c r="H473" s="9"/>
      <c r="I473" s="9">
        <v>0</v>
      </c>
    </row>
    <row r="474" spans="1:9" ht="38.25" hidden="1" x14ac:dyDescent="0.2">
      <c r="A474" s="5" t="s">
        <v>818</v>
      </c>
      <c r="B474" s="6" t="s">
        <v>819</v>
      </c>
      <c r="C474" s="9">
        <v>0</v>
      </c>
      <c r="D474" s="9">
        <v>0</v>
      </c>
      <c r="E474" s="9">
        <v>-4.0488</v>
      </c>
      <c r="F474" s="9">
        <v>0</v>
      </c>
      <c r="G474" s="9">
        <v>0</v>
      </c>
      <c r="H474" s="9"/>
      <c r="I474" s="9">
        <v>0</v>
      </c>
    </row>
    <row r="475" spans="1:9" ht="38.25" hidden="1" x14ac:dyDescent="0.2">
      <c r="A475" s="5" t="s">
        <v>820</v>
      </c>
      <c r="B475" s="6" t="s">
        <v>821</v>
      </c>
      <c r="C475" s="9">
        <v>0</v>
      </c>
      <c r="D475" s="9">
        <v>0</v>
      </c>
      <c r="E475" s="9">
        <v>-828.39923999999996</v>
      </c>
      <c r="F475" s="9">
        <v>0</v>
      </c>
      <c r="G475" s="9">
        <v>0</v>
      </c>
      <c r="H475" s="8"/>
      <c r="I475" s="9">
        <v>0</v>
      </c>
    </row>
    <row r="476" spans="1:9" ht="38.25" hidden="1" x14ac:dyDescent="0.2">
      <c r="A476" s="5" t="s">
        <v>822</v>
      </c>
      <c r="B476" s="6" t="s">
        <v>823</v>
      </c>
      <c r="C476" s="9">
        <v>0</v>
      </c>
      <c r="D476" s="9">
        <v>0</v>
      </c>
      <c r="E476" s="9">
        <v>-241850.76177000001</v>
      </c>
      <c r="F476" s="9">
        <v>0</v>
      </c>
      <c r="G476" s="9">
        <v>0</v>
      </c>
      <c r="H476" s="9"/>
      <c r="I476" s="9">
        <v>0</v>
      </c>
    </row>
    <row r="477" spans="1:9" s="17" customFormat="1" x14ac:dyDescent="0.2">
      <c r="A477" s="33" t="s">
        <v>885</v>
      </c>
      <c r="B477" s="34" t="s">
        <v>1041</v>
      </c>
      <c r="C477" s="35">
        <f>C478+C489+C491+C497++C506+C511+C515+C523+C527+C535+C541+C545+C549+C551</f>
        <v>67978323.378359988</v>
      </c>
      <c r="D477" s="35">
        <v>68116529.707510009</v>
      </c>
      <c r="E477" s="35">
        <v>62173349.664180003</v>
      </c>
      <c r="F477" s="35">
        <f t="shared" ref="F477:F533" si="21">E477/C477*100</f>
        <v>91.460551796974855</v>
      </c>
      <c r="G477" s="35">
        <f t="shared" ref="G477:G533" si="22">E477/D477*100</f>
        <v>91.274981169989417</v>
      </c>
      <c r="H477" s="35">
        <v>53505037.080739997</v>
      </c>
      <c r="I477" s="35">
        <f t="shared" ref="I477:I533" si="23">E477/H477*100</f>
        <v>116.20092809273149</v>
      </c>
    </row>
    <row r="478" spans="1:9" s="17" customFormat="1" x14ac:dyDescent="0.2">
      <c r="A478" s="3" t="s">
        <v>886</v>
      </c>
      <c r="B478" s="2" t="s">
        <v>964</v>
      </c>
      <c r="C478" s="8">
        <f>C479+C480+C481+C482+C483+C484+C485+C486+C487+C488</f>
        <v>3265866.1000000006</v>
      </c>
      <c r="D478" s="8">
        <v>3308352.5931500001</v>
      </c>
      <c r="E478" s="8">
        <v>2925795.6105300002</v>
      </c>
      <c r="F478" s="8">
        <f t="shared" si="21"/>
        <v>89.587126996112914</v>
      </c>
      <c r="G478" s="8">
        <f t="shared" si="22"/>
        <v>88.436632074462366</v>
      </c>
      <c r="H478" s="8">
        <v>2469593.8042600001</v>
      </c>
      <c r="I478" s="8">
        <f t="shared" si="23"/>
        <v>118.47274663076416</v>
      </c>
    </row>
    <row r="479" spans="1:9" ht="25.5" x14ac:dyDescent="0.2">
      <c r="A479" s="5" t="s">
        <v>887</v>
      </c>
      <c r="B479" s="6" t="s">
        <v>965</v>
      </c>
      <c r="C479" s="9">
        <v>4963.1000000000004</v>
      </c>
      <c r="D479" s="9">
        <v>6283.37</v>
      </c>
      <c r="E479" s="9">
        <v>5906.8758499999994</v>
      </c>
      <c r="F479" s="9">
        <f t="shared" si="21"/>
        <v>119.01585400253872</v>
      </c>
      <c r="G479" s="9">
        <f t="shared" si="22"/>
        <v>94.008085629208523</v>
      </c>
      <c r="H479" s="9">
        <v>5087.5677699999997</v>
      </c>
      <c r="I479" s="9">
        <f t="shared" si="23"/>
        <v>116.10412120367685</v>
      </c>
    </row>
    <row r="480" spans="1:9" ht="25.5" x14ac:dyDescent="0.2">
      <c r="A480" s="5" t="s">
        <v>888</v>
      </c>
      <c r="B480" s="6" t="s">
        <v>966</v>
      </c>
      <c r="C480" s="9">
        <v>181388.9</v>
      </c>
      <c r="D480" s="9">
        <v>184086.3</v>
      </c>
      <c r="E480" s="9">
        <v>177750.66123</v>
      </c>
      <c r="F480" s="9">
        <f t="shared" si="21"/>
        <v>97.994232960230761</v>
      </c>
      <c r="G480" s="9">
        <f t="shared" si="22"/>
        <v>96.558332276763664</v>
      </c>
      <c r="H480" s="9">
        <v>178037.85566999999</v>
      </c>
      <c r="I480" s="9">
        <f t="shared" si="23"/>
        <v>99.83868911534617</v>
      </c>
    </row>
    <row r="481" spans="1:9" s="17" customFormat="1" ht="38.25" x14ac:dyDescent="0.2">
      <c r="A481" s="5" t="s">
        <v>889</v>
      </c>
      <c r="B481" s="6" t="s">
        <v>967</v>
      </c>
      <c r="C481" s="9">
        <v>391790.2</v>
      </c>
      <c r="D481" s="9">
        <v>410446.73</v>
      </c>
      <c r="E481" s="9">
        <v>390792.17012999998</v>
      </c>
      <c r="F481" s="9">
        <f t="shared" si="21"/>
        <v>99.74526420773158</v>
      </c>
      <c r="G481" s="9">
        <f t="shared" si="22"/>
        <v>95.211422473751952</v>
      </c>
      <c r="H481" s="9">
        <v>362154.77429999999</v>
      </c>
      <c r="I481" s="9">
        <f t="shared" si="23"/>
        <v>107.90750194729657</v>
      </c>
    </row>
    <row r="482" spans="1:9" x14ac:dyDescent="0.2">
      <c r="A482" s="5" t="s">
        <v>890</v>
      </c>
      <c r="B482" s="6" t="s">
        <v>968</v>
      </c>
      <c r="C482" s="9">
        <v>262376.8</v>
      </c>
      <c r="D482" s="9">
        <v>268531.5</v>
      </c>
      <c r="E482" s="9">
        <v>266270.14493999997</v>
      </c>
      <c r="F482" s="9">
        <f t="shared" si="21"/>
        <v>101.48387545697636</v>
      </c>
      <c r="G482" s="9">
        <f t="shared" si="22"/>
        <v>99.157880896654575</v>
      </c>
      <c r="H482" s="9">
        <v>248287.55444000001</v>
      </c>
      <c r="I482" s="9">
        <f t="shared" si="23"/>
        <v>107.24264675309996</v>
      </c>
    </row>
    <row r="483" spans="1:9" ht="25.5" x14ac:dyDescent="0.2">
      <c r="A483" s="5" t="s">
        <v>891</v>
      </c>
      <c r="B483" s="6" t="s">
        <v>969</v>
      </c>
      <c r="C483" s="9">
        <v>283629.59999999998</v>
      </c>
      <c r="D483" s="9">
        <v>290889.90000000002</v>
      </c>
      <c r="E483" s="9">
        <v>280819.82441</v>
      </c>
      <c r="F483" s="9">
        <f t="shared" si="21"/>
        <v>99.009350367521591</v>
      </c>
      <c r="G483" s="9">
        <f t="shared" si="22"/>
        <v>96.538183144206783</v>
      </c>
      <c r="H483" s="9">
        <v>198183.63618999999</v>
      </c>
      <c r="I483" s="9">
        <f t="shared" si="23"/>
        <v>141.6967766908748</v>
      </c>
    </row>
    <row r="484" spans="1:9" x14ac:dyDescent="0.2">
      <c r="A484" s="5" t="s">
        <v>892</v>
      </c>
      <c r="B484" s="6" t="s">
        <v>970</v>
      </c>
      <c r="C484" s="9">
        <v>121046.3</v>
      </c>
      <c r="D484" s="9">
        <v>122720.21</v>
      </c>
      <c r="E484" s="9">
        <v>120535.47354000001</v>
      </c>
      <c r="F484" s="9">
        <f t="shared" si="21"/>
        <v>99.577990851434535</v>
      </c>
      <c r="G484" s="9">
        <f t="shared" si="22"/>
        <v>98.219741915369923</v>
      </c>
      <c r="H484" s="9">
        <v>112950.01951</v>
      </c>
      <c r="I484" s="9">
        <f t="shared" si="23"/>
        <v>106.71576159340852</v>
      </c>
    </row>
    <row r="485" spans="1:9" x14ac:dyDescent="0.2">
      <c r="A485" s="5" t="s">
        <v>893</v>
      </c>
      <c r="B485" s="6" t="s">
        <v>971</v>
      </c>
      <c r="C485" s="9">
        <v>186</v>
      </c>
      <c r="D485" s="9">
        <v>186</v>
      </c>
      <c r="E485" s="9">
        <v>169.25051999999999</v>
      </c>
      <c r="F485" s="9">
        <f t="shared" si="21"/>
        <v>90.994903225806439</v>
      </c>
      <c r="G485" s="9">
        <f t="shared" si="22"/>
        <v>90.994903225806439</v>
      </c>
      <c r="H485" s="9">
        <v>170.21214000000001</v>
      </c>
      <c r="I485" s="9">
        <f t="shared" si="23"/>
        <v>99.435046172382286</v>
      </c>
    </row>
    <row r="486" spans="1:9" x14ac:dyDescent="0.2">
      <c r="A486" s="5" t="s">
        <v>894</v>
      </c>
      <c r="B486" s="6" t="s">
        <v>972</v>
      </c>
      <c r="C486" s="9">
        <v>1547.5</v>
      </c>
      <c r="D486" s="9">
        <v>1497.5</v>
      </c>
      <c r="E486" s="9">
        <v>1497.5</v>
      </c>
      <c r="F486" s="9">
        <f t="shared" si="21"/>
        <v>96.768982229402269</v>
      </c>
      <c r="G486" s="9">
        <f t="shared" si="22"/>
        <v>100</v>
      </c>
      <c r="H486" s="9">
        <v>2500</v>
      </c>
      <c r="I486" s="9">
        <f t="shared" si="23"/>
        <v>59.9</v>
      </c>
    </row>
    <row r="487" spans="1:9" x14ac:dyDescent="0.2">
      <c r="A487" s="5" t="s">
        <v>895</v>
      </c>
      <c r="B487" s="6" t="s">
        <v>973</v>
      </c>
      <c r="C487" s="9">
        <v>144286.6</v>
      </c>
      <c r="D487" s="9">
        <v>134044.03899999999</v>
      </c>
      <c r="E487" s="9">
        <v>0</v>
      </c>
      <c r="F487" s="9">
        <f t="shared" si="21"/>
        <v>0</v>
      </c>
      <c r="G487" s="9">
        <f t="shared" si="22"/>
        <v>0</v>
      </c>
      <c r="H487" s="9">
        <v>0</v>
      </c>
      <c r="I487" s="9">
        <v>0</v>
      </c>
    </row>
    <row r="488" spans="1:9" x14ac:dyDescent="0.2">
      <c r="A488" s="5" t="s">
        <v>896</v>
      </c>
      <c r="B488" s="6" t="s">
        <v>974</v>
      </c>
      <c r="C488" s="9">
        <v>1874651.1</v>
      </c>
      <c r="D488" s="9">
        <v>1889667.0441500002</v>
      </c>
      <c r="E488" s="9">
        <v>1682053.70991</v>
      </c>
      <c r="F488" s="9">
        <f t="shared" si="21"/>
        <v>89.726227451604188</v>
      </c>
      <c r="G488" s="9">
        <f t="shared" si="22"/>
        <v>89.013231993290759</v>
      </c>
      <c r="H488" s="9">
        <v>1362222.1842400001</v>
      </c>
      <c r="I488" s="9">
        <f t="shared" si="23"/>
        <v>123.47866077723862</v>
      </c>
    </row>
    <row r="489" spans="1:9" s="17" customFormat="1" x14ac:dyDescent="0.2">
      <c r="A489" s="3" t="s">
        <v>897</v>
      </c>
      <c r="B489" s="4" t="s">
        <v>975</v>
      </c>
      <c r="C489" s="8">
        <v>30313.4</v>
      </c>
      <c r="D489" s="8">
        <v>30313.4</v>
      </c>
      <c r="E489" s="8">
        <v>30313.4</v>
      </c>
      <c r="F489" s="8">
        <f t="shared" si="21"/>
        <v>100</v>
      </c>
      <c r="G489" s="8">
        <f t="shared" si="22"/>
        <v>100</v>
      </c>
      <c r="H489" s="8">
        <v>31426.1</v>
      </c>
      <c r="I489" s="9">
        <f t="shared" si="23"/>
        <v>96.459312482299751</v>
      </c>
    </row>
    <row r="490" spans="1:9" x14ac:dyDescent="0.2">
      <c r="A490" s="5" t="s">
        <v>898</v>
      </c>
      <c r="B490" s="6" t="s">
        <v>976</v>
      </c>
      <c r="C490" s="9">
        <v>30313.4</v>
      </c>
      <c r="D490" s="9">
        <v>30313.4</v>
      </c>
      <c r="E490" s="9">
        <v>30313.4</v>
      </c>
      <c r="F490" s="9">
        <f t="shared" si="21"/>
        <v>100</v>
      </c>
      <c r="G490" s="9">
        <f t="shared" si="22"/>
        <v>100</v>
      </c>
      <c r="H490" s="9">
        <v>31426.1</v>
      </c>
      <c r="I490" s="9">
        <f t="shared" si="23"/>
        <v>96.459312482299751</v>
      </c>
    </row>
    <row r="491" spans="1:9" s="17" customFormat="1" ht="25.5" x14ac:dyDescent="0.2">
      <c r="A491" s="3" t="s">
        <v>899</v>
      </c>
      <c r="B491" s="4" t="s">
        <v>977</v>
      </c>
      <c r="C491" s="8">
        <f>C492+C493+C494+C495+C496</f>
        <v>818125.8</v>
      </c>
      <c r="D491" s="8">
        <v>818649.9</v>
      </c>
      <c r="E491" s="8">
        <v>808038.19467999996</v>
      </c>
      <c r="F491" s="8">
        <f t="shared" si="21"/>
        <v>98.766986040533126</v>
      </c>
      <c r="G491" s="8">
        <f t="shared" si="22"/>
        <v>98.703755375771735</v>
      </c>
      <c r="H491" s="8">
        <v>934980.82681</v>
      </c>
      <c r="I491" s="9">
        <f t="shared" si="23"/>
        <v>86.422969488785412</v>
      </c>
    </row>
    <row r="492" spans="1:9" x14ac:dyDescent="0.2">
      <c r="A492" s="5" t="s">
        <v>900</v>
      </c>
      <c r="B492" s="6" t="s">
        <v>978</v>
      </c>
      <c r="C492" s="9">
        <v>85369.9</v>
      </c>
      <c r="D492" s="9">
        <v>85894</v>
      </c>
      <c r="E492" s="9">
        <v>85847.759760000001</v>
      </c>
      <c r="F492" s="9">
        <f t="shared" si="21"/>
        <v>100.55975204375314</v>
      </c>
      <c r="G492" s="9">
        <f t="shared" si="22"/>
        <v>99.946165925442983</v>
      </c>
      <c r="H492" s="9">
        <v>64544.869650000001</v>
      </c>
      <c r="I492" s="9">
        <f t="shared" si="23"/>
        <v>133.00477671659533</v>
      </c>
    </row>
    <row r="493" spans="1:9" ht="25.5" x14ac:dyDescent="0.2">
      <c r="A493" s="5" t="s">
        <v>901</v>
      </c>
      <c r="B493" s="6" t="s">
        <v>979</v>
      </c>
      <c r="C493" s="9">
        <v>210761.2</v>
      </c>
      <c r="D493" s="9">
        <v>216835.908</v>
      </c>
      <c r="E493" s="9">
        <v>214837.24528999999</v>
      </c>
      <c r="F493" s="9">
        <f t="shared" si="21"/>
        <v>101.9339637893502</v>
      </c>
      <c r="G493" s="9">
        <f t="shared" si="22"/>
        <v>99.078260271356896</v>
      </c>
      <c r="H493" s="9">
        <v>277968.23600999999</v>
      </c>
      <c r="I493" s="9">
        <f t="shared" si="23"/>
        <v>77.288415530424544</v>
      </c>
    </row>
    <row r="494" spans="1:9" x14ac:dyDescent="0.2">
      <c r="A494" s="5" t="s">
        <v>902</v>
      </c>
      <c r="B494" s="6" t="s">
        <v>980</v>
      </c>
      <c r="C494" s="9">
        <v>408305.7</v>
      </c>
      <c r="D494" s="9">
        <v>421430.99200000003</v>
      </c>
      <c r="E494" s="9">
        <v>420020.87875999999</v>
      </c>
      <c r="F494" s="9">
        <f t="shared" si="21"/>
        <v>102.86921753970127</v>
      </c>
      <c r="G494" s="9">
        <f t="shared" si="22"/>
        <v>99.665398780163741</v>
      </c>
      <c r="H494" s="9">
        <v>399803.72869000002</v>
      </c>
      <c r="I494" s="9">
        <f t="shared" si="23"/>
        <v>105.05676876407422</v>
      </c>
    </row>
    <row r="495" spans="1:9" x14ac:dyDescent="0.2">
      <c r="A495" s="5" t="s">
        <v>903</v>
      </c>
      <c r="B495" s="6" t="s">
        <v>981</v>
      </c>
      <c r="C495" s="9">
        <v>4968.3999999999996</v>
      </c>
      <c r="D495" s="9">
        <v>4968.3999999999996</v>
      </c>
      <c r="E495" s="9">
        <v>4654.7804999999998</v>
      </c>
      <c r="F495" s="9">
        <f t="shared" si="21"/>
        <v>93.687716367442249</v>
      </c>
      <c r="G495" s="9">
        <f t="shared" si="22"/>
        <v>93.687716367442249</v>
      </c>
      <c r="H495" s="9">
        <v>5007.3671799999993</v>
      </c>
      <c r="I495" s="9">
        <f t="shared" si="23"/>
        <v>92.958641391263029</v>
      </c>
    </row>
    <row r="496" spans="1:9" ht="25.5" x14ac:dyDescent="0.2">
      <c r="A496" s="5" t="s">
        <v>904</v>
      </c>
      <c r="B496" s="6" t="s">
        <v>982</v>
      </c>
      <c r="C496" s="9">
        <v>108720.6</v>
      </c>
      <c r="D496" s="9">
        <v>89520.6</v>
      </c>
      <c r="E496" s="9">
        <v>82677.530370000008</v>
      </c>
      <c r="F496" s="9">
        <f t="shared" si="21"/>
        <v>76.045873891424449</v>
      </c>
      <c r="G496" s="9">
        <f t="shared" si="22"/>
        <v>92.355871575927779</v>
      </c>
      <c r="H496" s="9">
        <v>187656.62528000001</v>
      </c>
      <c r="I496" s="9">
        <f t="shared" si="23"/>
        <v>44.057879782628476</v>
      </c>
    </row>
    <row r="497" spans="1:9" s="17" customFormat="1" x14ac:dyDescent="0.2">
      <c r="A497" s="3" t="s">
        <v>905</v>
      </c>
      <c r="B497" s="4" t="s">
        <v>983</v>
      </c>
      <c r="C497" s="8">
        <f>C498+C499+C500+C501+C502+C503+C504+C505</f>
        <v>16118153.27836</v>
      </c>
      <c r="D497" s="8">
        <v>16187498.578360001</v>
      </c>
      <c r="E497" s="8">
        <v>13978060.90086</v>
      </c>
      <c r="F497" s="8">
        <f t="shared" si="21"/>
        <v>86.722471609863291</v>
      </c>
      <c r="G497" s="8">
        <f t="shared" si="22"/>
        <v>86.350962955736392</v>
      </c>
      <c r="H497" s="8">
        <v>9809707.6544899996</v>
      </c>
      <c r="I497" s="8">
        <f t="shared" si="23"/>
        <v>142.49212507838706</v>
      </c>
    </row>
    <row r="498" spans="1:9" s="17" customFormat="1" x14ac:dyDescent="0.2">
      <c r="A498" s="5" t="s">
        <v>906</v>
      </c>
      <c r="B498" s="6" t="s">
        <v>984</v>
      </c>
      <c r="C498" s="9">
        <v>291052.5</v>
      </c>
      <c r="D498" s="9">
        <v>293199.40000000002</v>
      </c>
      <c r="E498" s="9">
        <v>282582.42614</v>
      </c>
      <c r="F498" s="9">
        <f t="shared" si="21"/>
        <v>97.08984672524717</v>
      </c>
      <c r="G498" s="9">
        <f t="shared" si="22"/>
        <v>96.378923742681593</v>
      </c>
      <c r="H498" s="9">
        <v>291602.73797000002</v>
      </c>
      <c r="I498" s="9">
        <f t="shared" si="23"/>
        <v>96.906643643747941</v>
      </c>
    </row>
    <row r="499" spans="1:9" x14ac:dyDescent="0.2">
      <c r="A499" s="5" t="s">
        <v>907</v>
      </c>
      <c r="B499" s="6" t="s">
        <v>985</v>
      </c>
      <c r="C499" s="9">
        <v>2138689.4</v>
      </c>
      <c r="D499" s="9">
        <v>2179566.2000000002</v>
      </c>
      <c r="E499" s="9">
        <v>2039906.04051</v>
      </c>
      <c r="F499" s="9">
        <f t="shared" si="21"/>
        <v>95.38112642770848</v>
      </c>
      <c r="G499" s="9">
        <f t="shared" si="22"/>
        <v>93.592295591205257</v>
      </c>
      <c r="H499" s="9">
        <v>2483407.5480500003</v>
      </c>
      <c r="I499" s="9">
        <f t="shared" si="23"/>
        <v>82.141412597048642</v>
      </c>
    </row>
    <row r="500" spans="1:9" x14ac:dyDescent="0.2">
      <c r="A500" s="5" t="s">
        <v>908</v>
      </c>
      <c r="B500" s="6" t="s">
        <v>986</v>
      </c>
      <c r="C500" s="9">
        <v>23553</v>
      </c>
      <c r="D500" s="9">
        <v>23552.5</v>
      </c>
      <c r="E500" s="9">
        <v>18738.0897</v>
      </c>
      <c r="F500" s="9">
        <f t="shared" si="21"/>
        <v>79.557125206980004</v>
      </c>
      <c r="G500" s="9">
        <f t="shared" si="22"/>
        <v>79.558814138626474</v>
      </c>
      <c r="H500" s="9">
        <v>16663.8</v>
      </c>
      <c r="I500" s="9">
        <f t="shared" si="23"/>
        <v>112.44787923522847</v>
      </c>
    </row>
    <row r="501" spans="1:9" x14ac:dyDescent="0.2">
      <c r="A501" s="5" t="s">
        <v>909</v>
      </c>
      <c r="B501" s="6" t="s">
        <v>987</v>
      </c>
      <c r="C501" s="9">
        <v>481682.8</v>
      </c>
      <c r="D501" s="9">
        <v>499993.9</v>
      </c>
      <c r="E501" s="9">
        <v>496605.96531</v>
      </c>
      <c r="F501" s="9">
        <f t="shared" si="21"/>
        <v>103.09813124114045</v>
      </c>
      <c r="G501" s="9">
        <f t="shared" si="22"/>
        <v>99.3224047953385</v>
      </c>
      <c r="H501" s="9">
        <v>396147.09824999998</v>
      </c>
      <c r="I501" s="9">
        <f t="shared" si="23"/>
        <v>125.35898091991136</v>
      </c>
    </row>
    <row r="502" spans="1:9" x14ac:dyDescent="0.2">
      <c r="A502" s="5" t="s">
        <v>910</v>
      </c>
      <c r="B502" s="6" t="s">
        <v>988</v>
      </c>
      <c r="C502" s="9">
        <v>355100.2</v>
      </c>
      <c r="D502" s="9">
        <v>356843</v>
      </c>
      <c r="E502" s="9">
        <v>272786.92492999998</v>
      </c>
      <c r="F502" s="9">
        <f t="shared" si="21"/>
        <v>76.819704672089728</v>
      </c>
      <c r="G502" s="9">
        <f t="shared" si="22"/>
        <v>76.444521800904027</v>
      </c>
      <c r="H502" s="9">
        <v>320815.48832999996</v>
      </c>
      <c r="I502" s="9">
        <f t="shared" si="23"/>
        <v>85.029225474738794</v>
      </c>
    </row>
    <row r="503" spans="1:9" x14ac:dyDescent="0.2">
      <c r="A503" s="5" t="s">
        <v>911</v>
      </c>
      <c r="B503" s="6" t="s">
        <v>989</v>
      </c>
      <c r="C503" s="9">
        <v>11220942.078360001</v>
      </c>
      <c r="D503" s="9">
        <v>11220942.078360001</v>
      </c>
      <c r="E503" s="9">
        <v>9448556.2508199997</v>
      </c>
      <c r="F503" s="9">
        <f t="shared" si="21"/>
        <v>84.204661113453994</v>
      </c>
      <c r="G503" s="9">
        <f t="shared" si="22"/>
        <v>84.204661113453994</v>
      </c>
      <c r="H503" s="9">
        <v>5756317.6492600003</v>
      </c>
      <c r="I503" s="9">
        <f t="shared" si="23"/>
        <v>164.1423706357597</v>
      </c>
    </row>
    <row r="504" spans="1:9" x14ac:dyDescent="0.2">
      <c r="A504" s="5" t="s">
        <v>912</v>
      </c>
      <c r="B504" s="6" t="s">
        <v>990</v>
      </c>
      <c r="C504" s="9">
        <v>147508.1</v>
      </c>
      <c r="D504" s="9">
        <v>147508.1</v>
      </c>
      <c r="E504" s="9">
        <v>93552.951969999995</v>
      </c>
      <c r="F504" s="9">
        <f t="shared" si="21"/>
        <v>63.422247300317736</v>
      </c>
      <c r="G504" s="9">
        <f t="shared" si="22"/>
        <v>63.422247300317736</v>
      </c>
      <c r="H504" s="9">
        <v>9411.1676800000005</v>
      </c>
      <c r="I504" s="9" t="s">
        <v>1179</v>
      </c>
    </row>
    <row r="505" spans="1:9" x14ac:dyDescent="0.2">
      <c r="A505" s="5" t="s">
        <v>913</v>
      </c>
      <c r="B505" s="6" t="s">
        <v>991</v>
      </c>
      <c r="C505" s="9">
        <v>1459625.2</v>
      </c>
      <c r="D505" s="9">
        <v>1465893.4</v>
      </c>
      <c r="E505" s="9">
        <v>1325332.2514800001</v>
      </c>
      <c r="F505" s="9">
        <f t="shared" si="21"/>
        <v>90.799490956993623</v>
      </c>
      <c r="G505" s="9">
        <f t="shared" si="22"/>
        <v>90.411229867055837</v>
      </c>
      <c r="H505" s="9">
        <v>535342.16495000001</v>
      </c>
      <c r="I505" s="9" t="s">
        <v>1179</v>
      </c>
    </row>
    <row r="506" spans="1:9" s="17" customFormat="1" x14ac:dyDescent="0.2">
      <c r="A506" s="3" t="s">
        <v>914</v>
      </c>
      <c r="B506" s="4" t="s">
        <v>992</v>
      </c>
      <c r="C506" s="8">
        <f>C507+C508+C509+C510</f>
        <v>3525558.3</v>
      </c>
      <c r="D506" s="8">
        <v>3528300.4</v>
      </c>
      <c r="E506" s="8">
        <v>2195786.36161</v>
      </c>
      <c r="F506" s="8">
        <f t="shared" si="21"/>
        <v>62.28194727654909</v>
      </c>
      <c r="G506" s="8">
        <f t="shared" si="22"/>
        <v>62.233543425327383</v>
      </c>
      <c r="H506" s="8">
        <v>1171242.0205099999</v>
      </c>
      <c r="I506" s="8">
        <f t="shared" si="23"/>
        <v>187.47503275658411</v>
      </c>
    </row>
    <row r="507" spans="1:9" s="20" customFormat="1" x14ac:dyDescent="0.2">
      <c r="A507" s="5" t="s">
        <v>915</v>
      </c>
      <c r="B507" s="6" t="s">
        <v>993</v>
      </c>
      <c r="C507" s="9">
        <v>298433.59999999998</v>
      </c>
      <c r="D507" s="9">
        <v>298499.59999999998</v>
      </c>
      <c r="E507" s="9">
        <v>120699.1735</v>
      </c>
      <c r="F507" s="9">
        <f t="shared" si="21"/>
        <v>40.444230642930293</v>
      </c>
      <c r="G507" s="9">
        <f t="shared" si="22"/>
        <v>40.435288187990878</v>
      </c>
      <c r="H507" s="9">
        <v>116799.19218000001</v>
      </c>
      <c r="I507" s="9">
        <f t="shared" si="23"/>
        <v>103.33904819648897</v>
      </c>
    </row>
    <row r="508" spans="1:9" x14ac:dyDescent="0.2">
      <c r="A508" s="5" t="s">
        <v>916</v>
      </c>
      <c r="B508" s="6" t="s">
        <v>994</v>
      </c>
      <c r="C508" s="9">
        <v>2501381.7999999998</v>
      </c>
      <c r="D508" s="9">
        <v>2501381.7999999998</v>
      </c>
      <c r="E508" s="9">
        <v>1479144.4493399998</v>
      </c>
      <c r="F508" s="9">
        <f t="shared" si="21"/>
        <v>59.133093929923049</v>
      </c>
      <c r="G508" s="9">
        <f t="shared" si="22"/>
        <v>59.133093929923049</v>
      </c>
      <c r="H508" s="9">
        <v>519265.85339999996</v>
      </c>
      <c r="I508" s="9" t="s">
        <v>1179</v>
      </c>
    </row>
    <row r="509" spans="1:9" x14ac:dyDescent="0.2">
      <c r="A509" s="5" t="s">
        <v>917</v>
      </c>
      <c r="B509" s="6" t="s">
        <v>995</v>
      </c>
      <c r="C509" s="9">
        <v>582117.19999999995</v>
      </c>
      <c r="D509" s="9">
        <v>582117.19999999995</v>
      </c>
      <c r="E509" s="9">
        <v>453200.26654000004</v>
      </c>
      <c r="F509" s="9">
        <f t="shared" si="21"/>
        <v>77.853783832534091</v>
      </c>
      <c r="G509" s="9">
        <f t="shared" si="22"/>
        <v>77.853783832534091</v>
      </c>
      <c r="H509" s="9">
        <v>426244.03681000002</v>
      </c>
      <c r="I509" s="9">
        <f t="shared" si="23"/>
        <v>106.32413063927879</v>
      </c>
    </row>
    <row r="510" spans="1:9" x14ac:dyDescent="0.2">
      <c r="A510" s="5" t="s">
        <v>918</v>
      </c>
      <c r="B510" s="6" t="s">
        <v>996</v>
      </c>
      <c r="C510" s="9">
        <v>143625.70000000001</v>
      </c>
      <c r="D510" s="9">
        <v>146301.79999999999</v>
      </c>
      <c r="E510" s="9">
        <v>142742.47222999998</v>
      </c>
      <c r="F510" s="9">
        <f t="shared" si="21"/>
        <v>99.385048936227975</v>
      </c>
      <c r="G510" s="9">
        <f t="shared" si="22"/>
        <v>97.567133302529427</v>
      </c>
      <c r="H510" s="9">
        <v>108932.93812000001</v>
      </c>
      <c r="I510" s="9">
        <f t="shared" si="23"/>
        <v>131.03701662095588</v>
      </c>
    </row>
    <row r="511" spans="1:9" s="17" customFormat="1" x14ac:dyDescent="0.2">
      <c r="A511" s="3" t="s">
        <v>919</v>
      </c>
      <c r="B511" s="4" t="s">
        <v>997</v>
      </c>
      <c r="C511" s="8">
        <f>C512+C513+C514</f>
        <v>109615.90000000001</v>
      </c>
      <c r="D511" s="8">
        <v>112017.3</v>
      </c>
      <c r="E511" s="8">
        <v>109355.48097</v>
      </c>
      <c r="F511" s="8">
        <f t="shared" si="21"/>
        <v>99.762425861576645</v>
      </c>
      <c r="G511" s="8">
        <f t="shared" si="22"/>
        <v>97.623742912925053</v>
      </c>
      <c r="H511" s="8">
        <v>94579.11265000001</v>
      </c>
      <c r="I511" s="8">
        <f t="shared" si="23"/>
        <v>115.62328922949563</v>
      </c>
    </row>
    <row r="512" spans="1:9" x14ac:dyDescent="0.2">
      <c r="A512" s="5" t="s">
        <v>920</v>
      </c>
      <c r="B512" s="6" t="s">
        <v>998</v>
      </c>
      <c r="C512" s="9">
        <v>3751.9</v>
      </c>
      <c r="D512" s="9">
        <v>3751.9</v>
      </c>
      <c r="E512" s="9">
        <v>3458.7590099999998</v>
      </c>
      <c r="F512" s="9">
        <f t="shared" si="21"/>
        <v>92.186865588102023</v>
      </c>
      <c r="G512" s="9">
        <f t="shared" si="22"/>
        <v>92.186865588102023</v>
      </c>
      <c r="H512" s="9">
        <v>968.78138999999999</v>
      </c>
      <c r="I512" s="9" t="s">
        <v>1179</v>
      </c>
    </row>
    <row r="513" spans="1:9" x14ac:dyDescent="0.2">
      <c r="A513" s="5" t="s">
        <v>921</v>
      </c>
      <c r="B513" s="6" t="s">
        <v>999</v>
      </c>
      <c r="C513" s="9">
        <v>26271.200000000001</v>
      </c>
      <c r="D513" s="9">
        <v>26271.200000000001</v>
      </c>
      <c r="E513" s="9">
        <v>25490.48372</v>
      </c>
      <c r="F513" s="9">
        <f t="shared" si="21"/>
        <v>97.028242790584358</v>
      </c>
      <c r="G513" s="9">
        <f t="shared" si="22"/>
        <v>97.028242790584358</v>
      </c>
      <c r="H513" s="9">
        <v>25517.783429999999</v>
      </c>
      <c r="I513" s="9">
        <f t="shared" si="23"/>
        <v>99.893016922590917</v>
      </c>
    </row>
    <row r="514" spans="1:9" x14ac:dyDescent="0.2">
      <c r="A514" s="5" t="s">
        <v>922</v>
      </c>
      <c r="B514" s="6" t="s">
        <v>1000</v>
      </c>
      <c r="C514" s="9">
        <v>79592.800000000003</v>
      </c>
      <c r="D514" s="9">
        <v>81994.2</v>
      </c>
      <c r="E514" s="9">
        <v>80406.238239999991</v>
      </c>
      <c r="F514" s="9">
        <f t="shared" si="21"/>
        <v>101.02199977887445</v>
      </c>
      <c r="G514" s="9">
        <f t="shared" si="22"/>
        <v>98.063324283912749</v>
      </c>
      <c r="H514" s="9">
        <v>68092.547829999996</v>
      </c>
      <c r="I514" s="9">
        <f t="shared" si="23"/>
        <v>118.08375630288117</v>
      </c>
    </row>
    <row r="515" spans="1:9" s="17" customFormat="1" x14ac:dyDescent="0.2">
      <c r="A515" s="3" t="s">
        <v>923</v>
      </c>
      <c r="B515" s="4" t="s">
        <v>1001</v>
      </c>
      <c r="C515" s="8">
        <f>C516+C517+C518+C519+C520+C521+C522</f>
        <v>16333114.200000001</v>
      </c>
      <c r="D515" s="8">
        <v>16335939.380000001</v>
      </c>
      <c r="E515" s="8">
        <v>15313737.33814</v>
      </c>
      <c r="F515" s="8">
        <f t="shared" si="21"/>
        <v>93.758833438757179</v>
      </c>
      <c r="G515" s="8">
        <f t="shared" si="22"/>
        <v>93.742618541352584</v>
      </c>
      <c r="H515" s="8">
        <v>13033493.43447</v>
      </c>
      <c r="I515" s="8">
        <f t="shared" si="23"/>
        <v>117.49526261040177</v>
      </c>
    </row>
    <row r="516" spans="1:9" x14ac:dyDescent="0.2">
      <c r="A516" s="5" t="s">
        <v>924</v>
      </c>
      <c r="B516" s="6" t="s">
        <v>1002</v>
      </c>
      <c r="C516" s="9">
        <v>3501172.2</v>
      </c>
      <c r="D516" s="9">
        <v>3501172.24</v>
      </c>
      <c r="E516" s="9">
        <v>3142163.33121</v>
      </c>
      <c r="F516" s="9">
        <f t="shared" si="21"/>
        <v>89.746037947233788</v>
      </c>
      <c r="G516" s="9">
        <f t="shared" si="22"/>
        <v>89.746036921908185</v>
      </c>
      <c r="H516" s="9">
        <v>2519408.38815</v>
      </c>
      <c r="I516" s="9">
        <f t="shared" si="23"/>
        <v>124.71830077208278</v>
      </c>
    </row>
    <row r="517" spans="1:9" x14ac:dyDescent="0.2">
      <c r="A517" s="5" t="s">
        <v>925</v>
      </c>
      <c r="B517" s="6" t="s">
        <v>1003</v>
      </c>
      <c r="C517" s="9">
        <v>9543435.3000000007</v>
      </c>
      <c r="D517" s="9">
        <v>9543435.3000000007</v>
      </c>
      <c r="E517" s="9">
        <v>8966100.57491</v>
      </c>
      <c r="F517" s="9">
        <f t="shared" si="21"/>
        <v>93.950451729997056</v>
      </c>
      <c r="G517" s="9">
        <f t="shared" si="22"/>
        <v>93.950451729997056</v>
      </c>
      <c r="H517" s="9">
        <v>7790558.8993699998</v>
      </c>
      <c r="I517" s="9">
        <f t="shared" si="23"/>
        <v>115.08931118709678</v>
      </c>
    </row>
    <row r="518" spans="1:9" x14ac:dyDescent="0.2">
      <c r="A518" s="5" t="s">
        <v>926</v>
      </c>
      <c r="B518" s="6" t="s">
        <v>1004</v>
      </c>
      <c r="C518" s="9">
        <v>351535.8</v>
      </c>
      <c r="D518" s="9">
        <v>351535.8</v>
      </c>
      <c r="E518" s="9">
        <v>348798.18794999999</v>
      </c>
      <c r="F518" s="9">
        <f t="shared" si="21"/>
        <v>99.221242317283185</v>
      </c>
      <c r="G518" s="9">
        <f t="shared" si="22"/>
        <v>99.221242317283185</v>
      </c>
      <c r="H518" s="9">
        <v>326679.14081000001</v>
      </c>
      <c r="I518" s="9">
        <f t="shared" si="23"/>
        <v>106.77087832579572</v>
      </c>
    </row>
    <row r="519" spans="1:9" x14ac:dyDescent="0.2">
      <c r="A519" s="5" t="s">
        <v>927</v>
      </c>
      <c r="B519" s="6" t="s">
        <v>1005</v>
      </c>
      <c r="C519" s="9">
        <v>1783526.5</v>
      </c>
      <c r="D519" s="9">
        <v>1783542.34</v>
      </c>
      <c r="E519" s="9">
        <v>1741386.2599200001</v>
      </c>
      <c r="F519" s="9">
        <f t="shared" si="21"/>
        <v>97.637251810948712</v>
      </c>
      <c r="G519" s="9">
        <f t="shared" si="22"/>
        <v>97.636384674781539</v>
      </c>
      <c r="H519" s="9">
        <v>1663900.89374</v>
      </c>
      <c r="I519" s="9">
        <f t="shared" si="23"/>
        <v>104.65684984433381</v>
      </c>
    </row>
    <row r="520" spans="1:9" x14ac:dyDescent="0.2">
      <c r="A520" s="5" t="s">
        <v>928</v>
      </c>
      <c r="B520" s="6" t="s">
        <v>1006</v>
      </c>
      <c r="C520" s="9">
        <v>112274.1</v>
      </c>
      <c r="D520" s="9">
        <v>112274.1</v>
      </c>
      <c r="E520" s="9">
        <v>99345.077730000005</v>
      </c>
      <c r="F520" s="9">
        <f t="shared" si="21"/>
        <v>88.484412460220113</v>
      </c>
      <c r="G520" s="9">
        <f t="shared" si="22"/>
        <v>88.484412460220113</v>
      </c>
      <c r="H520" s="9">
        <v>75203.31981999999</v>
      </c>
      <c r="I520" s="9">
        <f t="shared" si="23"/>
        <v>132.1019842844486</v>
      </c>
    </row>
    <row r="521" spans="1:9" x14ac:dyDescent="0.2">
      <c r="A521" s="5" t="s">
        <v>929</v>
      </c>
      <c r="B521" s="6" t="s">
        <v>1007</v>
      </c>
      <c r="C521" s="9">
        <v>215085.3</v>
      </c>
      <c r="D521" s="9">
        <v>215085.3</v>
      </c>
      <c r="E521" s="9">
        <v>211952.65830000001</v>
      </c>
      <c r="F521" s="9">
        <f t="shared" si="21"/>
        <v>98.543535192781661</v>
      </c>
      <c r="G521" s="9">
        <f t="shared" si="22"/>
        <v>98.543535192781661</v>
      </c>
      <c r="H521" s="9">
        <v>169428.72711000001</v>
      </c>
      <c r="I521" s="9">
        <f t="shared" si="23"/>
        <v>125.09841861846233</v>
      </c>
    </row>
    <row r="522" spans="1:9" x14ac:dyDescent="0.2">
      <c r="A522" s="5" t="s">
        <v>930</v>
      </c>
      <c r="B522" s="6" t="s">
        <v>1008</v>
      </c>
      <c r="C522" s="9">
        <v>826085</v>
      </c>
      <c r="D522" s="9">
        <v>828894.3</v>
      </c>
      <c r="E522" s="9">
        <v>803991.24812</v>
      </c>
      <c r="F522" s="9">
        <f t="shared" si="21"/>
        <v>97.325486859100451</v>
      </c>
      <c r="G522" s="9">
        <f t="shared" si="22"/>
        <v>96.995629975981245</v>
      </c>
      <c r="H522" s="9">
        <v>488314.06547000003</v>
      </c>
      <c r="I522" s="9">
        <f t="shared" si="23"/>
        <v>164.64634237929684</v>
      </c>
    </row>
    <row r="523" spans="1:9" s="17" customFormat="1" x14ac:dyDescent="0.2">
      <c r="A523" s="3" t="s">
        <v>931</v>
      </c>
      <c r="B523" s="4" t="s">
        <v>1009</v>
      </c>
      <c r="C523" s="8">
        <f>C524+C525+C526</f>
        <v>2003128.8</v>
      </c>
      <c r="D523" s="8">
        <v>2005169.6</v>
      </c>
      <c r="E523" s="8">
        <v>1760948.1068199999</v>
      </c>
      <c r="F523" s="8">
        <f t="shared" si="21"/>
        <v>87.90987912609512</v>
      </c>
      <c r="G523" s="8">
        <f t="shared" si="22"/>
        <v>87.820407152591969</v>
      </c>
      <c r="H523" s="8">
        <v>1665300.1677600001</v>
      </c>
      <c r="I523" s="8">
        <f t="shared" si="23"/>
        <v>105.74358550558823</v>
      </c>
    </row>
    <row r="524" spans="1:9" x14ac:dyDescent="0.2">
      <c r="A524" s="5" t="s">
        <v>932</v>
      </c>
      <c r="B524" s="6" t="s">
        <v>1010</v>
      </c>
      <c r="C524" s="9">
        <v>1913512.3</v>
      </c>
      <c r="D524" s="9">
        <v>1913496.5</v>
      </c>
      <c r="E524" s="9">
        <v>1670487.2063499999</v>
      </c>
      <c r="F524" s="9">
        <f t="shared" si="21"/>
        <v>87.299528011918184</v>
      </c>
      <c r="G524" s="9">
        <f t="shared" si="22"/>
        <v>87.300248855955573</v>
      </c>
      <c r="H524" s="9">
        <v>1579349.80816</v>
      </c>
      <c r="I524" s="9">
        <f t="shared" si="23"/>
        <v>105.77056442588729</v>
      </c>
    </row>
    <row r="525" spans="1:9" x14ac:dyDescent="0.2">
      <c r="A525" s="5" t="s">
        <v>933</v>
      </c>
      <c r="B525" s="6" t="s">
        <v>1011</v>
      </c>
      <c r="C525" s="9">
        <v>13151.1</v>
      </c>
      <c r="D525" s="9">
        <v>13151.1</v>
      </c>
      <c r="E525" s="9">
        <v>13151.1</v>
      </c>
      <c r="F525" s="9">
        <f t="shared" si="21"/>
        <v>100</v>
      </c>
      <c r="G525" s="9">
        <f t="shared" si="22"/>
        <v>100</v>
      </c>
      <c r="H525" s="9">
        <v>12545.1</v>
      </c>
      <c r="I525" s="9">
        <f t="shared" si="23"/>
        <v>104.83057129875411</v>
      </c>
    </row>
    <row r="526" spans="1:9" x14ac:dyDescent="0.2">
      <c r="A526" s="5" t="s">
        <v>934</v>
      </c>
      <c r="B526" s="6" t="s">
        <v>1012</v>
      </c>
      <c r="C526" s="9">
        <v>76465.399999999994</v>
      </c>
      <c r="D526" s="9">
        <v>78522</v>
      </c>
      <c r="E526" s="9">
        <v>77309.800470000002</v>
      </c>
      <c r="F526" s="9">
        <f t="shared" si="21"/>
        <v>101.1042909211225</v>
      </c>
      <c r="G526" s="9">
        <f t="shared" si="22"/>
        <v>98.456229426148084</v>
      </c>
      <c r="H526" s="9">
        <v>73405.25959999999</v>
      </c>
      <c r="I526" s="9">
        <f t="shared" si="23"/>
        <v>105.31915681693198</v>
      </c>
    </row>
    <row r="527" spans="1:9" s="17" customFormat="1" x14ac:dyDescent="0.2">
      <c r="A527" s="3" t="s">
        <v>935</v>
      </c>
      <c r="B527" s="4" t="s">
        <v>1013</v>
      </c>
      <c r="C527" s="8">
        <f>C528+C529+C530+C531+C532+C533+C534</f>
        <v>6218832.2999999989</v>
      </c>
      <c r="D527" s="8">
        <v>6221344.3949999996</v>
      </c>
      <c r="E527" s="8">
        <v>5826898.72695</v>
      </c>
      <c r="F527" s="8">
        <f t="shared" si="21"/>
        <v>93.697633990709178</v>
      </c>
      <c r="G527" s="8">
        <f t="shared" si="22"/>
        <v>93.659800149192691</v>
      </c>
      <c r="H527" s="8">
        <v>5253638.6170800002</v>
      </c>
      <c r="I527" s="8">
        <f t="shared" si="23"/>
        <v>110.91167763245619</v>
      </c>
    </row>
    <row r="528" spans="1:9" x14ac:dyDescent="0.2">
      <c r="A528" s="5" t="s">
        <v>936</v>
      </c>
      <c r="B528" s="6" t="s">
        <v>1014</v>
      </c>
      <c r="C528" s="9">
        <v>1679539.9</v>
      </c>
      <c r="D528" s="9">
        <v>1679539.86</v>
      </c>
      <c r="E528" s="9">
        <v>1562629.81543</v>
      </c>
      <c r="F528" s="9">
        <f t="shared" si="21"/>
        <v>93.039160036031305</v>
      </c>
      <c r="G528" s="9">
        <f t="shared" si="22"/>
        <v>93.039162251856283</v>
      </c>
      <c r="H528" s="9">
        <v>1354394.8726700002</v>
      </c>
      <c r="I528" s="9">
        <f t="shared" si="23"/>
        <v>115.37475864402037</v>
      </c>
    </row>
    <row r="529" spans="1:9" x14ac:dyDescent="0.2">
      <c r="A529" s="5" t="s">
        <v>937</v>
      </c>
      <c r="B529" s="7" t="s">
        <v>1015</v>
      </c>
      <c r="C529" s="9">
        <v>2306982.2999999998</v>
      </c>
      <c r="D529" s="9">
        <v>2306982.2943800003</v>
      </c>
      <c r="E529" s="9">
        <v>2240479.0716200001</v>
      </c>
      <c r="F529" s="9">
        <f t="shared" si="21"/>
        <v>97.11730651856324</v>
      </c>
      <c r="G529" s="9">
        <f t="shared" si="22"/>
        <v>97.117306755149031</v>
      </c>
      <c r="H529" s="9">
        <v>2184219.5679799998</v>
      </c>
      <c r="I529" s="9">
        <f t="shared" si="23"/>
        <v>102.5757256488655</v>
      </c>
    </row>
    <row r="530" spans="1:9" x14ac:dyDescent="0.2">
      <c r="A530" s="5" t="s">
        <v>938</v>
      </c>
      <c r="B530" s="7" t="s">
        <v>1016</v>
      </c>
      <c r="C530" s="9">
        <v>48174.6</v>
      </c>
      <c r="D530" s="9">
        <v>48174.6</v>
      </c>
      <c r="E530" s="9">
        <v>47406.74381</v>
      </c>
      <c r="F530" s="9">
        <f t="shared" si="21"/>
        <v>98.406097424784022</v>
      </c>
      <c r="G530" s="9">
        <f t="shared" si="22"/>
        <v>98.406097424784022</v>
      </c>
      <c r="H530" s="9">
        <v>47355.803869999996</v>
      </c>
      <c r="I530" s="9">
        <f t="shared" si="23"/>
        <v>100.10756852558103</v>
      </c>
    </row>
    <row r="531" spans="1:9" x14ac:dyDescent="0.2">
      <c r="A531" s="5" t="s">
        <v>939</v>
      </c>
      <c r="B531" s="7" t="s">
        <v>1017</v>
      </c>
      <c r="C531" s="9">
        <v>402167.2</v>
      </c>
      <c r="D531" s="9">
        <v>402167.24883999996</v>
      </c>
      <c r="E531" s="9">
        <v>317306.96089999995</v>
      </c>
      <c r="F531" s="9">
        <f t="shared" si="21"/>
        <v>78.899264012579835</v>
      </c>
      <c r="G531" s="9">
        <f t="shared" si="22"/>
        <v>78.899254430894445</v>
      </c>
      <c r="H531" s="9">
        <v>180595.20580000003</v>
      </c>
      <c r="I531" s="9">
        <f t="shared" si="23"/>
        <v>175.70065578119568</v>
      </c>
    </row>
    <row r="532" spans="1:9" x14ac:dyDescent="0.2">
      <c r="A532" s="5" t="s">
        <v>940</v>
      </c>
      <c r="B532" s="7" t="s">
        <v>1018</v>
      </c>
      <c r="C532" s="9">
        <v>377813.3</v>
      </c>
      <c r="D532" s="9">
        <v>377813.3</v>
      </c>
      <c r="E532" s="9">
        <v>375438.31</v>
      </c>
      <c r="F532" s="9">
        <f t="shared" si="21"/>
        <v>99.371385284742502</v>
      </c>
      <c r="G532" s="9">
        <f t="shared" si="22"/>
        <v>99.371385284742502</v>
      </c>
      <c r="H532" s="9">
        <v>384845.32585000002</v>
      </c>
      <c r="I532" s="9">
        <f t="shared" si="23"/>
        <v>97.555637234459596</v>
      </c>
    </row>
    <row r="533" spans="1:9" ht="25.5" x14ac:dyDescent="0.2">
      <c r="A533" s="5" t="s">
        <v>941</v>
      </c>
      <c r="B533" s="7" t="s">
        <v>1019</v>
      </c>
      <c r="C533" s="9">
        <v>118366.6</v>
      </c>
      <c r="D533" s="9">
        <v>118641.55025</v>
      </c>
      <c r="E533" s="9">
        <v>118641.45024999999</v>
      </c>
      <c r="F533" s="9">
        <f t="shared" si="21"/>
        <v>100.23220253855393</v>
      </c>
      <c r="G533" s="9">
        <f t="shared" si="22"/>
        <v>99.999915712497184</v>
      </c>
      <c r="H533" s="9">
        <v>115453.23633</v>
      </c>
      <c r="I533" s="9">
        <f t="shared" si="23"/>
        <v>102.7614764395925</v>
      </c>
    </row>
    <row r="534" spans="1:9" x14ac:dyDescent="0.2">
      <c r="A534" s="5" t="s">
        <v>942</v>
      </c>
      <c r="B534" s="6" t="s">
        <v>1020</v>
      </c>
      <c r="C534" s="9">
        <v>1285788.3999999999</v>
      </c>
      <c r="D534" s="9">
        <v>1288025.54153</v>
      </c>
      <c r="E534" s="9">
        <v>1164996.37494</v>
      </c>
      <c r="F534" s="9">
        <f t="shared" ref="F534:F587" si="24">E534/C534*100</f>
        <v>90.605606252164051</v>
      </c>
      <c r="G534" s="9">
        <f t="shared" ref="G534:G587" si="25">E534/D534*100</f>
        <v>90.448235487329072</v>
      </c>
      <c r="H534" s="9">
        <v>986774.60458000004</v>
      </c>
      <c r="I534" s="9">
        <f t="shared" ref="I534:I587" si="26">E534/H534*100</f>
        <v>118.06104145088496</v>
      </c>
    </row>
    <row r="535" spans="1:9" s="17" customFormat="1" x14ac:dyDescent="0.2">
      <c r="A535" s="3" t="s">
        <v>943</v>
      </c>
      <c r="B535" s="4" t="s">
        <v>1021</v>
      </c>
      <c r="C535" s="8">
        <f>C536+C537+C538+C539+C540</f>
        <v>16255825.299999999</v>
      </c>
      <c r="D535" s="8">
        <v>16266448.800000001</v>
      </c>
      <c r="E535" s="8">
        <v>16126751.4867</v>
      </c>
      <c r="F535" s="8">
        <f t="shared" si="24"/>
        <v>99.205984249227882</v>
      </c>
      <c r="G535" s="8">
        <f t="shared" si="25"/>
        <v>99.141193538813454</v>
      </c>
      <c r="H535" s="8">
        <v>15623540.30779</v>
      </c>
      <c r="I535" s="8">
        <f t="shared" si="26"/>
        <v>103.22085243802965</v>
      </c>
    </row>
    <row r="536" spans="1:9" x14ac:dyDescent="0.2">
      <c r="A536" s="5" t="s">
        <v>944</v>
      </c>
      <c r="B536" s="6" t="s">
        <v>1022</v>
      </c>
      <c r="C536" s="9">
        <v>119218.3</v>
      </c>
      <c r="D536" s="9">
        <v>118070.2</v>
      </c>
      <c r="E536" s="9">
        <v>116914.82556</v>
      </c>
      <c r="F536" s="9">
        <f t="shared" si="24"/>
        <v>98.067851630160803</v>
      </c>
      <c r="G536" s="9">
        <f t="shared" si="25"/>
        <v>99.021451272209248</v>
      </c>
      <c r="H536" s="9">
        <v>123768.94756999999</v>
      </c>
      <c r="I536" s="9">
        <f t="shared" si="26"/>
        <v>94.462163454913835</v>
      </c>
    </row>
    <row r="537" spans="1:9" x14ac:dyDescent="0.2">
      <c r="A537" s="5" t="s">
        <v>945</v>
      </c>
      <c r="B537" s="6" t="s">
        <v>1023</v>
      </c>
      <c r="C537" s="9">
        <v>1959990.5</v>
      </c>
      <c r="D537" s="9">
        <v>1960990</v>
      </c>
      <c r="E537" s="9">
        <v>1960254.8434600001</v>
      </c>
      <c r="F537" s="9">
        <f t="shared" si="24"/>
        <v>100.01348697659505</v>
      </c>
      <c r="G537" s="9">
        <f t="shared" si="25"/>
        <v>99.962510949061439</v>
      </c>
      <c r="H537" s="9">
        <v>1836792.4661600001</v>
      </c>
      <c r="I537" s="9">
        <f t="shared" si="26"/>
        <v>106.7216291211228</v>
      </c>
    </row>
    <row r="538" spans="1:9" x14ac:dyDescent="0.2">
      <c r="A538" s="5" t="s">
        <v>946</v>
      </c>
      <c r="B538" s="6" t="s">
        <v>1024</v>
      </c>
      <c r="C538" s="9">
        <v>10031395.6</v>
      </c>
      <c r="D538" s="9">
        <v>10106863.6</v>
      </c>
      <c r="E538" s="9">
        <v>10061770.70943</v>
      </c>
      <c r="F538" s="9">
        <f t="shared" si="24"/>
        <v>100.3028004341689</v>
      </c>
      <c r="G538" s="9">
        <f t="shared" si="25"/>
        <v>99.553838932089675</v>
      </c>
      <c r="H538" s="9">
        <v>10599513.12039</v>
      </c>
      <c r="I538" s="9">
        <f t="shared" si="26"/>
        <v>94.926725361322866</v>
      </c>
    </row>
    <row r="539" spans="1:9" x14ac:dyDescent="0.2">
      <c r="A539" s="5" t="s">
        <v>947</v>
      </c>
      <c r="B539" s="6" t="s">
        <v>1025</v>
      </c>
      <c r="C539" s="9">
        <v>3771680.3</v>
      </c>
      <c r="D539" s="9">
        <v>3704704.9</v>
      </c>
      <c r="E539" s="9">
        <v>3615022.4176500002</v>
      </c>
      <c r="F539" s="9">
        <f t="shared" si="24"/>
        <v>95.846469745858371</v>
      </c>
      <c r="G539" s="9">
        <f t="shared" si="25"/>
        <v>97.579227367070459</v>
      </c>
      <c r="H539" s="9">
        <v>2694805.75814</v>
      </c>
      <c r="I539" s="9">
        <f t="shared" si="26"/>
        <v>134.14779179279878</v>
      </c>
    </row>
    <row r="540" spans="1:9" x14ac:dyDescent="0.2">
      <c r="A540" s="5" t="s">
        <v>948</v>
      </c>
      <c r="B540" s="6" t="s">
        <v>1026</v>
      </c>
      <c r="C540" s="9">
        <v>373540.6</v>
      </c>
      <c r="D540" s="9">
        <v>375820.1</v>
      </c>
      <c r="E540" s="9">
        <v>372788.69060000003</v>
      </c>
      <c r="F540" s="9">
        <f t="shared" si="24"/>
        <v>99.798707449739084</v>
      </c>
      <c r="G540" s="9">
        <f t="shared" si="25"/>
        <v>99.193388166306178</v>
      </c>
      <c r="H540" s="9">
        <v>368660.01552999998</v>
      </c>
      <c r="I540" s="9">
        <f t="shared" si="26"/>
        <v>101.11991398472236</v>
      </c>
    </row>
    <row r="541" spans="1:9" s="17" customFormat="1" x14ac:dyDescent="0.2">
      <c r="A541" s="3" t="s">
        <v>949</v>
      </c>
      <c r="B541" s="4" t="s">
        <v>1027</v>
      </c>
      <c r="C541" s="8">
        <f>C542+C543+C544</f>
        <v>902126.8</v>
      </c>
      <c r="D541" s="8">
        <v>903129.59999999998</v>
      </c>
      <c r="E541" s="8">
        <v>750231.20707</v>
      </c>
      <c r="F541" s="8">
        <f t="shared" si="24"/>
        <v>83.162500778161117</v>
      </c>
      <c r="G541" s="8">
        <f t="shared" si="25"/>
        <v>83.070160370117435</v>
      </c>
      <c r="H541" s="8">
        <v>618030.07873000007</v>
      </c>
      <c r="I541" s="8">
        <f t="shared" si="26"/>
        <v>121.39072722992094</v>
      </c>
    </row>
    <row r="542" spans="1:9" x14ac:dyDescent="0.2">
      <c r="A542" s="5" t="s">
        <v>950</v>
      </c>
      <c r="B542" s="6" t="s">
        <v>1028</v>
      </c>
      <c r="C542" s="9">
        <v>494017.1</v>
      </c>
      <c r="D542" s="9">
        <v>494017.1</v>
      </c>
      <c r="E542" s="9">
        <v>342081.79448000004</v>
      </c>
      <c r="F542" s="9">
        <f t="shared" si="24"/>
        <v>69.244929877933387</v>
      </c>
      <c r="G542" s="9">
        <f t="shared" si="25"/>
        <v>69.244929877933387</v>
      </c>
      <c r="H542" s="9">
        <v>232871.80177000002</v>
      </c>
      <c r="I542" s="9">
        <f t="shared" si="26"/>
        <v>146.89704458844835</v>
      </c>
    </row>
    <row r="543" spans="1:9" x14ac:dyDescent="0.2">
      <c r="A543" s="5" t="s">
        <v>951</v>
      </c>
      <c r="B543" s="6" t="s">
        <v>1029</v>
      </c>
      <c r="C543" s="9">
        <v>384797.2</v>
      </c>
      <c r="D543" s="9">
        <v>384797.2</v>
      </c>
      <c r="E543" s="9">
        <v>384158.77919999999</v>
      </c>
      <c r="F543" s="9">
        <f t="shared" si="24"/>
        <v>99.834089021437777</v>
      </c>
      <c r="G543" s="9">
        <f t="shared" si="25"/>
        <v>99.834089021437777</v>
      </c>
      <c r="H543" s="9">
        <v>361360.93885000004</v>
      </c>
      <c r="I543" s="9">
        <f t="shared" si="26"/>
        <v>106.30888341793448</v>
      </c>
    </row>
    <row r="544" spans="1:9" x14ac:dyDescent="0.2">
      <c r="A544" s="5" t="s">
        <v>952</v>
      </c>
      <c r="B544" s="6" t="s">
        <v>1030</v>
      </c>
      <c r="C544" s="9">
        <v>23312.5</v>
      </c>
      <c r="D544" s="9">
        <v>24315.3</v>
      </c>
      <c r="E544" s="9">
        <v>23990.633389999999</v>
      </c>
      <c r="F544" s="9">
        <f t="shared" si="24"/>
        <v>102.90888317426273</v>
      </c>
      <c r="G544" s="9">
        <f t="shared" si="25"/>
        <v>98.66476411971064</v>
      </c>
      <c r="H544" s="9">
        <v>23797.338110000001</v>
      </c>
      <c r="I544" s="9">
        <f t="shared" si="26"/>
        <v>100.81225588805991</v>
      </c>
    </row>
    <row r="545" spans="1:9" s="17" customFormat="1" x14ac:dyDescent="0.2">
      <c r="A545" s="3" t="s">
        <v>953</v>
      </c>
      <c r="B545" s="4" t="s">
        <v>1031</v>
      </c>
      <c r="C545" s="8">
        <v>183749.9</v>
      </c>
      <c r="D545" s="8">
        <v>183749.9</v>
      </c>
      <c r="E545" s="8">
        <v>183247.05244</v>
      </c>
      <c r="F545" s="8">
        <f t="shared" si="24"/>
        <v>99.726341315015688</v>
      </c>
      <c r="G545" s="8">
        <f t="shared" si="25"/>
        <v>99.726341315015688</v>
      </c>
      <c r="H545" s="8">
        <v>172228.0705</v>
      </c>
      <c r="I545" s="8">
        <f t="shared" si="26"/>
        <v>106.3979012875256</v>
      </c>
    </row>
    <row r="546" spans="1:9" x14ac:dyDescent="0.2">
      <c r="A546" s="5" t="s">
        <v>954</v>
      </c>
      <c r="B546" s="6" t="s">
        <v>1032</v>
      </c>
      <c r="C546" s="9">
        <v>23705.5</v>
      </c>
      <c r="D546" s="9">
        <v>23705.5</v>
      </c>
      <c r="E546" s="9">
        <v>23705.5</v>
      </c>
      <c r="F546" s="9">
        <f t="shared" si="24"/>
        <v>100</v>
      </c>
      <c r="G546" s="9">
        <f t="shared" si="25"/>
        <v>100</v>
      </c>
      <c r="H546" s="9">
        <v>23700.5</v>
      </c>
      <c r="I546" s="9">
        <f t="shared" si="26"/>
        <v>100.02109660133753</v>
      </c>
    </row>
    <row r="547" spans="1:9" x14ac:dyDescent="0.2">
      <c r="A547" s="5" t="s">
        <v>955</v>
      </c>
      <c r="B547" s="6" t="s">
        <v>1033</v>
      </c>
      <c r="C547" s="9">
        <v>37962.5</v>
      </c>
      <c r="D547" s="9">
        <v>37962.5</v>
      </c>
      <c r="E547" s="9">
        <v>37962.5</v>
      </c>
      <c r="F547" s="9">
        <f t="shared" si="24"/>
        <v>100</v>
      </c>
      <c r="G547" s="9">
        <f t="shared" si="25"/>
        <v>100</v>
      </c>
      <c r="H547" s="9">
        <v>37728.699999999997</v>
      </c>
      <c r="I547" s="9">
        <f t="shared" si="26"/>
        <v>100.61968739977789</v>
      </c>
    </row>
    <row r="548" spans="1:9" x14ac:dyDescent="0.2">
      <c r="A548" s="5" t="s">
        <v>956</v>
      </c>
      <c r="B548" s="6" t="s">
        <v>1034</v>
      </c>
      <c r="C548" s="9">
        <v>122081.9</v>
      </c>
      <c r="D548" s="9">
        <v>122081.9</v>
      </c>
      <c r="E548" s="9">
        <v>121579.05244</v>
      </c>
      <c r="F548" s="9">
        <f t="shared" si="24"/>
        <v>99.588106377767716</v>
      </c>
      <c r="G548" s="9">
        <f t="shared" si="25"/>
        <v>99.588106377767716</v>
      </c>
      <c r="H548" s="9">
        <v>110798.8705</v>
      </c>
      <c r="I548" s="9">
        <f t="shared" si="26"/>
        <v>109.72950526603067</v>
      </c>
    </row>
    <row r="549" spans="1:9" s="17" customFormat="1" x14ac:dyDescent="0.2">
      <c r="A549" s="3" t="s">
        <v>957</v>
      </c>
      <c r="B549" s="4" t="s">
        <v>1035</v>
      </c>
      <c r="C549" s="8">
        <v>49000</v>
      </c>
      <c r="D549" s="8">
        <v>49000</v>
      </c>
      <c r="E549" s="8">
        <v>39610.138460000002</v>
      </c>
      <c r="F549" s="8">
        <f t="shared" si="24"/>
        <v>80.837017265306116</v>
      </c>
      <c r="G549" s="8">
        <f t="shared" si="25"/>
        <v>80.837017265306116</v>
      </c>
      <c r="H549" s="8">
        <v>118738.78368000001</v>
      </c>
      <c r="I549" s="8">
        <f t="shared" si="26"/>
        <v>33.359056941958393</v>
      </c>
    </row>
    <row r="550" spans="1:9" x14ac:dyDescent="0.2">
      <c r="A550" s="5" t="s">
        <v>958</v>
      </c>
      <c r="B550" s="6" t="s">
        <v>1036</v>
      </c>
      <c r="C550" s="9">
        <v>49000</v>
      </c>
      <c r="D550" s="9">
        <v>49000</v>
      </c>
      <c r="E550" s="9">
        <v>39610.138460000002</v>
      </c>
      <c r="F550" s="9">
        <f t="shared" si="24"/>
        <v>80.837017265306116</v>
      </c>
      <c r="G550" s="9">
        <f t="shared" si="25"/>
        <v>80.837017265306116</v>
      </c>
      <c r="H550" s="9">
        <v>118738.78368000001</v>
      </c>
      <c r="I550" s="9">
        <f t="shared" si="26"/>
        <v>33.359056941958393</v>
      </c>
    </row>
    <row r="551" spans="1:9" s="17" customFormat="1" ht="25.5" x14ac:dyDescent="0.2">
      <c r="A551" s="3" t="s">
        <v>959</v>
      </c>
      <c r="B551" s="4" t="s">
        <v>1037</v>
      </c>
      <c r="C551" s="8">
        <f>C552+C553+C554</f>
        <v>2164913.2999999998</v>
      </c>
      <c r="D551" s="8">
        <v>2166615.861</v>
      </c>
      <c r="E551" s="8">
        <v>2124575.6589500001</v>
      </c>
      <c r="F551" s="8">
        <f t="shared" si="24"/>
        <v>98.136754896835825</v>
      </c>
      <c r="G551" s="8">
        <f t="shared" si="25"/>
        <v>98.05963748319482</v>
      </c>
      <c r="H551" s="8">
        <v>2508538.10201</v>
      </c>
      <c r="I551" s="8">
        <f t="shared" si="26"/>
        <v>84.69377671591495</v>
      </c>
    </row>
    <row r="552" spans="1:9" ht="25.5" x14ac:dyDescent="0.2">
      <c r="A552" s="5" t="s">
        <v>960</v>
      </c>
      <c r="B552" s="6" t="s">
        <v>1038</v>
      </c>
      <c r="C552" s="9">
        <v>938421.5</v>
      </c>
      <c r="D552" s="9">
        <v>938421.5</v>
      </c>
      <c r="E552" s="9">
        <v>936888.2</v>
      </c>
      <c r="F552" s="9">
        <f t="shared" si="24"/>
        <v>99.836608602850632</v>
      </c>
      <c r="G552" s="9">
        <f t="shared" si="25"/>
        <v>99.836608602850632</v>
      </c>
      <c r="H552" s="9">
        <v>1063211.8999999999</v>
      </c>
      <c r="I552" s="9">
        <f t="shared" si="26"/>
        <v>88.118671357986116</v>
      </c>
    </row>
    <row r="553" spans="1:9" x14ac:dyDescent="0.2">
      <c r="A553" s="5" t="s">
        <v>961</v>
      </c>
      <c r="B553" s="6" t="s">
        <v>1039</v>
      </c>
      <c r="C553" s="9">
        <v>1091034.3</v>
      </c>
      <c r="D553" s="9">
        <v>1091034.3</v>
      </c>
      <c r="E553" s="9">
        <v>1054445.5</v>
      </c>
      <c r="F553" s="9">
        <f t="shared" si="24"/>
        <v>96.64641157477817</v>
      </c>
      <c r="G553" s="9">
        <f t="shared" si="25"/>
        <v>96.64641157477817</v>
      </c>
      <c r="H553" s="9">
        <v>774122.2</v>
      </c>
      <c r="I553" s="9">
        <f t="shared" si="26"/>
        <v>136.21176346576806</v>
      </c>
    </row>
    <row r="554" spans="1:9" x14ac:dyDescent="0.2">
      <c r="A554" s="5" t="s">
        <v>962</v>
      </c>
      <c r="B554" s="6" t="s">
        <v>1040</v>
      </c>
      <c r="C554" s="9">
        <v>135457.5</v>
      </c>
      <c r="D554" s="9">
        <v>137160.06099999999</v>
      </c>
      <c r="E554" s="9">
        <v>133241.95895</v>
      </c>
      <c r="F554" s="9">
        <f t="shared" si="24"/>
        <v>98.364401343594849</v>
      </c>
      <c r="G554" s="9">
        <f t="shared" si="25"/>
        <v>97.14340893301295</v>
      </c>
      <c r="H554" s="9">
        <v>671204.00200999994</v>
      </c>
      <c r="I554" s="9">
        <f t="shared" si="26"/>
        <v>19.851186606604127</v>
      </c>
    </row>
    <row r="555" spans="1:9" s="17" customFormat="1" x14ac:dyDescent="0.2">
      <c r="A555" s="3" t="s">
        <v>963</v>
      </c>
      <c r="B555" s="4" t="s">
        <v>1041</v>
      </c>
      <c r="C555" s="8">
        <f>C7-C477</f>
        <v>-2769171.4783599898</v>
      </c>
      <c r="D555" s="8">
        <f>D7-D477</f>
        <v>-2907377.8075100109</v>
      </c>
      <c r="E555" s="8">
        <v>4184401.6611599997</v>
      </c>
      <c r="F555" s="8">
        <v>0</v>
      </c>
      <c r="G555" s="8">
        <v>0</v>
      </c>
      <c r="H555" s="8">
        <v>6207351.6757899998</v>
      </c>
      <c r="I555" s="8">
        <f t="shared" si="26"/>
        <v>67.410417190958611</v>
      </c>
    </row>
    <row r="556" spans="1:9" s="17" customFormat="1" x14ac:dyDescent="0.2">
      <c r="A556" s="3" t="s">
        <v>1042</v>
      </c>
      <c r="B556" s="4" t="s">
        <v>1041</v>
      </c>
      <c r="C556" s="8">
        <f>C557+C582</f>
        <v>2769171.5</v>
      </c>
      <c r="D556" s="8">
        <f>D557+D582</f>
        <v>2907377.8075100183</v>
      </c>
      <c r="E556" s="8">
        <v>-4184401.6611599997</v>
      </c>
      <c r="F556" s="8">
        <v>0</v>
      </c>
      <c r="G556" s="8">
        <v>0</v>
      </c>
      <c r="H556" s="8">
        <v>-6207351.6757899998</v>
      </c>
      <c r="I556" s="8">
        <f t="shared" si="26"/>
        <v>67.410417190958611</v>
      </c>
    </row>
    <row r="557" spans="1:9" s="17" customFormat="1" ht="25.5" x14ac:dyDescent="0.2">
      <c r="A557" s="3" t="s">
        <v>1043</v>
      </c>
      <c r="B557" s="4" t="s">
        <v>1075</v>
      </c>
      <c r="C557" s="8">
        <v>-1430247.5</v>
      </c>
      <c r="D557" s="8">
        <v>-1430247.5</v>
      </c>
      <c r="E557" s="8">
        <v>-1459577.808</v>
      </c>
      <c r="F557" s="8">
        <f t="shared" si="24"/>
        <v>102.0507155579716</v>
      </c>
      <c r="G557" s="8">
        <f t="shared" si="25"/>
        <v>102.0507155579716</v>
      </c>
      <c r="H557" s="8">
        <v>-912807.24160000007</v>
      </c>
      <c r="I557" s="8">
        <f t="shared" si="26"/>
        <v>159.89989358997653</v>
      </c>
    </row>
    <row r="558" spans="1:9" s="17" customFormat="1" ht="25.5" x14ac:dyDescent="0.2">
      <c r="A558" s="5" t="s">
        <v>1173</v>
      </c>
      <c r="B558" s="6" t="s">
        <v>1174</v>
      </c>
      <c r="C558" s="8">
        <v>0</v>
      </c>
      <c r="D558" s="8">
        <v>0</v>
      </c>
      <c r="E558" s="8">
        <v>0</v>
      </c>
      <c r="F558" s="9">
        <v>0</v>
      </c>
      <c r="G558" s="9">
        <v>0</v>
      </c>
      <c r="H558" s="9">
        <v>-750877.25</v>
      </c>
      <c r="I558" s="9">
        <v>0</v>
      </c>
    </row>
    <row r="559" spans="1:9" s="17" customFormat="1" ht="25.5" x14ac:dyDescent="0.2">
      <c r="A559" s="5" t="s">
        <v>1175</v>
      </c>
      <c r="B559" s="6" t="s">
        <v>1176</v>
      </c>
      <c r="C559" s="8">
        <v>0</v>
      </c>
      <c r="D559" s="8">
        <v>0</v>
      </c>
      <c r="E559" s="8">
        <v>0</v>
      </c>
      <c r="F559" s="9">
        <v>0</v>
      </c>
      <c r="G559" s="9">
        <v>0</v>
      </c>
      <c r="H559" s="9">
        <v>-750877.25</v>
      </c>
      <c r="I559" s="9">
        <v>0</v>
      </c>
    </row>
    <row r="560" spans="1:9" s="17" customFormat="1" ht="25.5" x14ac:dyDescent="0.2">
      <c r="A560" s="5" t="s">
        <v>1177</v>
      </c>
      <c r="B560" s="6" t="s">
        <v>1178</v>
      </c>
      <c r="C560" s="8">
        <v>0</v>
      </c>
      <c r="D560" s="8">
        <v>0</v>
      </c>
      <c r="E560" s="8">
        <v>0</v>
      </c>
      <c r="F560" s="9">
        <v>0</v>
      </c>
      <c r="G560" s="9">
        <v>0</v>
      </c>
      <c r="H560" s="9">
        <v>-750877.25</v>
      </c>
      <c r="I560" s="9">
        <v>0</v>
      </c>
    </row>
    <row r="561" spans="1:9" s="17" customFormat="1" x14ac:dyDescent="0.2">
      <c r="A561" s="3" t="s">
        <v>1044</v>
      </c>
      <c r="B561" s="4" t="s">
        <v>1076</v>
      </c>
      <c r="C561" s="8">
        <v>-734037.1</v>
      </c>
      <c r="D561" s="8">
        <v>-734037.1</v>
      </c>
      <c r="E561" s="8">
        <v>-734037.1</v>
      </c>
      <c r="F561" s="8">
        <f t="shared" si="24"/>
        <v>100</v>
      </c>
      <c r="G561" s="8">
        <f t="shared" si="25"/>
        <v>100</v>
      </c>
      <c r="H561" s="8">
        <v>413582.6</v>
      </c>
      <c r="I561" s="8">
        <v>0</v>
      </c>
    </row>
    <row r="562" spans="1:9" s="17" customFormat="1" x14ac:dyDescent="0.2">
      <c r="A562" s="5" t="s">
        <v>1045</v>
      </c>
      <c r="B562" s="6" t="s">
        <v>1077</v>
      </c>
      <c r="C562" s="9">
        <v>18835962.899999999</v>
      </c>
      <c r="D562" s="9">
        <v>18835962.899999999</v>
      </c>
      <c r="E562" s="9">
        <v>9679545.5</v>
      </c>
      <c r="F562" s="9">
        <f t="shared" si="24"/>
        <v>51.388641777373643</v>
      </c>
      <c r="G562" s="9">
        <f t="shared" si="25"/>
        <v>51.388641777373643</v>
      </c>
      <c r="H562" s="9">
        <v>10413582.6</v>
      </c>
      <c r="I562" s="9">
        <f t="shared" si="26"/>
        <v>92.951156886199755</v>
      </c>
    </row>
    <row r="563" spans="1:9" s="17" customFormat="1" ht="25.5" x14ac:dyDescent="0.2">
      <c r="A563" s="5" t="s">
        <v>1046</v>
      </c>
      <c r="B563" s="6" t="s">
        <v>1078</v>
      </c>
      <c r="C563" s="9">
        <v>-19570000</v>
      </c>
      <c r="D563" s="9">
        <v>-19570000</v>
      </c>
      <c r="E563" s="9">
        <v>-10413582.6</v>
      </c>
      <c r="F563" s="9">
        <f t="shared" si="24"/>
        <v>53.211970362800201</v>
      </c>
      <c r="G563" s="9">
        <f t="shared" si="25"/>
        <v>53.211970362800201</v>
      </c>
      <c r="H563" s="9">
        <v>-10000000</v>
      </c>
      <c r="I563" s="9">
        <f t="shared" si="26"/>
        <v>104.13582599999999</v>
      </c>
    </row>
    <row r="564" spans="1:9" s="17" customFormat="1" ht="25.5" x14ac:dyDescent="0.2">
      <c r="A564" s="5" t="s">
        <v>1047</v>
      </c>
      <c r="B564" s="6" t="s">
        <v>1079</v>
      </c>
      <c r="C564" s="9">
        <v>18835962.899999999</v>
      </c>
      <c r="D564" s="9">
        <v>18835962.899999999</v>
      </c>
      <c r="E564" s="9">
        <v>9679545.5</v>
      </c>
      <c r="F564" s="9">
        <f t="shared" si="24"/>
        <v>51.388641777373643</v>
      </c>
      <c r="G564" s="9">
        <f t="shared" si="25"/>
        <v>51.388641777373643</v>
      </c>
      <c r="H564" s="9">
        <v>10413582.6</v>
      </c>
      <c r="I564" s="9">
        <f t="shared" si="26"/>
        <v>92.951156886199755</v>
      </c>
    </row>
    <row r="565" spans="1:9" s="17" customFormat="1" ht="25.5" x14ac:dyDescent="0.2">
      <c r="A565" s="5" t="s">
        <v>1048</v>
      </c>
      <c r="B565" s="6" t="s">
        <v>1080</v>
      </c>
      <c r="C565" s="9">
        <v>-19570000</v>
      </c>
      <c r="D565" s="9">
        <v>-19570000</v>
      </c>
      <c r="E565" s="9">
        <v>-10413582.6</v>
      </c>
      <c r="F565" s="9">
        <f t="shared" si="24"/>
        <v>53.211970362800201</v>
      </c>
      <c r="G565" s="9">
        <f t="shared" si="25"/>
        <v>53.211970362800201</v>
      </c>
      <c r="H565" s="9">
        <v>-10000000</v>
      </c>
      <c r="I565" s="9">
        <f t="shared" si="26"/>
        <v>104.13582599999999</v>
      </c>
    </row>
    <row r="566" spans="1:9" s="17" customFormat="1" ht="25.5" x14ac:dyDescent="0.2">
      <c r="A566" s="3" t="s">
        <v>1049</v>
      </c>
      <c r="B566" s="4" t="s">
        <v>1081</v>
      </c>
      <c r="C566" s="8">
        <v>-697155</v>
      </c>
      <c r="D566" s="8">
        <v>-697155</v>
      </c>
      <c r="E566" s="8">
        <v>-697155</v>
      </c>
      <c r="F566" s="8">
        <f t="shared" si="24"/>
        <v>100</v>
      </c>
      <c r="G566" s="8">
        <f t="shared" si="25"/>
        <v>100</v>
      </c>
      <c r="H566" s="8">
        <v>-697155</v>
      </c>
      <c r="I566" s="8">
        <f t="shared" si="26"/>
        <v>100</v>
      </c>
    </row>
    <row r="567" spans="1:9" s="17" customFormat="1" ht="25.5" x14ac:dyDescent="0.2">
      <c r="A567" s="5" t="s">
        <v>1050</v>
      </c>
      <c r="B567" s="6" t="s">
        <v>1082</v>
      </c>
      <c r="C567" s="9">
        <v>-697155</v>
      </c>
      <c r="D567" s="9">
        <v>-697155</v>
      </c>
      <c r="E567" s="9">
        <v>-697155</v>
      </c>
      <c r="F567" s="9">
        <f t="shared" si="24"/>
        <v>100</v>
      </c>
      <c r="G567" s="9">
        <f t="shared" si="25"/>
        <v>100</v>
      </c>
      <c r="H567" s="9">
        <v>-697155</v>
      </c>
      <c r="I567" s="9">
        <f t="shared" si="26"/>
        <v>100</v>
      </c>
    </row>
    <row r="568" spans="1:9" s="17" customFormat="1" ht="25.5" x14ac:dyDescent="0.2">
      <c r="A568" s="5" t="s">
        <v>1051</v>
      </c>
      <c r="B568" s="6" t="s">
        <v>1083</v>
      </c>
      <c r="C568" s="9">
        <v>4380000</v>
      </c>
      <c r="D568" s="9">
        <v>4380000</v>
      </c>
      <c r="E568" s="9">
        <v>0</v>
      </c>
      <c r="F568" s="9">
        <f t="shared" si="24"/>
        <v>0</v>
      </c>
      <c r="G568" s="9">
        <f t="shared" si="25"/>
        <v>0</v>
      </c>
      <c r="H568" s="9">
        <v>7600000</v>
      </c>
      <c r="I568" s="9">
        <f t="shared" si="26"/>
        <v>0</v>
      </c>
    </row>
    <row r="569" spans="1:9" s="17" customFormat="1" ht="25.5" x14ac:dyDescent="0.2">
      <c r="A569" s="5" t="s">
        <v>1052</v>
      </c>
      <c r="B569" s="6" t="s">
        <v>1084</v>
      </c>
      <c r="C569" s="9">
        <v>-5077155</v>
      </c>
      <c r="D569" s="9">
        <v>-5077155</v>
      </c>
      <c r="E569" s="9">
        <v>-697155</v>
      </c>
      <c r="F569" s="9">
        <f t="shared" si="24"/>
        <v>13.731213642285885</v>
      </c>
      <c r="G569" s="9">
        <f t="shared" si="25"/>
        <v>13.731213642285885</v>
      </c>
      <c r="H569" s="9">
        <v>-8297155</v>
      </c>
      <c r="I569" s="9">
        <f t="shared" si="26"/>
        <v>8.4023379098016129</v>
      </c>
    </row>
    <row r="570" spans="1:9" s="17" customFormat="1" ht="38.25" x14ac:dyDescent="0.2">
      <c r="A570" s="5" t="s">
        <v>1053</v>
      </c>
      <c r="B570" s="6" t="s">
        <v>1085</v>
      </c>
      <c r="C570" s="9">
        <v>4380000</v>
      </c>
      <c r="D570" s="9">
        <v>4380000</v>
      </c>
      <c r="E570" s="9">
        <v>0</v>
      </c>
      <c r="F570" s="9">
        <f t="shared" si="24"/>
        <v>0</v>
      </c>
      <c r="G570" s="9">
        <f t="shared" si="25"/>
        <v>0</v>
      </c>
      <c r="H570" s="9">
        <v>7600000</v>
      </c>
      <c r="I570" s="9">
        <f t="shared" si="26"/>
        <v>0</v>
      </c>
    </row>
    <row r="571" spans="1:9" s="17" customFormat="1" ht="38.25" x14ac:dyDescent="0.2">
      <c r="A571" s="5" t="s">
        <v>1054</v>
      </c>
      <c r="B571" s="6" t="s">
        <v>1086</v>
      </c>
      <c r="C571" s="9">
        <v>-5077155</v>
      </c>
      <c r="D571" s="9">
        <v>-5077155</v>
      </c>
      <c r="E571" s="9">
        <v>-697155</v>
      </c>
      <c r="F571" s="9">
        <f t="shared" si="24"/>
        <v>13.731213642285885</v>
      </c>
      <c r="G571" s="9">
        <f t="shared" si="25"/>
        <v>13.731213642285885</v>
      </c>
      <c r="H571" s="9">
        <v>-8297155</v>
      </c>
      <c r="I571" s="9">
        <f t="shared" si="26"/>
        <v>8.4023379098016129</v>
      </c>
    </row>
    <row r="572" spans="1:9" s="17" customFormat="1" x14ac:dyDescent="0.2">
      <c r="A572" s="3" t="s">
        <v>1055</v>
      </c>
      <c r="B572" s="4" t="s">
        <v>1087</v>
      </c>
      <c r="C572" s="8">
        <v>944.6</v>
      </c>
      <c r="D572" s="8">
        <v>944.6</v>
      </c>
      <c r="E572" s="8">
        <v>-28385.707999999999</v>
      </c>
      <c r="F572" s="8">
        <v>0</v>
      </c>
      <c r="G572" s="8">
        <v>0</v>
      </c>
      <c r="H572" s="8">
        <v>121642.4084</v>
      </c>
      <c r="I572" s="8">
        <v>0</v>
      </c>
    </row>
    <row r="573" spans="1:9" s="17" customFormat="1" ht="25.5" x14ac:dyDescent="0.2">
      <c r="A573" s="5" t="s">
        <v>1056</v>
      </c>
      <c r="B573" s="6" t="s">
        <v>1088</v>
      </c>
      <c r="C573" s="9">
        <v>944.6</v>
      </c>
      <c r="D573" s="9">
        <v>944.6</v>
      </c>
      <c r="E573" s="9">
        <v>-28385.707999999999</v>
      </c>
      <c r="F573" s="9">
        <v>0</v>
      </c>
      <c r="G573" s="9">
        <v>0</v>
      </c>
      <c r="H573" s="9">
        <v>121642.4084</v>
      </c>
      <c r="I573" s="9">
        <v>0</v>
      </c>
    </row>
    <row r="574" spans="1:9" s="17" customFormat="1" ht="25.5" x14ac:dyDescent="0.2">
      <c r="A574" s="5" t="s">
        <v>1057</v>
      </c>
      <c r="B574" s="6" t="s">
        <v>1089</v>
      </c>
      <c r="C574" s="9">
        <v>-260000</v>
      </c>
      <c r="D574" s="9">
        <v>-260000</v>
      </c>
      <c r="E574" s="9">
        <v>-214345.7</v>
      </c>
      <c r="F574" s="9">
        <f t="shared" si="24"/>
        <v>82.44065384615385</v>
      </c>
      <c r="G574" s="9">
        <f t="shared" si="25"/>
        <v>82.44065384615385</v>
      </c>
      <c r="H574" s="9">
        <v>-108070.9</v>
      </c>
      <c r="I574" s="9">
        <f t="shared" si="26"/>
        <v>198.33803549336594</v>
      </c>
    </row>
    <row r="575" spans="1:9" s="17" customFormat="1" ht="25.5" x14ac:dyDescent="0.2">
      <c r="A575" s="5" t="s">
        <v>1058</v>
      </c>
      <c r="B575" s="6" t="s">
        <v>1090</v>
      </c>
      <c r="C575" s="9">
        <v>260944.6</v>
      </c>
      <c r="D575" s="9">
        <v>260944.6</v>
      </c>
      <c r="E575" s="9">
        <v>185959.992</v>
      </c>
      <c r="F575" s="9">
        <f t="shared" si="24"/>
        <v>71.264165650486731</v>
      </c>
      <c r="G575" s="9">
        <f t="shared" si="25"/>
        <v>71.264165650486731</v>
      </c>
      <c r="H575" s="9">
        <v>229713.30840000001</v>
      </c>
      <c r="I575" s="9">
        <f t="shared" si="26"/>
        <v>80.953077248875658</v>
      </c>
    </row>
    <row r="576" spans="1:9" s="17" customFormat="1" ht="25.5" x14ac:dyDescent="0.2">
      <c r="A576" s="5" t="s">
        <v>1059</v>
      </c>
      <c r="B576" s="6" t="s">
        <v>1091</v>
      </c>
      <c r="C576" s="9">
        <v>19.600000000000001</v>
      </c>
      <c r="D576" s="9">
        <v>19.600000000000001</v>
      </c>
      <c r="E576" s="9">
        <v>28.591999999999999</v>
      </c>
      <c r="F576" s="9">
        <f t="shared" si="24"/>
        <v>145.87755102040813</v>
      </c>
      <c r="G576" s="9">
        <f t="shared" si="25"/>
        <v>145.87755102040813</v>
      </c>
      <c r="H576" s="9">
        <v>20.303000000000001</v>
      </c>
      <c r="I576" s="9">
        <f t="shared" si="26"/>
        <v>140.82647884549081</v>
      </c>
    </row>
    <row r="577" spans="1:9" s="17" customFormat="1" ht="25.5" x14ac:dyDescent="0.2">
      <c r="A577" s="5" t="s">
        <v>1060</v>
      </c>
      <c r="B577" s="6" t="s">
        <v>1092</v>
      </c>
      <c r="C577" s="9">
        <v>19.600000000000001</v>
      </c>
      <c r="D577" s="9">
        <v>19.600000000000001</v>
      </c>
      <c r="E577" s="9">
        <v>28.591999999999999</v>
      </c>
      <c r="F577" s="9">
        <f t="shared" si="24"/>
        <v>145.87755102040813</v>
      </c>
      <c r="G577" s="9">
        <f t="shared" si="25"/>
        <v>145.87755102040813</v>
      </c>
      <c r="H577" s="9">
        <v>20.303000000000001</v>
      </c>
      <c r="I577" s="9">
        <f t="shared" si="26"/>
        <v>140.82647884549081</v>
      </c>
    </row>
    <row r="578" spans="1:9" s="17" customFormat="1" ht="25.5" x14ac:dyDescent="0.2">
      <c r="A578" s="5" t="s">
        <v>1061</v>
      </c>
      <c r="B578" s="6" t="s">
        <v>1093</v>
      </c>
      <c r="C578" s="9">
        <v>-260000</v>
      </c>
      <c r="D578" s="9">
        <v>-260000</v>
      </c>
      <c r="E578" s="9">
        <v>-214345.7</v>
      </c>
      <c r="F578" s="9">
        <f t="shared" si="24"/>
        <v>82.44065384615385</v>
      </c>
      <c r="G578" s="9">
        <f t="shared" si="25"/>
        <v>82.44065384615385</v>
      </c>
      <c r="H578" s="9">
        <v>-108070.9</v>
      </c>
      <c r="I578" s="9">
        <f t="shared" si="26"/>
        <v>198.33803549336594</v>
      </c>
    </row>
    <row r="579" spans="1:9" s="17" customFormat="1" ht="25.5" x14ac:dyDescent="0.2">
      <c r="A579" s="5" t="s">
        <v>1062</v>
      </c>
      <c r="B579" s="6" t="s">
        <v>1094</v>
      </c>
      <c r="C579" s="9">
        <v>260925</v>
      </c>
      <c r="D579" s="9">
        <v>260925</v>
      </c>
      <c r="E579" s="9">
        <v>185931.4</v>
      </c>
      <c r="F579" s="9">
        <f t="shared" si="24"/>
        <v>71.258560889144391</v>
      </c>
      <c r="G579" s="9">
        <f t="shared" si="25"/>
        <v>71.258560889144391</v>
      </c>
      <c r="H579" s="9">
        <v>229693.00539999999</v>
      </c>
      <c r="I579" s="9">
        <f t="shared" si="26"/>
        <v>80.94778492545251</v>
      </c>
    </row>
    <row r="580" spans="1:9" s="17" customFormat="1" ht="38.25" x14ac:dyDescent="0.2">
      <c r="A580" s="5" t="s">
        <v>1063</v>
      </c>
      <c r="B580" s="6" t="s">
        <v>1095</v>
      </c>
      <c r="C580" s="9">
        <v>-260000</v>
      </c>
      <c r="D580" s="9">
        <v>-260000</v>
      </c>
      <c r="E580" s="9">
        <v>-214345.7</v>
      </c>
      <c r="F580" s="9">
        <f t="shared" si="24"/>
        <v>82.44065384615385</v>
      </c>
      <c r="G580" s="9">
        <f t="shared" si="25"/>
        <v>82.44065384615385</v>
      </c>
      <c r="H580" s="9">
        <v>-108070.9</v>
      </c>
      <c r="I580" s="9">
        <f t="shared" si="26"/>
        <v>198.33803549336594</v>
      </c>
    </row>
    <row r="581" spans="1:9" s="17" customFormat="1" ht="38.25" x14ac:dyDescent="0.2">
      <c r="A581" s="5" t="s">
        <v>1064</v>
      </c>
      <c r="B581" s="6" t="s">
        <v>1096</v>
      </c>
      <c r="C581" s="9">
        <v>260925</v>
      </c>
      <c r="D581" s="9">
        <v>260925</v>
      </c>
      <c r="E581" s="9">
        <v>185931.4</v>
      </c>
      <c r="F581" s="9">
        <f t="shared" si="24"/>
        <v>71.258560889144391</v>
      </c>
      <c r="G581" s="9">
        <f t="shared" si="25"/>
        <v>71.258560889144391</v>
      </c>
      <c r="H581" s="9">
        <v>229693.00539999999</v>
      </c>
      <c r="I581" s="9">
        <f t="shared" si="26"/>
        <v>80.94778492545251</v>
      </c>
    </row>
    <row r="582" spans="1:9" s="17" customFormat="1" x14ac:dyDescent="0.2">
      <c r="A582" s="3" t="s">
        <v>1065</v>
      </c>
      <c r="B582" s="4" t="s">
        <v>1075</v>
      </c>
      <c r="C582" s="8">
        <v>4199419</v>
      </c>
      <c r="D582" s="8">
        <f>D583</f>
        <v>4337625.3075100183</v>
      </c>
      <c r="E582" s="8">
        <v>-2724823.8531599999</v>
      </c>
      <c r="F582" s="8">
        <v>0</v>
      </c>
      <c r="G582" s="8">
        <v>0</v>
      </c>
      <c r="H582" s="8">
        <v>-5294544.4341899995</v>
      </c>
      <c r="I582" s="8">
        <f t="shared" si="26"/>
        <v>51.46474615576372</v>
      </c>
    </row>
    <row r="583" spans="1:9" s="17" customFormat="1" x14ac:dyDescent="0.2">
      <c r="A583" s="3" t="s">
        <v>1066</v>
      </c>
      <c r="B583" s="4" t="s">
        <v>1097</v>
      </c>
      <c r="C583" s="8">
        <v>4199419</v>
      </c>
      <c r="D583" s="8">
        <f>D584+D588</f>
        <v>4337625.3075100183</v>
      </c>
      <c r="E583" s="8">
        <v>-2724823.8531599999</v>
      </c>
      <c r="F583" s="8">
        <v>0</v>
      </c>
      <c r="G583" s="8">
        <v>0</v>
      </c>
      <c r="H583" s="8">
        <v>-5294544.4341899995</v>
      </c>
      <c r="I583" s="8">
        <f t="shared" si="26"/>
        <v>51.46474615576372</v>
      </c>
    </row>
    <row r="584" spans="1:9" s="17" customFormat="1" x14ac:dyDescent="0.2">
      <c r="A584" s="5" t="s">
        <v>1067</v>
      </c>
      <c r="B584" s="6" t="s">
        <v>1098</v>
      </c>
      <c r="C584" s="9">
        <v>-88686059.400000006</v>
      </c>
      <c r="D584" s="9">
        <f>-(D7+D564+D570+D577+D581)</f>
        <v>-88686059.399999991</v>
      </c>
      <c r="E584" s="9">
        <v>-76508443.518020004</v>
      </c>
      <c r="F584" s="9">
        <f t="shared" si="24"/>
        <v>86.268849958644125</v>
      </c>
      <c r="G584" s="9">
        <f t="shared" si="25"/>
        <v>86.26884995864414</v>
      </c>
      <c r="H584" s="9">
        <v>-84568264.905539989</v>
      </c>
      <c r="I584" s="9">
        <f t="shared" si="26"/>
        <v>90.469449270926219</v>
      </c>
    </row>
    <row r="585" spans="1:9" s="17" customFormat="1" x14ac:dyDescent="0.2">
      <c r="A585" s="5" t="s">
        <v>1068</v>
      </c>
      <c r="B585" s="6" t="s">
        <v>1099</v>
      </c>
      <c r="C585" s="9">
        <v>-88686059.400000006</v>
      </c>
      <c r="D585" s="9">
        <v>-88686059.400000006</v>
      </c>
      <c r="E585" s="9">
        <v>-76508443.518020004</v>
      </c>
      <c r="F585" s="9">
        <f t="shared" si="24"/>
        <v>86.268849958644125</v>
      </c>
      <c r="G585" s="9">
        <f t="shared" si="25"/>
        <v>86.268849958644125</v>
      </c>
      <c r="H585" s="9">
        <v>-84568264.905539989</v>
      </c>
      <c r="I585" s="9">
        <f t="shared" si="26"/>
        <v>90.469449270926219</v>
      </c>
    </row>
    <row r="586" spans="1:9" s="17" customFormat="1" x14ac:dyDescent="0.2">
      <c r="A586" s="5" t="s">
        <v>1069</v>
      </c>
      <c r="B586" s="6" t="s">
        <v>1100</v>
      </c>
      <c r="C586" s="9">
        <v>-88686059.400000006</v>
      </c>
      <c r="D586" s="9">
        <v>-88686059.400000006</v>
      </c>
      <c r="E586" s="9">
        <v>-76508443.518020004</v>
      </c>
      <c r="F586" s="9">
        <f t="shared" si="24"/>
        <v>86.268849958644125</v>
      </c>
      <c r="G586" s="9">
        <f t="shared" si="25"/>
        <v>86.268849958644125</v>
      </c>
      <c r="H586" s="9">
        <v>-84568264.905539989</v>
      </c>
      <c r="I586" s="9">
        <f t="shared" si="26"/>
        <v>90.469449270926219</v>
      </c>
    </row>
    <row r="587" spans="1:9" s="17" customFormat="1" ht="25.5" x14ac:dyDescent="0.2">
      <c r="A587" s="5" t="s">
        <v>1070</v>
      </c>
      <c r="B587" s="6" t="s">
        <v>1101</v>
      </c>
      <c r="C587" s="9">
        <v>-88686059.400000006</v>
      </c>
      <c r="D587" s="9">
        <v>-88686059.400000006</v>
      </c>
      <c r="E587" s="9">
        <v>-76508443.518020004</v>
      </c>
      <c r="F587" s="9">
        <f t="shared" si="24"/>
        <v>86.268849958644125</v>
      </c>
      <c r="G587" s="9">
        <f t="shared" si="25"/>
        <v>86.268849958644125</v>
      </c>
      <c r="H587" s="9">
        <v>-84568264.905539989</v>
      </c>
      <c r="I587" s="9">
        <f t="shared" si="26"/>
        <v>90.469449270926219</v>
      </c>
    </row>
    <row r="588" spans="1:9" s="17" customFormat="1" x14ac:dyDescent="0.2">
      <c r="A588" s="5" t="s">
        <v>1071</v>
      </c>
      <c r="B588" s="6" t="s">
        <v>1102</v>
      </c>
      <c r="C588" s="9">
        <v>93023684.707509995</v>
      </c>
      <c r="D588" s="9">
        <f>D477-D565-D571-D580</f>
        <v>93023684.707510009</v>
      </c>
      <c r="E588" s="9">
        <v>73783619.664859995</v>
      </c>
      <c r="F588" s="9">
        <f t="shared" ref="F588:F591" si="27">E588/C588*100</f>
        <v>79.317025440192324</v>
      </c>
      <c r="G588" s="9">
        <f t="shared" ref="G588:G591" si="28">E588/D588*100</f>
        <v>79.31702544019231</v>
      </c>
      <c r="H588" s="9">
        <v>79273720.471349999</v>
      </c>
      <c r="I588" s="9">
        <f t="shared" ref="I588:I591" si="29">E588/H588*100</f>
        <v>93.074500889012569</v>
      </c>
    </row>
    <row r="589" spans="1:9" s="17" customFormat="1" x14ac:dyDescent="0.2">
      <c r="A589" s="5" t="s">
        <v>1072</v>
      </c>
      <c r="B589" s="6" t="s">
        <v>1103</v>
      </c>
      <c r="C589" s="9">
        <v>93023684.707509995</v>
      </c>
      <c r="D589" s="9">
        <f>D588</f>
        <v>93023684.707510009</v>
      </c>
      <c r="E589" s="9">
        <v>73783619.664859995</v>
      </c>
      <c r="F589" s="9">
        <f t="shared" si="27"/>
        <v>79.317025440192324</v>
      </c>
      <c r="G589" s="9">
        <f t="shared" si="28"/>
        <v>79.31702544019231</v>
      </c>
      <c r="H589" s="9">
        <v>79273720.471349999</v>
      </c>
      <c r="I589" s="9">
        <f t="shared" si="29"/>
        <v>93.074500889012569</v>
      </c>
    </row>
    <row r="590" spans="1:9" s="17" customFormat="1" x14ac:dyDescent="0.2">
      <c r="A590" s="5" t="s">
        <v>1073</v>
      </c>
      <c r="B590" s="6" t="s">
        <v>1104</v>
      </c>
      <c r="C590" s="9">
        <v>93023684.707509995</v>
      </c>
      <c r="D590" s="9">
        <f>D588</f>
        <v>93023684.707510009</v>
      </c>
      <c r="E590" s="9">
        <v>73783619.664859995</v>
      </c>
      <c r="F590" s="9">
        <f t="shared" si="27"/>
        <v>79.317025440192324</v>
      </c>
      <c r="G590" s="9">
        <f t="shared" si="28"/>
        <v>79.31702544019231</v>
      </c>
      <c r="H590" s="9">
        <v>79273720.471349999</v>
      </c>
      <c r="I590" s="9">
        <f t="shared" si="29"/>
        <v>93.074500889012569</v>
      </c>
    </row>
    <row r="591" spans="1:9" s="17" customFormat="1" ht="25.5" x14ac:dyDescent="0.2">
      <c r="A591" s="5" t="s">
        <v>1074</v>
      </c>
      <c r="B591" s="6" t="s">
        <v>1105</v>
      </c>
      <c r="C591" s="9">
        <v>93023684.707509995</v>
      </c>
      <c r="D591" s="9">
        <f>D588</f>
        <v>93023684.707510009</v>
      </c>
      <c r="E591" s="9">
        <v>73783619.664859995</v>
      </c>
      <c r="F591" s="9">
        <f t="shared" si="27"/>
        <v>79.317025440192324</v>
      </c>
      <c r="G591" s="9">
        <f t="shared" si="28"/>
        <v>79.31702544019231</v>
      </c>
      <c r="H591" s="9">
        <v>79273720.471349999</v>
      </c>
      <c r="I591" s="9">
        <f t="shared" si="29"/>
        <v>93.074500889012569</v>
      </c>
    </row>
    <row r="592" spans="1:9" x14ac:dyDescent="0.2">
      <c r="A592" s="28"/>
      <c r="B592" s="28"/>
      <c r="C592" s="18"/>
      <c r="D592" s="18"/>
      <c r="F592" s="19"/>
      <c r="G592" s="20"/>
      <c r="I592" s="20"/>
    </row>
    <row r="593" spans="1:9" x14ac:dyDescent="0.2">
      <c r="F593" s="31">
        <v>0</v>
      </c>
    </row>
    <row r="594" spans="1:9" ht="25.5" x14ac:dyDescent="0.2">
      <c r="A594" s="27" t="s">
        <v>9</v>
      </c>
      <c r="B594" s="27"/>
      <c r="E594" s="18" t="s">
        <v>10</v>
      </c>
    </row>
    <row r="595" spans="1:9" x14ac:dyDescent="0.2">
      <c r="I595" s="13">
        <v>0</v>
      </c>
    </row>
  </sheetData>
  <autoFilter ref="A6:I594"/>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01.01.2020</vt:lpstr>
      <vt:lpstr>'01.01.2020'!Заголовки_для_печати</vt:lpstr>
      <vt:lpstr>'01.01.2020'!Область_печати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2020-01-27T06:53:18Z</cp:lastPrinted>
  <dcterms:created xsi:type="dcterms:W3CDTF">1999-06-18T11:49:53Z</dcterms:created>
  <dcterms:modified xsi:type="dcterms:W3CDTF">2020-01-27T06:53:18Z</dcterms:modified>
</cp:coreProperties>
</file>