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7.2019\"/>
    </mc:Choice>
  </mc:AlternateContent>
  <bookViews>
    <workbookView xWindow="0" yWindow="1665" windowWidth="11805" windowHeight="4845"/>
  </bookViews>
  <sheets>
    <sheet name="на 01.07.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01.07.2019'!$A$6:$I$542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01.07.2019'!$6:$6</definedName>
    <definedName name="_xlnm.Print_Area" localSheetId="0">'на 01.07.2019'!$A$1:$I$542</definedName>
  </definedNames>
  <calcPr calcId="162913"/>
</workbook>
</file>

<file path=xl/calcChain.xml><?xml version="1.0" encoding="utf-8"?>
<calcChain xmlns="http://schemas.openxmlformats.org/spreadsheetml/2006/main">
  <c r="I401" i="14" l="1"/>
  <c r="I349" i="14"/>
  <c r="I348" i="14"/>
  <c r="I293" i="14"/>
  <c r="I221" i="14"/>
  <c r="I220" i="14"/>
  <c r="I185" i="14"/>
  <c r="I184" i="14"/>
  <c r="I134" i="14"/>
  <c r="I106" i="14"/>
  <c r="I105" i="14"/>
  <c r="I11" i="14"/>
  <c r="I12" i="14"/>
  <c r="I13" i="14"/>
  <c r="I14" i="14"/>
  <c r="I15" i="14"/>
  <c r="I16" i="14"/>
  <c r="I17" i="14"/>
  <c r="I18" i="14"/>
  <c r="I20" i="14"/>
  <c r="I21" i="14"/>
  <c r="I22" i="14"/>
  <c r="I23" i="14"/>
  <c r="I24" i="14"/>
  <c r="I27" i="14"/>
  <c r="I29" i="14"/>
  <c r="I31" i="14"/>
  <c r="I33" i="14"/>
  <c r="I35" i="14"/>
  <c r="I37" i="14"/>
  <c r="I38" i="14"/>
  <c r="I39" i="14"/>
  <c r="I40" i="14"/>
  <c r="I41" i="14"/>
  <c r="I42" i="14"/>
  <c r="I43" i="14"/>
  <c r="I44" i="14"/>
  <c r="I45" i="14"/>
  <c r="I49" i="14"/>
  <c r="I50" i="14"/>
  <c r="I51" i="14"/>
  <c r="I52" i="14"/>
  <c r="I53" i="14"/>
  <c r="I54" i="14"/>
  <c r="I55" i="14"/>
  <c r="I56" i="14"/>
  <c r="I57" i="14"/>
  <c r="I58" i="14"/>
  <c r="I59" i="14"/>
  <c r="I60" i="14"/>
  <c r="I63" i="14"/>
  <c r="I64" i="14"/>
  <c r="I65" i="14"/>
  <c r="I66" i="14"/>
  <c r="I67" i="14"/>
  <c r="I68" i="14"/>
  <c r="I69" i="14"/>
  <c r="I70" i="14"/>
  <c r="I71" i="14"/>
  <c r="I72" i="14"/>
  <c r="I73" i="14"/>
  <c r="I74" i="14"/>
  <c r="I75" i="14"/>
  <c r="I76" i="14"/>
  <c r="I79" i="14"/>
  <c r="I82" i="14"/>
  <c r="I83" i="14"/>
  <c r="I88" i="14"/>
  <c r="I90" i="14"/>
  <c r="I91" i="14"/>
  <c r="I92" i="14"/>
  <c r="I94" i="14"/>
  <c r="I96" i="14"/>
  <c r="I97" i="14"/>
  <c r="I98" i="14"/>
  <c r="I99" i="14"/>
  <c r="I100" i="14"/>
  <c r="I103" i="14"/>
  <c r="I107" i="14"/>
  <c r="I108" i="14"/>
  <c r="I109" i="14"/>
  <c r="I112" i="14"/>
  <c r="I113" i="14"/>
  <c r="I114" i="14"/>
  <c r="I115" i="14"/>
  <c r="I116" i="14"/>
  <c r="I117" i="14"/>
  <c r="I118" i="14"/>
  <c r="I119" i="14"/>
  <c r="I120" i="14"/>
  <c r="I121" i="14"/>
  <c r="I122" i="14"/>
  <c r="I123" i="14"/>
  <c r="I124" i="14"/>
  <c r="I128" i="14"/>
  <c r="I129" i="14"/>
  <c r="I130" i="14"/>
  <c r="I131" i="14"/>
  <c r="I132" i="14"/>
  <c r="I133" i="14"/>
  <c r="I135" i="14"/>
  <c r="I137" i="14"/>
  <c r="I139" i="14"/>
  <c r="I140" i="14"/>
  <c r="I141" i="14"/>
  <c r="I142" i="14"/>
  <c r="I145" i="14"/>
  <c r="I146" i="14"/>
  <c r="I147" i="14"/>
  <c r="I148" i="14"/>
  <c r="I149" i="14"/>
  <c r="I150" i="14"/>
  <c r="I151" i="14"/>
  <c r="I152" i="14"/>
  <c r="I153" i="14"/>
  <c r="I154" i="14"/>
  <c r="I155" i="14"/>
  <c r="I157" i="14"/>
  <c r="I158" i="14"/>
  <c r="I159" i="14"/>
  <c r="I160" i="14"/>
  <c r="I161" i="14"/>
  <c r="I162" i="14"/>
  <c r="I163" i="14"/>
  <c r="I164" i="14"/>
  <c r="I165" i="14"/>
  <c r="I166" i="14"/>
  <c r="I167" i="14"/>
  <c r="I168" i="14"/>
  <c r="I169" i="14"/>
  <c r="I170" i="14"/>
  <c r="I171" i="14"/>
  <c r="I172" i="14"/>
  <c r="I173" i="14"/>
  <c r="I175" i="14"/>
  <c r="I176" i="14"/>
  <c r="I177" i="14"/>
  <c r="I178" i="14"/>
  <c r="I179" i="14"/>
  <c r="I180" i="14"/>
  <c r="I181" i="14"/>
  <c r="I182" i="14"/>
  <c r="I183" i="14"/>
  <c r="I191" i="14"/>
  <c r="I192" i="14"/>
  <c r="I193" i="14"/>
  <c r="I194" i="14"/>
  <c r="I195" i="14"/>
  <c r="I196" i="14"/>
  <c r="I197" i="14"/>
  <c r="I198" i="14"/>
  <c r="I199" i="14"/>
  <c r="I200" i="14"/>
  <c r="I201" i="14"/>
  <c r="I202" i="14"/>
  <c r="I203" i="14"/>
  <c r="I213" i="14"/>
  <c r="I214" i="14"/>
  <c r="I215" i="14"/>
  <c r="I216" i="14"/>
  <c r="I217" i="14"/>
  <c r="I218" i="14"/>
  <c r="I219" i="14"/>
  <c r="I224" i="14"/>
  <c r="I225" i="14"/>
  <c r="I229" i="14"/>
  <c r="I230" i="14"/>
  <c r="I236" i="14"/>
  <c r="I237" i="14"/>
  <c r="I240" i="14"/>
  <c r="I241" i="14"/>
  <c r="I271" i="14"/>
  <c r="I274" i="14"/>
  <c r="I275" i="14"/>
  <c r="I290" i="14"/>
  <c r="I291" i="14"/>
  <c r="I292" i="14"/>
  <c r="I294" i="14"/>
  <c r="I297" i="14"/>
  <c r="I298" i="14"/>
  <c r="I308" i="14"/>
  <c r="I311" i="14"/>
  <c r="I312" i="14"/>
  <c r="I313" i="14"/>
  <c r="I314" i="14"/>
  <c r="I316" i="14"/>
  <c r="I317" i="14"/>
  <c r="I318" i="14"/>
  <c r="I321" i="14"/>
  <c r="I322" i="14"/>
  <c r="I323" i="14"/>
  <c r="I324" i="14"/>
  <c r="I325" i="14"/>
  <c r="I326" i="14"/>
  <c r="I327" i="14"/>
  <c r="I328" i="14"/>
  <c r="I329" i="14"/>
  <c r="I330" i="14"/>
  <c r="I331" i="14"/>
  <c r="I332" i="14"/>
  <c r="I333" i="14"/>
  <c r="I334" i="14"/>
  <c r="I335" i="14"/>
  <c r="I336" i="14"/>
  <c r="I337" i="14"/>
  <c r="I338" i="14"/>
  <c r="I339" i="14"/>
  <c r="I346" i="14"/>
  <c r="I347" i="14"/>
  <c r="I352" i="14"/>
  <c r="I353" i="14"/>
  <c r="I354" i="14"/>
  <c r="I355" i="14"/>
  <c r="I358" i="14"/>
  <c r="I359" i="14"/>
  <c r="I390" i="14"/>
  <c r="I391" i="14"/>
  <c r="I392" i="14"/>
  <c r="I393" i="14"/>
  <c r="I394" i="14"/>
  <c r="I395" i="14"/>
  <c r="I396" i="14"/>
  <c r="I397" i="14"/>
  <c r="I399" i="14"/>
  <c r="I404" i="14"/>
  <c r="I409" i="14"/>
  <c r="I410" i="14"/>
  <c r="I411" i="14"/>
  <c r="I427" i="14"/>
  <c r="I428" i="14"/>
  <c r="I429" i="14"/>
  <c r="I430" i="14"/>
  <c r="I431" i="14"/>
  <c r="I432" i="14"/>
  <c r="I433" i="14"/>
  <c r="I434" i="14"/>
  <c r="I435" i="14"/>
  <c r="I438" i="14"/>
  <c r="I439" i="14"/>
  <c r="I440" i="14"/>
  <c r="I441" i="14"/>
  <c r="I442" i="14"/>
  <c r="I443" i="14"/>
  <c r="I444" i="14"/>
  <c r="I445" i="14"/>
  <c r="I446" i="14"/>
  <c r="I447" i="14"/>
  <c r="I448" i="14"/>
  <c r="I449" i="14"/>
  <c r="I451" i="14"/>
  <c r="I452" i="14"/>
  <c r="I453" i="14"/>
  <c r="I456" i="14"/>
  <c r="I457" i="14"/>
  <c r="I460" i="14"/>
  <c r="I461" i="14"/>
  <c r="I463" i="14"/>
  <c r="I464"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497" i="14"/>
  <c r="I498" i="14"/>
  <c r="I499" i="14"/>
  <c r="I500" i="14"/>
  <c r="I501" i="14"/>
  <c r="I502" i="14"/>
  <c r="I503" i="14"/>
  <c r="I505" i="14"/>
  <c r="I506" i="14"/>
  <c r="I507" i="14"/>
  <c r="I508" i="14"/>
  <c r="I510" i="14"/>
  <c r="I512" i="14"/>
  <c r="I513" i="14"/>
  <c r="I514" i="14"/>
  <c r="I515" i="14"/>
  <c r="I516" i="14"/>
  <c r="I517" i="14"/>
  <c r="I518" i="14"/>
  <c r="I519" i="14"/>
  <c r="I520" i="14"/>
  <c r="I521" i="14"/>
  <c r="I522" i="14"/>
  <c r="I523" i="14"/>
  <c r="I524" i="14"/>
  <c r="I525" i="14"/>
  <c r="I526" i="14"/>
  <c r="I527" i="14"/>
  <c r="I528" i="14"/>
  <c r="I531" i="14"/>
  <c r="I532" i="14"/>
  <c r="I533" i="14"/>
  <c r="I534" i="14"/>
  <c r="I535" i="14"/>
  <c r="I536" i="14"/>
  <c r="I537" i="14"/>
  <c r="I538" i="14"/>
  <c r="D535" i="14" l="1"/>
  <c r="D531" i="14"/>
  <c r="C531" i="14"/>
  <c r="D505" i="14"/>
  <c r="C491" i="14"/>
  <c r="C485" i="14"/>
  <c r="C477" i="14"/>
  <c r="C465" i="14"/>
  <c r="C461" i="14"/>
  <c r="C456" i="14"/>
  <c r="C447" i="14"/>
  <c r="C441" i="14"/>
  <c r="C428" i="14"/>
  <c r="D530" i="14" l="1"/>
  <c r="D529" i="14" s="1"/>
  <c r="D506" i="14" s="1"/>
  <c r="C427" i="14"/>
  <c r="C535" i="14" s="1"/>
  <c r="F535" i="14" s="1"/>
  <c r="G536" i="14"/>
  <c r="G535" i="14"/>
  <c r="G534" i="14"/>
  <c r="F534" i="14"/>
  <c r="G533" i="14"/>
  <c r="F533" i="14"/>
  <c r="G532" i="14"/>
  <c r="F532" i="14"/>
  <c r="G531" i="14"/>
  <c r="F531" i="14"/>
  <c r="G530" i="14"/>
  <c r="G528" i="14"/>
  <c r="F528" i="14"/>
  <c r="G527" i="14"/>
  <c r="F527" i="14"/>
  <c r="G526" i="14"/>
  <c r="F526" i="14"/>
  <c r="G525" i="14"/>
  <c r="F525" i="14"/>
  <c r="G524" i="14"/>
  <c r="F524" i="14"/>
  <c r="G523" i="14"/>
  <c r="F523" i="14"/>
  <c r="G522" i="14"/>
  <c r="F522" i="14"/>
  <c r="G11" i="14"/>
  <c r="G12" i="14"/>
  <c r="G13" i="14"/>
  <c r="G14" i="14"/>
  <c r="G15" i="14"/>
  <c r="G16" i="14"/>
  <c r="G17" i="14"/>
  <c r="G18" i="14"/>
  <c r="G20" i="14"/>
  <c r="G21" i="14"/>
  <c r="G22" i="14"/>
  <c r="G23" i="14"/>
  <c r="G24" i="14"/>
  <c r="G26" i="14"/>
  <c r="G27" i="14"/>
  <c r="G28" i="14"/>
  <c r="G29" i="14"/>
  <c r="G30" i="14"/>
  <c r="G31" i="14"/>
  <c r="G32" i="14"/>
  <c r="G33" i="14"/>
  <c r="G34" i="14"/>
  <c r="G35" i="14"/>
  <c r="G36" i="14"/>
  <c r="G37" i="14"/>
  <c r="G38" i="14"/>
  <c r="G39" i="14"/>
  <c r="G40" i="14"/>
  <c r="G41" i="14"/>
  <c r="G42" i="14"/>
  <c r="G43" i="14"/>
  <c r="G44" i="14"/>
  <c r="G45" i="14"/>
  <c r="G49" i="14"/>
  <c r="G50" i="14"/>
  <c r="G51" i="14"/>
  <c r="G52" i="14"/>
  <c r="G53" i="14"/>
  <c r="G54" i="14"/>
  <c r="G55" i="14"/>
  <c r="G56" i="14"/>
  <c r="G57" i="14"/>
  <c r="G58" i="14"/>
  <c r="G59" i="14"/>
  <c r="G60" i="14"/>
  <c r="G61" i="14"/>
  <c r="G62" i="14"/>
  <c r="G63" i="14"/>
  <c r="G64" i="14"/>
  <c r="G67" i="14"/>
  <c r="G68" i="14"/>
  <c r="G69" i="14"/>
  <c r="G70" i="14"/>
  <c r="G71" i="14"/>
  <c r="G72" i="14"/>
  <c r="G73" i="14"/>
  <c r="G74" i="14"/>
  <c r="G75" i="14"/>
  <c r="G76" i="14"/>
  <c r="G78" i="14"/>
  <c r="G79" i="14"/>
  <c r="G80" i="14"/>
  <c r="G81" i="14"/>
  <c r="G82" i="14"/>
  <c r="G83" i="14"/>
  <c r="G89" i="14"/>
  <c r="G90" i="14"/>
  <c r="G91" i="14"/>
  <c r="G92" i="14"/>
  <c r="G93" i="14"/>
  <c r="G95" i="14"/>
  <c r="G96" i="14"/>
  <c r="G99" i="14"/>
  <c r="G100" i="14"/>
  <c r="G101" i="14"/>
  <c r="G102" i="14"/>
  <c r="G103" i="14"/>
  <c r="G104" i="14"/>
  <c r="G107" i="14"/>
  <c r="G108" i="14"/>
  <c r="G109" i="14"/>
  <c r="G112" i="14"/>
  <c r="G113" i="14"/>
  <c r="G114" i="14"/>
  <c r="G115" i="14"/>
  <c r="G116" i="14"/>
  <c r="G117" i="14"/>
  <c r="G118" i="14"/>
  <c r="G119" i="14"/>
  <c r="G120" i="14"/>
  <c r="G121" i="14"/>
  <c r="G122" i="14"/>
  <c r="G123" i="14"/>
  <c r="G124" i="14"/>
  <c r="G125" i="14"/>
  <c r="G126" i="14"/>
  <c r="G127" i="14"/>
  <c r="G128" i="14"/>
  <c r="G129" i="14"/>
  <c r="G130" i="14"/>
  <c r="G131" i="14"/>
  <c r="G132" i="14"/>
  <c r="G133" i="14"/>
  <c r="G135" i="14"/>
  <c r="G136" i="14"/>
  <c r="G137" i="14"/>
  <c r="G138" i="14"/>
  <c r="G139" i="14"/>
  <c r="G140" i="14"/>
  <c r="G141" i="14"/>
  <c r="G142" i="14"/>
  <c r="G143" i="14"/>
  <c r="G144" i="14"/>
  <c r="G145" i="14"/>
  <c r="G146" i="14"/>
  <c r="G147" i="14"/>
  <c r="G148" i="14"/>
  <c r="G149" i="14"/>
  <c r="G150" i="14"/>
  <c r="G151" i="14"/>
  <c r="G152" i="14"/>
  <c r="G153" i="14"/>
  <c r="G154" i="14"/>
  <c r="G155" i="14"/>
  <c r="G157" i="14"/>
  <c r="G158" i="14"/>
  <c r="G159" i="14"/>
  <c r="G160" i="14"/>
  <c r="G161" i="14"/>
  <c r="G162" i="14"/>
  <c r="G163" i="14"/>
  <c r="G164" i="14"/>
  <c r="G165" i="14"/>
  <c r="G166" i="14"/>
  <c r="G167" i="14"/>
  <c r="G168" i="14"/>
  <c r="G169" i="14"/>
  <c r="G170" i="14"/>
  <c r="G171" i="14"/>
  <c r="G172" i="14"/>
  <c r="G173" i="14"/>
  <c r="G174" i="14"/>
  <c r="G178" i="14"/>
  <c r="G179" i="14"/>
  <c r="G180" i="14"/>
  <c r="G181" i="14"/>
  <c r="G182" i="14"/>
  <c r="G183" i="14"/>
  <c r="G186" i="14"/>
  <c r="G187" i="14"/>
  <c r="G188" i="14"/>
  <c r="G189" i="14"/>
  <c r="G190" i="14"/>
  <c r="G191" i="14"/>
  <c r="G192" i="14"/>
  <c r="G193" i="14"/>
  <c r="G194" i="14"/>
  <c r="G195" i="14"/>
  <c r="G196" i="14"/>
  <c r="G197" i="14"/>
  <c r="G198" i="14"/>
  <c r="G199" i="14"/>
  <c r="G200" i="14"/>
  <c r="G201" i="14"/>
  <c r="G202" i="14"/>
  <c r="G203" i="14"/>
  <c r="G206" i="14"/>
  <c r="G207" i="14"/>
  <c r="G208" i="14"/>
  <c r="G209" i="14"/>
  <c r="G213" i="14"/>
  <c r="G214" i="14"/>
  <c r="G215" i="14"/>
  <c r="G216" i="14"/>
  <c r="G217" i="14"/>
  <c r="G218" i="14"/>
  <c r="G219" i="14"/>
  <c r="G222" i="14"/>
  <c r="G223" i="14"/>
  <c r="G224" i="14"/>
  <c r="G225" i="14"/>
  <c r="G226"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5" i="14"/>
  <c r="G256" i="14"/>
  <c r="G257" i="14"/>
  <c r="G258" i="14"/>
  <c r="G260" i="14"/>
  <c r="G261" i="14"/>
  <c r="G262" i="14"/>
  <c r="G263" i="14"/>
  <c r="G264" i="14"/>
  <c r="G265" i="14"/>
  <c r="G266" i="14"/>
  <c r="G267" i="14"/>
  <c r="G268" i="14"/>
  <c r="G269" i="14"/>
  <c r="G271" i="14"/>
  <c r="G272" i="14"/>
  <c r="G273" i="14"/>
  <c r="G274" i="14"/>
  <c r="G275" i="14"/>
  <c r="G276" i="14"/>
  <c r="G277" i="14"/>
  <c r="G278" i="14"/>
  <c r="G279" i="14"/>
  <c r="G280" i="14"/>
  <c r="G281" i="14"/>
  <c r="G282" i="14"/>
  <c r="G283" i="14"/>
  <c r="G284" i="14"/>
  <c r="G285" i="14"/>
  <c r="G286" i="14"/>
  <c r="G287" i="14"/>
  <c r="G288" i="14"/>
  <c r="G289" i="14"/>
  <c r="G290" i="14"/>
  <c r="G291" i="14"/>
  <c r="G292" i="14"/>
  <c r="G294" i="14"/>
  <c r="G295" i="14"/>
  <c r="G296" i="14"/>
  <c r="G297" i="14"/>
  <c r="G298" i="14"/>
  <c r="G299" i="14"/>
  <c r="G300" i="14"/>
  <c r="G301" i="14"/>
  <c r="G304" i="14"/>
  <c r="G305"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50" i="14"/>
  <c r="G351" i="14"/>
  <c r="G352" i="14"/>
  <c r="G353" i="14"/>
  <c r="G354" i="14"/>
  <c r="G355" i="14"/>
  <c r="G356" i="14"/>
  <c r="G357" i="14"/>
  <c r="G358" i="14"/>
  <c r="G359" i="14"/>
  <c r="G360" i="14"/>
  <c r="G361" i="14"/>
  <c r="G362" i="14"/>
  <c r="G363" i="14"/>
  <c r="G364" i="14"/>
  <c r="G365" i="14"/>
  <c r="G366" i="14"/>
  <c r="G367" i="14"/>
  <c r="G368" i="14"/>
  <c r="G369" i="14"/>
  <c r="G370" i="14"/>
  <c r="G371" i="14"/>
  <c r="G374" i="14"/>
  <c r="G375" i="14"/>
  <c r="G376" i="14"/>
  <c r="G377" i="14"/>
  <c r="G378" i="14"/>
  <c r="G379" i="14"/>
  <c r="G382" i="14"/>
  <c r="G383"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9" i="14"/>
  <c r="G510" i="14"/>
  <c r="G511" i="14"/>
  <c r="G512" i="14"/>
  <c r="G513" i="14"/>
  <c r="G514" i="14"/>
  <c r="G515" i="14"/>
  <c r="G516" i="14"/>
  <c r="G517" i="14"/>
  <c r="G518" i="14"/>
  <c r="G521" i="14"/>
  <c r="G537" i="14"/>
  <c r="G538" i="14"/>
  <c r="F11" i="14"/>
  <c r="F12" i="14"/>
  <c r="F13" i="14"/>
  <c r="F14" i="14"/>
  <c r="F15" i="14"/>
  <c r="F16" i="14"/>
  <c r="F17" i="14"/>
  <c r="F18" i="14"/>
  <c r="F20" i="14"/>
  <c r="F21" i="14"/>
  <c r="F22" i="14"/>
  <c r="F23" i="14"/>
  <c r="F24" i="14"/>
  <c r="F26" i="14"/>
  <c r="F27" i="14"/>
  <c r="F28" i="14"/>
  <c r="F29" i="14"/>
  <c r="F30" i="14"/>
  <c r="F31" i="14"/>
  <c r="F32" i="14"/>
  <c r="F33" i="14"/>
  <c r="F34" i="14"/>
  <c r="F35" i="14"/>
  <c r="F36" i="14"/>
  <c r="F37" i="14"/>
  <c r="F38" i="14"/>
  <c r="F39" i="14"/>
  <c r="F40" i="14"/>
  <c r="F41" i="14"/>
  <c r="F42" i="14"/>
  <c r="F43" i="14"/>
  <c r="F44" i="14"/>
  <c r="F45" i="14"/>
  <c r="F49" i="14"/>
  <c r="F50" i="14"/>
  <c r="F51" i="14"/>
  <c r="F52" i="14"/>
  <c r="F53" i="14"/>
  <c r="F54" i="14"/>
  <c r="F55" i="14"/>
  <c r="F56" i="14"/>
  <c r="F57" i="14"/>
  <c r="F58" i="14"/>
  <c r="F59" i="14"/>
  <c r="F60" i="14"/>
  <c r="F61" i="14"/>
  <c r="F62" i="14"/>
  <c r="F63" i="14"/>
  <c r="F64" i="14"/>
  <c r="F67" i="14"/>
  <c r="F68" i="14"/>
  <c r="F69" i="14"/>
  <c r="F70" i="14"/>
  <c r="F71" i="14"/>
  <c r="F72" i="14"/>
  <c r="F73" i="14"/>
  <c r="F74" i="14"/>
  <c r="F75" i="14"/>
  <c r="F76" i="14"/>
  <c r="F78" i="14"/>
  <c r="F80" i="14"/>
  <c r="F81" i="14"/>
  <c r="F82" i="14"/>
  <c r="F83" i="14"/>
  <c r="F89" i="14"/>
  <c r="F90" i="14"/>
  <c r="F91" i="14"/>
  <c r="F92" i="14"/>
  <c r="F93" i="14"/>
  <c r="F95" i="14"/>
  <c r="F96" i="14"/>
  <c r="F99" i="14"/>
  <c r="F100" i="14"/>
  <c r="F101" i="14"/>
  <c r="F102" i="14"/>
  <c r="F103" i="14"/>
  <c r="F104" i="14"/>
  <c r="F107" i="14"/>
  <c r="F108" i="14"/>
  <c r="F109" i="14"/>
  <c r="F112" i="14"/>
  <c r="F113" i="14"/>
  <c r="F114" i="14"/>
  <c r="F115" i="14"/>
  <c r="F116" i="14"/>
  <c r="F117" i="14"/>
  <c r="F118" i="14"/>
  <c r="F119" i="14"/>
  <c r="F120" i="14"/>
  <c r="F121" i="14"/>
  <c r="F122" i="14"/>
  <c r="F123" i="14"/>
  <c r="F124" i="14"/>
  <c r="F125" i="14"/>
  <c r="F126" i="14"/>
  <c r="F127" i="14"/>
  <c r="F128" i="14"/>
  <c r="F129" i="14"/>
  <c r="F130" i="14"/>
  <c r="F131" i="14"/>
  <c r="F132" i="14"/>
  <c r="F133" i="14"/>
  <c r="F135" i="14"/>
  <c r="F136" i="14"/>
  <c r="F137" i="14"/>
  <c r="F138" i="14"/>
  <c r="F139" i="14"/>
  <c r="F140" i="14"/>
  <c r="F141" i="14"/>
  <c r="F142" i="14"/>
  <c r="F143" i="14"/>
  <c r="F144" i="14"/>
  <c r="F145" i="14"/>
  <c r="F146" i="14"/>
  <c r="F147" i="14"/>
  <c r="F148" i="14"/>
  <c r="F149" i="14"/>
  <c r="F150" i="14"/>
  <c r="F151" i="14"/>
  <c r="F152" i="14"/>
  <c r="F153" i="14"/>
  <c r="F154" i="14"/>
  <c r="F155" i="14"/>
  <c r="F157" i="14"/>
  <c r="F158" i="14"/>
  <c r="F159" i="14"/>
  <c r="F160" i="14"/>
  <c r="F161" i="14"/>
  <c r="F162" i="14"/>
  <c r="F163" i="14"/>
  <c r="F164" i="14"/>
  <c r="F165" i="14"/>
  <c r="F166" i="14"/>
  <c r="F167" i="14"/>
  <c r="F168" i="14"/>
  <c r="F169" i="14"/>
  <c r="F170" i="14"/>
  <c r="F171" i="14"/>
  <c r="F172" i="14"/>
  <c r="F173" i="14"/>
  <c r="F174" i="14"/>
  <c r="F178" i="14"/>
  <c r="F179" i="14"/>
  <c r="F180" i="14"/>
  <c r="F181" i="14"/>
  <c r="F182" i="14"/>
  <c r="F183" i="14"/>
  <c r="F186" i="14"/>
  <c r="F187" i="14"/>
  <c r="F191" i="14"/>
  <c r="F192" i="14"/>
  <c r="F193" i="14"/>
  <c r="F194" i="14"/>
  <c r="F195" i="14"/>
  <c r="F196" i="14"/>
  <c r="F197" i="14"/>
  <c r="F198" i="14"/>
  <c r="F199" i="14"/>
  <c r="F200" i="14"/>
  <c r="F201" i="14"/>
  <c r="F202" i="14"/>
  <c r="F203" i="14"/>
  <c r="F206" i="14"/>
  <c r="F207" i="14"/>
  <c r="F208" i="14"/>
  <c r="F209" i="14"/>
  <c r="F213" i="14"/>
  <c r="F214" i="14"/>
  <c r="F215" i="14"/>
  <c r="F216" i="14"/>
  <c r="F217" i="14"/>
  <c r="F218" i="14"/>
  <c r="F219" i="14"/>
  <c r="F222" i="14"/>
  <c r="F223" i="14"/>
  <c r="F224" i="14"/>
  <c r="F225" i="14"/>
  <c r="F226"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5" i="14"/>
  <c r="F256" i="14"/>
  <c r="F257" i="14"/>
  <c r="F258" i="14"/>
  <c r="F260" i="14"/>
  <c r="F261" i="14"/>
  <c r="F262" i="14"/>
  <c r="F263" i="14"/>
  <c r="F264" i="14"/>
  <c r="F265" i="14"/>
  <c r="F266" i="14"/>
  <c r="F267" i="14"/>
  <c r="F268" i="14"/>
  <c r="F269" i="14"/>
  <c r="F271" i="14"/>
  <c r="F272" i="14"/>
  <c r="F273" i="14"/>
  <c r="F274" i="14"/>
  <c r="F275" i="14"/>
  <c r="F276" i="14"/>
  <c r="F277" i="14"/>
  <c r="F278" i="14"/>
  <c r="F279" i="14"/>
  <c r="F280" i="14"/>
  <c r="F281" i="14"/>
  <c r="F282" i="14"/>
  <c r="F283" i="14"/>
  <c r="F284" i="14"/>
  <c r="F285" i="14"/>
  <c r="F286" i="14"/>
  <c r="F287" i="14"/>
  <c r="F288" i="14"/>
  <c r="F289" i="14"/>
  <c r="F290" i="14"/>
  <c r="F291" i="14"/>
  <c r="F292" i="14"/>
  <c r="F294" i="14"/>
  <c r="F295" i="14"/>
  <c r="F296" i="14"/>
  <c r="F297" i="14"/>
  <c r="F298" i="14"/>
  <c r="F299" i="14"/>
  <c r="F300" i="14"/>
  <c r="F301" i="14"/>
  <c r="F304" i="14"/>
  <c r="F305"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50" i="14"/>
  <c r="F351" i="14"/>
  <c r="F352" i="14"/>
  <c r="F353" i="14"/>
  <c r="F354" i="14"/>
  <c r="F355" i="14"/>
  <c r="F356" i="14"/>
  <c r="F357" i="14"/>
  <c r="F358" i="14"/>
  <c r="F359" i="14"/>
  <c r="F360" i="14"/>
  <c r="F361" i="14"/>
  <c r="F362" i="14"/>
  <c r="F363" i="14"/>
  <c r="F364" i="14"/>
  <c r="F365" i="14"/>
  <c r="F366" i="14"/>
  <c r="F367" i="14"/>
  <c r="F368" i="14"/>
  <c r="F369" i="14"/>
  <c r="F370" i="14"/>
  <c r="F371" i="14"/>
  <c r="F374" i="14"/>
  <c r="F375" i="14"/>
  <c r="F376" i="14"/>
  <c r="F377" i="14"/>
  <c r="F378" i="14"/>
  <c r="F379" i="14"/>
  <c r="F382" i="14"/>
  <c r="F383"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9" i="14"/>
  <c r="F510" i="14"/>
  <c r="F511" i="14"/>
  <c r="F512" i="14"/>
  <c r="F513" i="14"/>
  <c r="F514" i="14"/>
  <c r="F515" i="14"/>
  <c r="F516" i="14"/>
  <c r="F517" i="14"/>
  <c r="F518" i="14"/>
  <c r="F521" i="14"/>
  <c r="G529" i="14" l="1"/>
  <c r="F427" i="14"/>
  <c r="C505" i="14"/>
  <c r="C537" i="14"/>
  <c r="F537" i="14" s="1"/>
  <c r="C538" i="14"/>
  <c r="F538" i="14" s="1"/>
  <c r="C536" i="14"/>
  <c r="F536" i="14" s="1"/>
  <c r="C530" i="14"/>
  <c r="C529" i="14" l="1"/>
  <c r="F530" i="14"/>
  <c r="C506" i="14" l="1"/>
  <c r="F529" i="14"/>
  <c r="J378" i="14"/>
  <c r="F8" i="14" l="1"/>
  <c r="F9" i="14"/>
  <c r="F10" i="14"/>
  <c r="J7" i="14" l="1"/>
  <c r="G9" i="14"/>
  <c r="G10" i="14"/>
  <c r="J340" i="14" l="1"/>
  <c r="I10" i="14"/>
  <c r="I9" i="14"/>
  <c r="I8" i="14"/>
  <c r="G8" i="14"/>
  <c r="I7" i="14"/>
  <c r="J374" i="14" l="1"/>
  <c r="J251" i="14"/>
  <c r="F7" i="14" l="1"/>
  <c r="G7" i="14" l="1"/>
</calcChain>
</file>

<file path=xl/sharedStrings.xml><?xml version="1.0" encoding="utf-8"?>
<sst xmlns="http://schemas.openxmlformats.org/spreadsheetml/2006/main" count="1139" uniqueCount="1071">
  <si>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</si>
  <si>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</si>
  <si>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</si>
  <si>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</si>
  <si>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</si>
  <si>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</si>
  <si>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</si>
  <si>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</si>
  <si>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</si>
  <si>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</si>
  <si>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</si>
  <si>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</si>
  <si>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</si>
  <si>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</si>
  <si>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</si>
  <si>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</si>
  <si>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</si>
  <si>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</si>
  <si>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</si>
  <si>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</si>
  <si>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</si>
  <si>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</si>
  <si>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</si>
  <si>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</si>
  <si>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</si>
  <si>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</si>
  <si>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</si>
  <si>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</si>
  <si>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</si>
  <si>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</si>
  <si>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</si>
  <si>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</si>
  <si>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</si>
  <si>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</si>
  <si>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</si>
  <si>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</si>
  <si>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</si>
  <si>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</si>
  <si>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</si>
  <si>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</si>
  <si>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</si>
  <si>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</si>
  <si>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</si>
  <si>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</si>
  <si>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</si>
  <si>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</si>
  <si>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</si>
  <si>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</si>
  <si>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</si>
  <si>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</si>
  <si>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</si>
  <si>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</si>
  <si>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</si>
  <si>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</si>
  <si>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</si>
  <si>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</si>
  <si>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</si>
  <si>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</si>
  <si>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</si>
  <si>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</si>
  <si>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</si>
  <si>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</si>
  <si>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</si>
  <si>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</si>
  <si>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</si>
  <si>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</si>
  <si>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</si>
  <si>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</si>
  <si>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</si>
  <si>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</si>
  <si>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</si>
  <si>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</si>
  <si>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</si>
  <si>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</si>
  <si>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</si>
  <si>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</si>
  <si>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</si>
  <si>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</si>
  <si>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</si>
  <si>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</si>
  <si>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</si>
  <si>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</si>
  <si>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</si>
  <si>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</si>
  <si>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</si>
  <si>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</si>
  <si>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</si>
  <si>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</si>
  <si>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</si>
  <si>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</si>
  <si>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</si>
  <si>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</si>
  <si>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</si>
  <si>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</si>
  <si>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</si>
  <si>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</si>
  <si>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</si>
  <si>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</si>
  <si>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</si>
  <si>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</si>
  <si>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</si>
  <si>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</si>
  <si>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</si>
  <si>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</si>
  <si>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</si>
  <si>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</si>
  <si>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</si>
  <si>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</si>
  <si>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</si>
  <si>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</si>
  <si>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</si>
  <si>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</si>
  <si>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</si>
  <si>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</si>
  <si>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</si>
  <si>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</si>
  <si>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</si>
  <si>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</si>
  <si>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</si>
  <si>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</si>
  <si>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</si>
  <si>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</si>
  <si>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</si>
  <si>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</si>
  <si>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</si>
  <si>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</si>
  <si>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</si>
  <si>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</si>
  <si>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</si>
  <si>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</si>
  <si>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</si>
  <si>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</si>
  <si>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</si>
  <si>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</si>
  <si>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</si>
  <si>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</si>
  <si>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</si>
  <si>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</si>
  <si>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</si>
  <si>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</si>
  <si>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</si>
  <si>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</si>
  <si>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</si>
  <si>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</si>
  <si>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</si>
  <si>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</si>
  <si>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</si>
  <si>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</si>
  <si>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</si>
  <si>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</si>
  <si>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</si>
  <si>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</si>
  <si>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</si>
  <si>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</si>
  <si>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</si>
  <si>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</si>
  <si>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</si>
  <si>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</si>
  <si>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</si>
  <si>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</si>
  <si>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</si>
  <si>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</si>
  <si>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</si>
  <si>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</si>
  <si>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</si>
  <si>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</si>
  <si>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</si>
  <si>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</si>
  <si>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</si>
  <si>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</si>
  <si>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</si>
  <si>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</si>
  <si>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</si>
  <si>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</si>
  <si>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</si>
  <si>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</si>
  <si>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</si>
  <si>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</si>
  <si>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</si>
  <si>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</si>
  <si>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</si>
  <si>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</si>
  <si>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</si>
  <si>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</si>
  <si>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</si>
  <si>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</si>
  <si>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</si>
  <si>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</si>
  <si>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</si>
  <si>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</si>
  <si>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</si>
  <si>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</si>
  <si>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</si>
  <si>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</si>
  <si>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</si>
  <si>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</si>
  <si>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</si>
  <si>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</si>
  <si>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</si>
  <si>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</si>
  <si>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</si>
  <si>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</si>
  <si>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</si>
  <si>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</si>
  <si>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</si>
  <si>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</si>
  <si>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</si>
  <si>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</si>
  <si>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</si>
  <si>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</si>
  <si>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</si>
  <si>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</si>
  <si>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</si>
  <si>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</si>
  <si>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</si>
  <si>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</si>
  <si>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</si>
  <si>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</si>
  <si>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</si>
  <si>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</si>
  <si>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</si>
  <si>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</si>
  <si>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</si>
  <si>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</si>
  <si>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</si>
  <si>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</si>
  <si>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</si>
  <si>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</si>
  <si>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</si>
  <si>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</si>
  <si>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</si>
  <si>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</si>
  <si>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</si>
  <si>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</si>
  <si>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</si>
  <si>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</si>
  <si>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</si>
  <si>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</si>
  <si>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</si>
  <si>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</si>
  <si>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</si>
  <si>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</si>
  <si>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</si>
  <si>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</si>
  <si>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</si>
  <si>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</si>
  <si>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</si>
  <si>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</si>
  <si>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</si>
  <si>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</si>
  <si>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</si>
  <si>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</si>
  <si>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</si>
  <si>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</si>
  <si>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</si>
  <si>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</si>
  <si>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</si>
  <si>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</si>
  <si>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</si>
  <si>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</si>
  <si>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</si>
  <si>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</si>
  <si>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</si>
  <si>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</si>
  <si>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</si>
  <si>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</si>
  <si>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</si>
  <si>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</si>
  <si>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</si>
  <si>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</si>
  <si>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</si>
  <si>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</si>
  <si>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</si>
  <si>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</si>
  <si>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</si>
  <si>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</si>
  <si>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</si>
  <si>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</si>
  <si>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</si>
  <si>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</si>
  <si>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</si>
  <si>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</si>
  <si>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</si>
  <si>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</si>
  <si>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</si>
  <si>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</si>
  <si>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</si>
  <si>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</si>
  <si>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</si>
  <si>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</si>
  <si>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</si>
  <si>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</si>
  <si>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</si>
  <si>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</si>
  <si>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</si>
  <si>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</si>
  <si>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</si>
  <si>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</si>
  <si>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</si>
  <si>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</si>
  <si>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</si>
  <si>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</si>
  <si>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</si>
  <si>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</si>
  <si>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</si>
  <si>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</si>
  <si>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</si>
  <si>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</si>
  <si>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</si>
  <si>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</si>
  <si>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</si>
  <si>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</si>
  <si>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</si>
  <si>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</si>
  <si>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</si>
  <si>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</si>
  <si>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</si>
  <si>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</si>
  <si>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</si>
  <si>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</si>
  <si>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</si>
  <si>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</si>
  <si>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</si>
  <si>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</si>
  <si>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</si>
  <si>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</si>
  <si>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</si>
  <si>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</si>
  <si>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</si>
  <si>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</si>
  <si>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</si>
  <si>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</si>
  <si>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</si>
  <si>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</si>
  <si>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</si>
  <si>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</si>
  <si>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</si>
  <si>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</si>
  <si>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</si>
  <si>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</si>
  <si>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</si>
  <si>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</si>
  <si>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</si>
  <si>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</si>
  <si>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</si>
  <si>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</si>
  <si>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</si>
  <si>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</si>
  <si>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</si>
  <si>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</si>
  <si>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</si>
  <si>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</si>
  <si>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</si>
  <si>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</si>
  <si>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</si>
  <si>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</si>
  <si>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</si>
  <si>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</si>
  <si>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</si>
  <si>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</si>
  <si>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</si>
  <si>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</si>
  <si>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</si>
  <si>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</si>
  <si>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</si>
  <si>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</si>
  <si>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</si>
  <si>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</si>
  <si>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</si>
  <si>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</si>
  <si>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</si>
  <si>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</si>
  <si>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</si>
  <si>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</si>
  <si>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</si>
  <si>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</si>
  <si>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</si>
  <si>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</si>
  <si>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</si>
  <si>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</si>
  <si>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</si>
  <si>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</si>
  <si>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</si>
  <si>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</si>
  <si>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</si>
  <si>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</si>
  <si>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</si>
  <si>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</si>
  <si>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</si>
  <si>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</si>
  <si>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</si>
  <si>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</si>
  <si>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</si>
  <si>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</si>
  <si>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</si>
  <si>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</si>
  <si>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</si>
  <si>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</si>
  <si>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</si>
  <si>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</si>
  <si>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</si>
  <si>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</si>
  <si>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</si>
  <si>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</si>
  <si>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</si>
  <si>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</si>
  <si>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</si>
  <si>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</si>
  <si>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</si>
  <si>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</si>
  <si>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</si>
  <si>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</si>
  <si>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</si>
  <si>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</si>
  <si>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</si>
  <si>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</si>
  <si>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</si>
  <si>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</si>
  <si>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</si>
  <si>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</si>
  <si>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</si>
  <si>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</si>
  <si>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</si>
  <si>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</si>
  <si>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</si>
  <si>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</si>
  <si>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</si>
  <si>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</si>
  <si>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</si>
  <si>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</si>
  <si>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</si>
  <si>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</si>
  <si>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</si>
  <si>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</si>
  <si>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</si>
  <si>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</si>
  <si>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</si>
  <si>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</si>
  <si>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</si>
  <si>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</si>
  <si>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</si>
  <si>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</si>
  <si>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</si>
  <si>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</si>
  <si>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</si>
  <si>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</si>
  <si>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00020400000000000000</t>
  </si>
  <si>
    <t>00021800000000000000</t>
  </si>
  <si>
    <t>00021900000000000000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</si>
  <si>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</si>
  <si>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</si>
  <si>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</si>
  <si>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</si>
  <si>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</si>
  <si>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</si>
  <si>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</si>
  <si>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</si>
  <si>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</si>
  <si>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</si>
  <si>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</si>
  <si>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</si>
  <si>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</si>
  <si>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</si>
  <si>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</si>
  <si>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</si>
  <si>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</si>
  <si>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</si>
  <si>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</si>
  <si>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</si>
  <si>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</si>
  <si>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</si>
  <si>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</si>
  <si>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</si>
  <si>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</si>
  <si>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</si>
  <si>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</si>
  <si>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</si>
  <si>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</si>
  <si>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</si>
  <si>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</si>
  <si>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</si>
  <si>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</si>
  <si>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</si>
  <si>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</si>
  <si>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</si>
  <si>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</si>
  <si>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</si>
  <si>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</si>
  <si>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</si>
  <si>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</si>
  <si>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</si>
  <si>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</si>
  <si>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</si>
  <si>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</si>
  <si>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</si>
  <si>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</si>
  <si>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</si>
  <si>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</si>
  <si>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</si>
  <si>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</si>
  <si>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</si>
  <si>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</si>
  <si>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</si>
  <si>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</si>
  <si>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</si>
  <si>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</si>
  <si>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</si>
  <si>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</si>
  <si>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</si>
  <si>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</si>
  <si>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</si>
  <si>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</si>
  <si>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</si>
  <si>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</si>
  <si>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</si>
  <si>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</si>
  <si>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</si>
  <si>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</si>
  <si>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</si>
  <si>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</si>
  <si>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</si>
  <si>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</si>
  <si>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</si>
  <si>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</si>
  <si>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</si>
  <si>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</si>
  <si>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</si>
  <si>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</si>
  <si>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</si>
  <si>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</si>
  <si>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</si>
  <si>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</si>
  <si>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</si>
  <si>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</si>
  <si>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</si>
  <si>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</si>
  <si>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</si>
  <si>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</si>
  <si>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</si>
  <si>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</si>
  <si>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</si>
  <si>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</si>
  <si>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</si>
  <si>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</si>
  <si>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</si>
  <si>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</si>
  <si>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</si>
  <si>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</si>
  <si>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</si>
  <si>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</si>
  <si>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</si>
  <si>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</si>
  <si>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</si>
  <si>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</si>
  <si>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</si>
  <si>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</si>
  <si>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</si>
  <si>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</si>
  <si>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</si>
  <si>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</si>
  <si>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</si>
  <si>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</si>
  <si>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</si>
  <si>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</si>
  <si>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</si>
  <si>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</si>
  <si>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</si>
  <si>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</si>
  <si>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</si>
  <si>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</si>
  <si>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</si>
  <si>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</si>
  <si>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</si>
  <si>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</si>
  <si>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</si>
  <si>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</si>
  <si>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</si>
  <si>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</si>
  <si>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</si>
  <si>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</si>
  <si>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</si>
  <si>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</si>
  <si>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</si>
  <si>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</si>
  <si>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</si>
  <si>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</si>
  <si>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</si>
  <si>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</si>
  <si>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</si>
  <si>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</si>
  <si>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</si>
  <si>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</si>
  <si>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</si>
  <si>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</si>
  <si>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</si>
  <si>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</si>
  <si>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</si>
  <si>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</si>
  <si>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</si>
  <si>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</si>
  <si>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</si>
  <si>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</si>
  <si>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</si>
  <si>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</si>
  <si>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</si>
  <si>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</si>
  <si>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</si>
  <si>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</si>
  <si>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</si>
  <si>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</si>
  <si>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</si>
  <si>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</si>
  <si>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</si>
  <si>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</si>
  <si>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</si>
  <si>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</si>
  <si>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</si>
  <si>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</si>
  <si>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</si>
  <si>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</si>
  <si>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</si>
  <si>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</si>
  <si>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</si>
  <si>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</si>
  <si>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</si>
  <si>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</si>
  <si>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</si>
  <si>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</si>
  <si>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</si>
  <si>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</si>
  <si>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</si>
  <si>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</si>
  <si>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</si>
  <si>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</si>
  <si>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</si>
  <si>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</si>
  <si>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</si>
  <si>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</si>
  <si>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</si>
  <si>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</si>
  <si>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</si>
  <si>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</si>
  <si>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</si>
  <si>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</si>
  <si>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</si>
  <si>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</si>
  <si>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</si>
  <si>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</si>
  <si>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</si>
  <si>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</si>
  <si>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</si>
  <si>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</si>
  <si>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</si>
  <si>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</si>
  <si>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</si>
  <si>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</si>
  <si>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</si>
  <si>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</si>
  <si>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</si>
  <si>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</si>
  <si>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</si>
  <si>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</si>
  <si>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</si>
  <si>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</si>
  <si>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</si>
  <si>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</si>
  <si>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</si>
  <si>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</si>
  <si>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</si>
  <si>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Сбор на нужды образовательных учреждений, взимаемый с юридических лиц</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</si>
  <si>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</si>
  <si>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00010906020020000110</t>
  </si>
  <si>
    <t>Жилищное хозяйство</t>
  </si>
  <si>
    <t>0501</t>
  </si>
  <si>
    <t>00011201041010000120</t>
  </si>
  <si>
    <t>Плата за размещение отходов производства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</si>
  <si>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</si>
  <si>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</si>
  <si>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</si>
  <si>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</si>
  <si>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</si>
  <si>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</si>
  <si>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</si>
  <si>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</si>
  <si>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</si>
  <si>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00010904020020000110</t>
  </si>
  <si>
    <t>00011201042010000120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</si>
  <si>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</si>
  <si>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</si>
  <si>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</si>
  <si>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</si>
  <si>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</si>
  <si>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</si>
  <si>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</si>
  <si>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</si>
  <si>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</si>
  <si>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</si>
  <si>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</si>
  <si>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</si>
  <si>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</si>
  <si>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Налог, взимаемый в виде стоимости патента в связи с применением упрощенной системы налогообложения</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</si>
  <si>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</si>
  <si>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</si>
  <si>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</si>
  <si>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</si>
  <si>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</si>
  <si>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</si>
  <si>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</si>
  <si>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</si>
  <si>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</si>
  <si>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</si>
  <si>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</si>
  <si>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</si>
  <si>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</si>
  <si>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</si>
  <si>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</si>
  <si>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</si>
  <si>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</si>
  <si>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</si>
  <si>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</si>
  <si>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</si>
  <si>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</si>
  <si>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</si>
  <si>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</si>
  <si>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</si>
  <si>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</si>
  <si>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</si>
  <si>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</si>
  <si>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</si>
  <si>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</si>
  <si>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</si>
  <si>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</si>
  <si>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</si>
  <si>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</si>
  <si>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</si>
  <si>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</si>
  <si>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</si>
  <si>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</si>
  <si>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</si>
  <si>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</si>
  <si>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</si>
  <si>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</si>
  <si>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</si>
  <si>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</si>
  <si>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</si>
  <si>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</si>
  <si>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</si>
  <si>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</si>
  <si>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</si>
  <si>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</si>
  <si>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</si>
  <si>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</si>
  <si>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</si>
  <si>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</si>
  <si>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</si>
  <si>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</si>
  <si>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</si>
  <si>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</si>
  <si>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</si>
  <si>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</si>
  <si>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</si>
  <si>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</si>
  <si>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</si>
  <si>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</si>
  <si>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</si>
  <si>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</si>
  <si>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</si>
  <si>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</si>
  <si>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</si>
  <si>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</si>
  <si>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</si>
  <si>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</si>
  <si>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</si>
  <si>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</si>
  <si>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</si>
  <si>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</si>
  <si>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</si>
  <si>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</si>
  <si>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</si>
  <si>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</si>
  <si>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</si>
  <si>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</si>
  <si>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</si>
  <si>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</si>
  <si>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</si>
  <si>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</si>
  <si>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</si>
  <si>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</si>
  <si>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</si>
  <si>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</si>
  <si>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</si>
  <si>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</si>
  <si>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</si>
  <si>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</si>
  <si>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</si>
  <si>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</si>
  <si>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</si>
  <si>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00010911000020000110</t>
  </si>
  <si>
    <t>00010911010020000110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</si>
  <si>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</si>
  <si>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</si>
  <si>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</si>
  <si>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</si>
  <si>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</si>
  <si>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</si>
  <si>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</si>
  <si>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</si>
  <si>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</si>
  <si>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</si>
  <si>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</si>
  <si>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</si>
  <si>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</si>
  <si>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</si>
  <si>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</si>
  <si>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</si>
  <si>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</si>
  <si>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</si>
  <si>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</si>
  <si>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</si>
  <si>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</si>
  <si>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</si>
  <si>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</si>
  <si>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</si>
  <si>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</si>
  <si>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</si>
  <si>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</si>
  <si>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</si>
  <si>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</si>
  <si>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</si>
  <si>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</si>
  <si>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</si>
  <si>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</si>
  <si>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</si>
  <si>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</si>
  <si>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</si>
  <si>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</si>
  <si>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</si>
  <si>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</si>
  <si>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</si>
  <si>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</si>
  <si>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</si>
  <si>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</si>
  <si>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</si>
  <si>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</si>
  <si>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</si>
  <si>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</si>
  <si>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</si>
  <si>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</si>
  <si>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</si>
  <si>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</si>
  <si>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</si>
  <si>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</si>
  <si>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</si>
  <si>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</si>
  <si>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</si>
  <si>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</si>
  <si>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</si>
  <si>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</si>
  <si>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</si>
  <si>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</si>
  <si>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</si>
  <si>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</si>
  <si>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</si>
  <si>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</si>
  <si>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</si>
  <si>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</si>
  <si>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</si>
  <si>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</si>
  <si>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</si>
  <si>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</si>
  <si>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</si>
  <si>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</si>
  <si>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</si>
  <si>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</si>
  <si>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</si>
  <si>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</si>
  <si>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</si>
  <si>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</si>
  <si>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</si>
  <si>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</si>
  <si>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</si>
  <si>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</si>
  <si>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</si>
  <si>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</si>
  <si>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</si>
  <si>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</si>
  <si>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</si>
  <si>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</si>
  <si>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</si>
  <si>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</si>
  <si>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</si>
  <si>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</si>
  <si>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</si>
  <si>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</si>
  <si>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</si>
  <si>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</si>
  <si>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</si>
  <si>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</si>
  <si>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</si>
  <si>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</si>
  <si>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</si>
  <si>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</si>
  <si>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</si>
  <si>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</si>
  <si>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</si>
  <si>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</si>
  <si>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</si>
  <si>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</si>
  <si>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</si>
  <si>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</si>
  <si>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</si>
  <si>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</si>
  <si>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</si>
  <si>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</si>
  <si>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</si>
  <si>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</si>
  <si>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</si>
  <si>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</si>
  <si>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</si>
  <si>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</si>
  <si>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</si>
  <si>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</si>
  <si>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</si>
  <si>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</si>
  <si>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</si>
  <si>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</si>
  <si>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</si>
  <si>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</si>
  <si>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</si>
  <si>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</si>
  <si>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</si>
  <si>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</si>
  <si>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</si>
  <si>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</si>
  <si>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</si>
  <si>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</si>
  <si>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</si>
  <si>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</si>
  <si>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</si>
  <si>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</si>
  <si>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</si>
  <si>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</si>
  <si>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</si>
  <si>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</si>
  <si>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</si>
  <si>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</si>
  <si>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</si>
  <si>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00020402000020000150</t>
  </si>
  <si>
    <t>00020402010020000150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</si>
  <si>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</si>
  <si>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</si>
  <si>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</si>
  <si>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</si>
  <si>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</si>
  <si>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</si>
  <si>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</si>
  <si>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</si>
  <si>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</si>
  <si>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</si>
  <si>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</si>
  <si>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</si>
  <si>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</si>
  <si>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</si>
  <si>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</si>
  <si>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</si>
  <si>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</si>
  <si>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</si>
  <si>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</si>
  <si>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</si>
  <si>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</si>
  <si>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</si>
  <si>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</si>
  <si>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</si>
  <si>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</si>
  <si>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</si>
  <si>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св.200</t>
  </si>
  <si>
    <t>х</t>
  </si>
  <si>
    <t xml:space="preserve">Утверждено законом 71-ЗО от 28.12.2018 (в ред. 27-ЗО от 05.06.2019)
</t>
  </si>
  <si>
    <t>СВОДКА ОБ ИСПОЛНЕНИИ ОБЛАСТНОГО БЮДЖЕТА ТВЕРСКОЙ ОБЛАСТИ
НА 1 ИЮЛЯ 2019 ГОДА</t>
  </si>
  <si>
    <t>Уточненный план на 01.07.2019</t>
  </si>
  <si>
    <t>Исполнено
на 01.07.2019</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</si>
  <si>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</si>
  <si>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</si>
  <si>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Плата за выбросы загрязняющих веществ в атмосферный воздух стационарными объектами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</si>
  <si>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</si>
  <si>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</si>
  <si>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</si>
  <si>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</si>
  <si>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</si>
  <si>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</si>
  <si>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</si>
  <si>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</si>
  <si>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</si>
  <si>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</si>
  <si>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</si>
  <si>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</si>
  <si>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</si>
  <si>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</si>
  <si>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</si>
  <si>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</si>
  <si>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00010807131010000110</t>
  </si>
  <si>
    <t>00020225219000000150</t>
  </si>
  <si>
    <t>00020225219020000150</t>
  </si>
  <si>
    <t>00020225674020000150</t>
  </si>
  <si>
    <t>00020227384000000150</t>
  </si>
  <si>
    <t>00020227384020000150</t>
  </si>
  <si>
    <t>00020700000000000000</t>
  </si>
  <si>
    <t>00020702000020000150</t>
  </si>
  <si>
    <t>00020702030020000150</t>
  </si>
  <si>
    <t>00021802020020000150</t>
  </si>
  <si>
    <t>00021825555020000150</t>
  </si>
  <si>
    <t>00021925555020000150</t>
  </si>
  <si>
    <t>00021935260020000150</t>
  </si>
  <si>
    <t>00021945462020000150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</si>
  <si>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</si>
  <si>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</si>
  <si>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</si>
  <si>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</si>
  <si>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</si>
  <si>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</si>
  <si>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</si>
  <si>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</si>
  <si>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</si>
  <si>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</si>
  <si>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</si>
  <si>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</si>
  <si>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</si>
  <si>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</si>
  <si>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</si>
  <si>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</si>
  <si>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</si>
  <si>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</si>
  <si>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</si>
  <si>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</si>
  <si>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</si>
  <si>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</si>
  <si>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</si>
  <si>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</si>
  <si>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</si>
  <si>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</si>
  <si>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</si>
  <si>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</si>
  <si>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</si>
  <si>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</si>
  <si>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</si>
  <si>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</si>
  <si>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</si>
  <si>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</si>
  <si>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</si>
  <si>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</si>
  <si>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</si>
  <si>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</si>
  <si>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</si>
  <si>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Межбюджетные трансферты, передаваемые бюджетам, за счет средств резервного фонда Правительства Российской Федерации</t>
  </si>
  <si>
    <t>00020249001000000151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</si>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</sst>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60">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8" fillId="2" borderId="7" xfId="0" applyNumberFormat="1" applyFont="1" applyFill="1" applyBorder="1" applyAlignment="1">
      <alignment horizontal="center" wrapText="1"/>
    </xf>
    <xf numFmtId="49" fontId="9" fillId="2" borderId="7" xfId="0" applyNumberFormat="1" applyFont="1" applyFill="1" applyBorder="1" applyAlignment="1">
      <alignment horizontal="left" wrapText="1"/>
    </xf>
    <xf numFmtId="49" fontId="10" fillId="2" borderId="7"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applyAlignment="1">
      <alignment horizontal="left"/>
    </xf>
    <xf numFmtId="0" fontId="3" fillId="2" borderId="0" xfId="0" applyFont="1" applyFill="1"/>
    <xf numFmtId="0" fontId="2" fillId="2" borderId="0" xfId="0" applyFont="1" applyFill="1" applyAlignment="1">
      <alignment horizontal="right"/>
    </xf>
    <xf numFmtId="0" fontId="2" fillId="2" borderId="0" xfId="0" applyFont="1" applyFill="1"/>
    <xf numFmtId="0" fontId="2" fillId="2" borderId="1" xfId="0" applyFont="1" applyFill="1" applyBorder="1" applyAlignment="1">
      <alignment horizontal="right"/>
    </xf>
    <xf numFmtId="164" fontId="1" fillId="2" borderId="0" xfId="0" applyNumberFormat="1" applyFont="1" applyFill="1"/>
    <xf numFmtId="165" fontId="1" fillId="2" borderId="0" xfId="0" applyNumberFormat="1" applyFont="1" applyFill="1"/>
    <xf numFmtId="165" fontId="2" fillId="2" borderId="0" xfId="0" applyNumberFormat="1" applyFont="1" applyFill="1"/>
    <xf numFmtId="0" fontId="4" fillId="2" borderId="0" xfId="0" applyFont="1" applyFill="1" applyAlignment="1">
      <alignment horizontal="left"/>
    </xf>
    <xf numFmtId="0" fontId="4" fillId="2" borderId="0" xfId="0" applyFont="1" applyFill="1"/>
    <xf numFmtId="49" fontId="10" fillId="2" borderId="7" xfId="0" applyNumberFormat="1" applyFont="1" applyFill="1" applyBorder="1" applyAlignment="1">
      <alignment horizontal="center" wrapText="1"/>
    </xf>
    <xf numFmtId="49" fontId="3" fillId="2" borderId="0" xfId="0" applyNumberFormat="1" applyFont="1" applyFill="1" applyAlignment="1">
      <alignment horizontal="right"/>
    </xf>
    <xf numFmtId="49" fontId="10" fillId="2" borderId="0" xfId="0" applyNumberFormat="1" applyFont="1" applyFill="1" applyBorder="1" applyAlignment="1">
      <alignment horizontal="center" wrapText="1"/>
    </xf>
    <xf numFmtId="164" fontId="2" fillId="2" borderId="0" xfId="0" applyNumberFormat="1" applyFont="1" applyFill="1" applyBorder="1" applyAlignment="1">
      <alignment horizontal="right"/>
    </xf>
    <xf numFmtId="49" fontId="10" fillId="2" borderId="4" xfId="0" applyNumberFormat="1" applyFont="1" applyFill="1" applyBorder="1" applyAlignment="1">
      <alignment horizontal="center" wrapText="1"/>
    </xf>
    <xf numFmtId="49" fontId="10" fillId="2" borderId="3" xfId="0" applyNumberFormat="1" applyFont="1" applyFill="1" applyBorder="1" applyAlignment="1">
      <alignment horizontal="center" wrapText="1"/>
    </xf>
    <xf numFmtId="164" fontId="2" fillId="2" borderId="3" xfId="0" applyNumberFormat="1" applyFont="1" applyFill="1" applyBorder="1" applyAlignment="1">
      <alignment horizontal="right"/>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1" xfId="0" applyFont="1" applyFill="1" applyBorder="1"/>
    <xf numFmtId="49" fontId="4"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6" fillId="2" borderId="4" xfId="0" applyFont="1" applyFill="1" applyBorder="1" applyAlignment="1">
      <alignment horizontal="center" vertical="top"/>
    </xf>
    <xf numFmtId="49" fontId="9" fillId="2" borderId="7" xfId="0" applyNumberFormat="1" applyFont="1" applyFill="1" applyBorder="1" applyAlignment="1">
      <alignment horizontal="left" vertical="top" wrapText="1"/>
    </xf>
    <xf numFmtId="49" fontId="10" fillId="2" borderId="7" xfId="0" applyNumberFormat="1" applyFont="1" applyFill="1" applyBorder="1" applyAlignment="1">
      <alignment horizontal="left" vertical="top" wrapText="1"/>
    </xf>
    <xf numFmtId="49" fontId="10" fillId="2" borderId="8" xfId="0" applyNumberFormat="1" applyFont="1" applyFill="1" applyBorder="1" applyAlignment="1">
      <alignment horizontal="left" vertical="top" wrapText="1"/>
    </xf>
    <xf numFmtId="49" fontId="10" fillId="2" borderId="9" xfId="0" applyNumberFormat="1" applyFont="1" applyFill="1" applyBorder="1" applyAlignment="1">
      <alignment horizontal="left" vertical="top" wrapText="1"/>
    </xf>
    <xf numFmtId="49" fontId="10" fillId="2" borderId="4" xfId="0"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49" fontId="9" fillId="2" borderId="7" xfId="0" applyNumberFormat="1" applyFont="1" applyFill="1" applyBorder="1" applyAlignment="1">
      <alignment horizontal="center" wrapText="1"/>
    </xf>
    <xf numFmtId="49" fontId="9" fillId="2" borderId="8" xfId="0" applyNumberFormat="1" applyFont="1" applyFill="1" applyBorder="1" applyAlignment="1">
      <alignment horizontal="left" vertical="top" wrapText="1"/>
    </xf>
    <xf numFmtId="49" fontId="9" fillId="2" borderId="4" xfId="0" applyNumberFormat="1" applyFont="1" applyFill="1" applyBorder="1" applyAlignment="1">
      <alignment horizontal="center" wrapText="1"/>
    </xf>
    <xf numFmtId="49" fontId="9" fillId="2" borderId="4" xfId="0" applyNumberFormat="1" applyFont="1" applyFill="1" applyBorder="1" applyAlignment="1">
      <alignment horizontal="left" vertical="top" wrapText="1"/>
    </xf>
    <xf numFmtId="0" fontId="4" fillId="2" borderId="0" xfId="0" applyFont="1" applyFill="1" applyAlignment="1">
      <alignment horizontal="center" wrapText="1"/>
    </xf>
    <xf numFmtId="0" fontId="4" fillId="2" borderId="0" xfId="0" applyFont="1" applyFill="1" applyAlignment="1">
      <alignment horizontal="left" wrapText="1"/>
    </xf>
    <xf numFmtId="49" fontId="1" fillId="2" borderId="2" xfId="0" applyNumberFormat="1" applyFont="1" applyFill="1" applyBorder="1" applyAlignment="1">
      <alignment horizontal="center" vertical="center" wrapText="1"/>
    </xf>
    <xf numFmtId="0" fontId="2" fillId="2" borderId="2" xfId="0" applyFont="1" applyFill="1" applyBorder="1" applyAlignment="1"/>
    <xf numFmtId="49" fontId="1" fillId="2" borderId="5" xfId="0" applyNumberFormat="1" applyFont="1" applyFill="1" applyBorder="1" applyAlignment="1">
      <alignment horizontal="center" vertical="center" wrapText="1"/>
    </xf>
    <xf numFmtId="0" fontId="1" fillId="2" borderId="6" xfId="0" applyFont="1" applyFill="1" applyBorder="1" applyAlignment="1">
      <alignment horizontal="center"/>
    </xf>
    <xf numFmtId="49"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48"/>
  <sheetViews>
    <sheetView showGridLines="0" showZeros="0" tabSelected="1" view="pageBreakPreview" zoomScaleNormal="90" zoomScaleSheetLayoutView="100" workbookViewId="0">
      <pane ySplit="5" topLeftCell="A425" activePane="bottomLeft" state="frozen"/>
      <selection pane="bottomLeft" activeCell="A436" sqref="A436"/>
    </sheetView>
  </sheetViews>
  <sheetFormatPr defaultRowHeight="12.75" x14ac:dyDescent="0.2"/>
  <cols>
    <col min="1" max="1" width="71.42578125" style="36" customWidth="1"/>
    <col min="2" max="2" width="26.5703125" style="7" customWidth="1"/>
    <col min="3" max="4" width="16.42578125" style="4" customWidth="1"/>
    <col min="5" max="5" width="15.85546875" style="4" customWidth="1"/>
    <col min="6" max="7" width="15.140625" style="16" customWidth="1"/>
    <col min="8" max="8" width="15.140625" style="15" customWidth="1"/>
    <col min="9" max="9" width="15.140625" style="17" customWidth="1"/>
    <col min="10" max="10" width="18.28515625" style="17" customWidth="1"/>
    <col min="11" max="11" width="13" style="17" customWidth="1"/>
    <col min="12" max="16384" width="9.140625" style="17"/>
  </cols>
  <sheetData>
    <row r="1" spans="1:10" s="15" customFormat="1" ht="37.5" customHeight="1" x14ac:dyDescent="0.2">
      <c r="A1" s="49" t="s">
        <v>978</v>
      </c>
      <c r="B1" s="49"/>
      <c r="C1" s="49"/>
      <c r="D1" s="49"/>
      <c r="E1" s="49"/>
      <c r="F1" s="49"/>
      <c r="G1" s="49"/>
      <c r="H1" s="49"/>
      <c r="I1" s="49"/>
    </row>
    <row r="2" spans="1:10" x14ac:dyDescent="0.2">
      <c r="B2" s="5"/>
      <c r="C2" s="1"/>
      <c r="D2" s="1"/>
      <c r="E2" s="1"/>
    </row>
    <row r="3" spans="1:10" x14ac:dyDescent="0.2">
      <c r="A3" s="37"/>
      <c r="B3" s="6"/>
      <c r="C3" s="2"/>
      <c r="D3" s="2"/>
      <c r="E3" s="2"/>
      <c r="F3" s="18"/>
      <c r="G3" s="17"/>
      <c r="H3" s="33"/>
      <c r="I3" s="18" t="s">
        <v>5</v>
      </c>
    </row>
    <row r="4" spans="1:10" x14ac:dyDescent="0.2">
      <c r="A4" s="56" t="s">
        <v>0</v>
      </c>
      <c r="B4" s="58" t="s">
        <v>1</v>
      </c>
      <c r="C4" s="51" t="s">
        <v>977</v>
      </c>
      <c r="D4" s="51" t="s">
        <v>979</v>
      </c>
      <c r="E4" s="51" t="s">
        <v>980</v>
      </c>
      <c r="F4" s="53" t="s">
        <v>2</v>
      </c>
      <c r="G4" s="54"/>
      <c r="H4" s="51" t="s">
        <v>6</v>
      </c>
      <c r="I4" s="52"/>
    </row>
    <row r="5" spans="1:10" ht="76.5" x14ac:dyDescent="0.2">
      <c r="A5" s="57"/>
      <c r="B5" s="59"/>
      <c r="C5" s="55"/>
      <c r="D5" s="55"/>
      <c r="E5" s="55"/>
      <c r="F5" s="31" t="s">
        <v>3</v>
      </c>
      <c r="G5" s="32" t="s">
        <v>4</v>
      </c>
      <c r="H5" s="34" t="s">
        <v>7</v>
      </c>
      <c r="I5" s="32" t="s">
        <v>8</v>
      </c>
    </row>
    <row r="6" spans="1:10" x14ac:dyDescent="0.2">
      <c r="A6" s="38">
        <v>1</v>
      </c>
      <c r="B6" s="3">
        <v>2</v>
      </c>
      <c r="C6" s="3">
        <v>3</v>
      </c>
      <c r="D6" s="3">
        <v>4</v>
      </c>
      <c r="E6" s="3">
        <v>5</v>
      </c>
      <c r="F6" s="3">
        <v>6</v>
      </c>
      <c r="G6" s="3">
        <v>7</v>
      </c>
      <c r="H6" s="35">
        <v>8</v>
      </c>
      <c r="I6" s="3">
        <v>9</v>
      </c>
    </row>
    <row r="7" spans="1:10" s="12" customFormat="1" ht="14.25" x14ac:dyDescent="0.2">
      <c r="A7" s="39" t="s">
        <v>11</v>
      </c>
      <c r="B7" s="8" t="s">
        <v>976</v>
      </c>
      <c r="C7" s="11">
        <v>64986164.299999997</v>
      </c>
      <c r="D7" s="11">
        <v>64986164.299999997</v>
      </c>
      <c r="E7" s="11">
        <v>28867097.111249998</v>
      </c>
      <c r="F7" s="11">
        <f t="shared" ref="F7:F76" si="0">E7/C7*100</f>
        <v>44.420373816784874</v>
      </c>
      <c r="G7" s="11">
        <f t="shared" ref="G7:G76" si="1">E7/D7*100</f>
        <v>44.420373816784874</v>
      </c>
      <c r="H7" s="11">
        <v>27316746.588959999</v>
      </c>
      <c r="I7" s="11">
        <f>E7/H7*100</f>
        <v>105.67545815619408</v>
      </c>
      <c r="J7" s="19">
        <f>C7-D7</f>
        <v>0</v>
      </c>
    </row>
    <row r="8" spans="1:10" s="12" customFormat="1" ht="14.25" x14ac:dyDescent="0.2">
      <c r="A8" s="39" t="s">
        <v>12</v>
      </c>
      <c r="B8" s="8" t="s">
        <v>263</v>
      </c>
      <c r="C8" s="11">
        <v>46669046.200000003</v>
      </c>
      <c r="D8" s="11">
        <v>46669046.200000003</v>
      </c>
      <c r="E8" s="11">
        <v>22951613.04394</v>
      </c>
      <c r="F8" s="11">
        <f t="shared" si="0"/>
        <v>49.179520287560536</v>
      </c>
      <c r="G8" s="11">
        <f t="shared" si="1"/>
        <v>49.179520287560536</v>
      </c>
      <c r="H8" s="11">
        <v>22096856.176520001</v>
      </c>
      <c r="I8" s="11">
        <f>E8/H8*100</f>
        <v>103.86822840585015</v>
      </c>
    </row>
    <row r="9" spans="1:10" s="12" customFormat="1" ht="14.25" x14ac:dyDescent="0.2">
      <c r="A9" s="39" t="s">
        <v>13</v>
      </c>
      <c r="B9" s="8" t="s">
        <v>264</v>
      </c>
      <c r="C9" s="11">
        <v>27095905</v>
      </c>
      <c r="D9" s="11">
        <v>27095905</v>
      </c>
      <c r="E9" s="11">
        <v>13154828.38573</v>
      </c>
      <c r="F9" s="11">
        <f t="shared" si="0"/>
        <v>48.549138276540312</v>
      </c>
      <c r="G9" s="11">
        <f t="shared" si="1"/>
        <v>48.549138276540312</v>
      </c>
      <c r="H9" s="11">
        <v>12553293.367590001</v>
      </c>
      <c r="I9" s="11">
        <f>E9/H9*100</f>
        <v>104.79185023822544</v>
      </c>
    </row>
    <row r="10" spans="1:10" s="12" customFormat="1" ht="15" x14ac:dyDescent="0.25">
      <c r="A10" s="40" t="s">
        <v>14</v>
      </c>
      <c r="B10" s="24" t="s">
        <v>265</v>
      </c>
      <c r="C10" s="13">
        <v>12441472</v>
      </c>
      <c r="D10" s="13">
        <v>12441472</v>
      </c>
      <c r="E10" s="13">
        <v>6589127.5487099998</v>
      </c>
      <c r="F10" s="13">
        <f t="shared" si="0"/>
        <v>52.960996485865977</v>
      </c>
      <c r="G10" s="13">
        <f t="shared" si="1"/>
        <v>52.960996485865977</v>
      </c>
      <c r="H10" s="13">
        <v>6463686.1655400004</v>
      </c>
      <c r="I10" s="13">
        <f>E10/H10*100</f>
        <v>101.94070968109139</v>
      </c>
    </row>
    <row r="11" spans="1:10" ht="30" x14ac:dyDescent="0.25">
      <c r="A11" s="40" t="s">
        <v>15</v>
      </c>
      <c r="B11" s="24" t="s">
        <v>266</v>
      </c>
      <c r="C11" s="13">
        <v>12441472</v>
      </c>
      <c r="D11" s="13">
        <v>12441472</v>
      </c>
      <c r="E11" s="13">
        <v>6589127.5487099998</v>
      </c>
      <c r="F11" s="13">
        <f t="shared" si="0"/>
        <v>52.960996485865977</v>
      </c>
      <c r="G11" s="13">
        <f t="shared" si="1"/>
        <v>52.960996485865977</v>
      </c>
      <c r="H11" s="13">
        <v>6463686.1655400004</v>
      </c>
      <c r="I11" s="13">
        <f t="shared" ref="I11:I74" si="2">E11/H11*100</f>
        <v>101.94070968109139</v>
      </c>
    </row>
    <row r="12" spans="1:10" ht="45" x14ac:dyDescent="0.25">
      <c r="A12" s="40" t="s">
        <v>16</v>
      </c>
      <c r="B12" s="24" t="s">
        <v>267</v>
      </c>
      <c r="C12" s="13">
        <v>8933555</v>
      </c>
      <c r="D12" s="13">
        <v>8933555</v>
      </c>
      <c r="E12" s="13">
        <v>5011658.2075699996</v>
      </c>
      <c r="F12" s="13">
        <f t="shared" si="0"/>
        <v>56.099259562066827</v>
      </c>
      <c r="G12" s="13">
        <f t="shared" si="1"/>
        <v>56.099259562066827</v>
      </c>
      <c r="H12" s="13">
        <v>4492148.1651000008</v>
      </c>
      <c r="I12" s="13">
        <f t="shared" si="2"/>
        <v>111.56484655840451</v>
      </c>
    </row>
    <row r="13" spans="1:10" ht="45" x14ac:dyDescent="0.25">
      <c r="A13" s="40" t="s">
        <v>17</v>
      </c>
      <c r="B13" s="24" t="s">
        <v>268</v>
      </c>
      <c r="C13" s="13">
        <v>3507917</v>
      </c>
      <c r="D13" s="13">
        <v>3507917</v>
      </c>
      <c r="E13" s="13">
        <v>1577469.3411400001</v>
      </c>
      <c r="F13" s="13">
        <f t="shared" si="0"/>
        <v>44.968833103519842</v>
      </c>
      <c r="G13" s="13">
        <f t="shared" si="1"/>
        <v>44.968833103519842</v>
      </c>
      <c r="H13" s="13">
        <v>1971538.0004400001</v>
      </c>
      <c r="I13" s="13">
        <f t="shared" si="2"/>
        <v>80.012119512175104</v>
      </c>
    </row>
    <row r="14" spans="1:10" ht="15" x14ac:dyDescent="0.25">
      <c r="A14" s="40" t="s">
        <v>18</v>
      </c>
      <c r="B14" s="24" t="s">
        <v>269</v>
      </c>
      <c r="C14" s="13">
        <v>14654433</v>
      </c>
      <c r="D14" s="13">
        <v>14654433</v>
      </c>
      <c r="E14" s="13">
        <v>6565700.8370200004</v>
      </c>
      <c r="F14" s="13">
        <f t="shared" si="0"/>
        <v>44.803513291984757</v>
      </c>
      <c r="G14" s="13">
        <f t="shared" si="1"/>
        <v>44.803513291984757</v>
      </c>
      <c r="H14" s="13">
        <v>6089607.2020500004</v>
      </c>
      <c r="I14" s="13">
        <f t="shared" si="2"/>
        <v>107.81813373463116</v>
      </c>
    </row>
    <row r="15" spans="1:10" ht="60" x14ac:dyDescent="0.25">
      <c r="A15" s="40" t="s">
        <v>691</v>
      </c>
      <c r="B15" s="24" t="s">
        <v>270</v>
      </c>
      <c r="C15" s="13">
        <v>13904935</v>
      </c>
      <c r="D15" s="13">
        <v>13904935</v>
      </c>
      <c r="E15" s="13">
        <v>6204687.99921</v>
      </c>
      <c r="F15" s="13">
        <f t="shared" si="0"/>
        <v>44.622200673429973</v>
      </c>
      <c r="G15" s="13">
        <f t="shared" si="1"/>
        <v>44.622200673429973</v>
      </c>
      <c r="H15" s="13">
        <v>5746288.2215</v>
      </c>
      <c r="I15" s="13">
        <f t="shared" si="2"/>
        <v>107.97731961990485</v>
      </c>
    </row>
    <row r="16" spans="1:10" ht="90" x14ac:dyDescent="0.25">
      <c r="A16" s="40" t="s">
        <v>19</v>
      </c>
      <c r="B16" s="24" t="s">
        <v>271</v>
      </c>
      <c r="C16" s="13">
        <v>91112</v>
      </c>
      <c r="D16" s="13">
        <v>91112</v>
      </c>
      <c r="E16" s="13">
        <v>30636.735100000002</v>
      </c>
      <c r="F16" s="13">
        <f t="shared" si="0"/>
        <v>33.625356813592063</v>
      </c>
      <c r="G16" s="13">
        <f t="shared" si="1"/>
        <v>33.625356813592063</v>
      </c>
      <c r="H16" s="13">
        <v>31405.929359999998</v>
      </c>
      <c r="I16" s="13">
        <f t="shared" si="2"/>
        <v>97.55079924181554</v>
      </c>
    </row>
    <row r="17" spans="1:9" ht="45" x14ac:dyDescent="0.25">
      <c r="A17" s="40" t="s">
        <v>20</v>
      </c>
      <c r="B17" s="24" t="s">
        <v>272</v>
      </c>
      <c r="C17" s="13">
        <v>122202</v>
      </c>
      <c r="D17" s="13">
        <v>122202</v>
      </c>
      <c r="E17" s="13">
        <v>70092.78231000001</v>
      </c>
      <c r="F17" s="13">
        <f t="shared" si="0"/>
        <v>57.358130235184376</v>
      </c>
      <c r="G17" s="13">
        <f t="shared" si="1"/>
        <v>57.358130235184376</v>
      </c>
      <c r="H17" s="13">
        <v>58173.108390000001</v>
      </c>
      <c r="I17" s="13">
        <f t="shared" si="2"/>
        <v>120.49000689474762</v>
      </c>
    </row>
    <row r="18" spans="1:9" ht="75" x14ac:dyDescent="0.25">
      <c r="A18" s="40" t="s">
        <v>981</v>
      </c>
      <c r="B18" s="24" t="s">
        <v>273</v>
      </c>
      <c r="C18" s="13">
        <v>536184</v>
      </c>
      <c r="D18" s="13">
        <v>536184</v>
      </c>
      <c r="E18" s="13">
        <v>260293.89562999998</v>
      </c>
      <c r="F18" s="13">
        <f t="shared" si="0"/>
        <v>48.545629043388089</v>
      </c>
      <c r="G18" s="13">
        <f t="shared" si="1"/>
        <v>48.545629043388089</v>
      </c>
      <c r="H18" s="13">
        <v>253739.94280000002</v>
      </c>
      <c r="I18" s="13">
        <f t="shared" si="2"/>
        <v>102.58294092671325</v>
      </c>
    </row>
    <row r="19" spans="1:9" s="12" customFormat="1" ht="45" x14ac:dyDescent="0.25">
      <c r="A19" s="40" t="s">
        <v>692</v>
      </c>
      <c r="B19" s="24" t="s">
        <v>790</v>
      </c>
      <c r="C19" s="13">
        <v>0</v>
      </c>
      <c r="D19" s="13">
        <v>0</v>
      </c>
      <c r="E19" s="13">
        <v>-10.575229999999999</v>
      </c>
      <c r="F19" s="13">
        <v>0</v>
      </c>
      <c r="G19" s="13">
        <v>0</v>
      </c>
      <c r="H19" s="13"/>
      <c r="I19" s="13">
        <v>0</v>
      </c>
    </row>
    <row r="20" spans="1:9" ht="28.5" x14ac:dyDescent="0.2">
      <c r="A20" s="39" t="s">
        <v>21</v>
      </c>
      <c r="B20" s="45" t="s">
        <v>274</v>
      </c>
      <c r="C20" s="11">
        <v>6889485.9000000004</v>
      </c>
      <c r="D20" s="11">
        <v>6889485.9000000004</v>
      </c>
      <c r="E20" s="11">
        <v>3493135.7976299999</v>
      </c>
      <c r="F20" s="11">
        <f t="shared" si="0"/>
        <v>50.702415947030246</v>
      </c>
      <c r="G20" s="11">
        <f t="shared" si="1"/>
        <v>50.702415947030246</v>
      </c>
      <c r="H20" s="11">
        <v>2972243.0976399998</v>
      </c>
      <c r="I20" s="11">
        <f t="shared" si="2"/>
        <v>117.52523878021941</v>
      </c>
    </row>
    <row r="21" spans="1:9" ht="30" x14ac:dyDescent="0.25">
      <c r="A21" s="40" t="s">
        <v>22</v>
      </c>
      <c r="B21" s="24" t="s">
        <v>275</v>
      </c>
      <c r="C21" s="13">
        <v>6889485.9000000004</v>
      </c>
      <c r="D21" s="13">
        <v>6889485.9000000004</v>
      </c>
      <c r="E21" s="13">
        <v>3493135.7976299999</v>
      </c>
      <c r="F21" s="13">
        <f t="shared" si="0"/>
        <v>50.702415947030246</v>
      </c>
      <c r="G21" s="13">
        <f t="shared" si="1"/>
        <v>50.702415947030246</v>
      </c>
      <c r="H21" s="13">
        <v>2972243.0976399998</v>
      </c>
      <c r="I21" s="13">
        <f t="shared" si="2"/>
        <v>117.52523878021941</v>
      </c>
    </row>
    <row r="22" spans="1:9" ht="90" x14ac:dyDescent="0.25">
      <c r="A22" s="40" t="s">
        <v>23</v>
      </c>
      <c r="B22" s="24" t="s">
        <v>276</v>
      </c>
      <c r="C22" s="13">
        <v>156796</v>
      </c>
      <c r="D22" s="13">
        <v>156796</v>
      </c>
      <c r="E22" s="13">
        <v>67430.249670000005</v>
      </c>
      <c r="F22" s="13">
        <f t="shared" si="0"/>
        <v>43.005082827368049</v>
      </c>
      <c r="G22" s="13">
        <f t="shared" si="1"/>
        <v>43.005082827368049</v>
      </c>
      <c r="H22" s="13">
        <v>73068.80876</v>
      </c>
      <c r="I22" s="13">
        <f t="shared" si="2"/>
        <v>92.283220178776602</v>
      </c>
    </row>
    <row r="23" spans="1:9" ht="15" x14ac:dyDescent="0.25">
      <c r="A23" s="40" t="s">
        <v>24</v>
      </c>
      <c r="B23" s="24" t="s">
        <v>277</v>
      </c>
      <c r="C23" s="13">
        <v>1472520</v>
      </c>
      <c r="D23" s="13">
        <v>1472520</v>
      </c>
      <c r="E23" s="13">
        <v>745960.50499000004</v>
      </c>
      <c r="F23" s="13">
        <f t="shared" si="0"/>
        <v>50.658768980387372</v>
      </c>
      <c r="G23" s="13">
        <f t="shared" si="1"/>
        <v>50.658768980387372</v>
      </c>
      <c r="H23" s="13">
        <v>869858.06938</v>
      </c>
      <c r="I23" s="13">
        <f t="shared" si="2"/>
        <v>85.756576992116749</v>
      </c>
    </row>
    <row r="24" spans="1:9" ht="30" x14ac:dyDescent="0.25">
      <c r="A24" s="40" t="s">
        <v>25</v>
      </c>
      <c r="B24" s="24" t="s">
        <v>278</v>
      </c>
      <c r="C24" s="13">
        <v>210</v>
      </c>
      <c r="D24" s="13">
        <v>210</v>
      </c>
      <c r="E24" s="13">
        <v>94.742999999999995</v>
      </c>
      <c r="F24" s="13">
        <f t="shared" si="0"/>
        <v>45.115714285714283</v>
      </c>
      <c r="G24" s="13">
        <f t="shared" si="1"/>
        <v>45.115714285714283</v>
      </c>
      <c r="H24" s="13">
        <v>94.745550000000009</v>
      </c>
      <c r="I24" s="13">
        <f t="shared" si="2"/>
        <v>99.997308580719618</v>
      </c>
    </row>
    <row r="25" spans="1:9" ht="105" x14ac:dyDescent="0.25">
      <c r="A25" s="40" t="s">
        <v>26</v>
      </c>
      <c r="B25" s="24" t="s">
        <v>279</v>
      </c>
      <c r="C25" s="13">
        <v>0</v>
      </c>
      <c r="D25" s="13">
        <v>0</v>
      </c>
      <c r="E25" s="13">
        <v>2207.0390000000002</v>
      </c>
      <c r="F25" s="13">
        <v>0</v>
      </c>
      <c r="G25" s="13">
        <v>0</v>
      </c>
      <c r="H25" s="13">
        <v>-21489.827980000002</v>
      </c>
      <c r="I25" s="13">
        <v>0</v>
      </c>
    </row>
    <row r="26" spans="1:9" ht="105" x14ac:dyDescent="0.25">
      <c r="A26" s="40" t="s">
        <v>27</v>
      </c>
      <c r="B26" s="24" t="s">
        <v>280</v>
      </c>
      <c r="C26" s="13">
        <v>1205929.7</v>
      </c>
      <c r="D26" s="13">
        <v>1205929.7</v>
      </c>
      <c r="E26" s="13">
        <v>538367.93870000006</v>
      </c>
      <c r="F26" s="13">
        <f t="shared" si="0"/>
        <v>44.643393284036378</v>
      </c>
      <c r="G26" s="13">
        <f t="shared" si="1"/>
        <v>44.643393284036378</v>
      </c>
      <c r="H26" s="13">
        <v>268456.83554</v>
      </c>
      <c r="I26" s="13" t="s">
        <v>975</v>
      </c>
    </row>
    <row r="27" spans="1:9" ht="135" x14ac:dyDescent="0.25">
      <c r="A27" s="40" t="s">
        <v>28</v>
      </c>
      <c r="B27" s="24" t="s">
        <v>281</v>
      </c>
      <c r="C27" s="13">
        <v>797250</v>
      </c>
      <c r="D27" s="13">
        <v>797250</v>
      </c>
      <c r="E27" s="13">
        <v>345070.17966000002</v>
      </c>
      <c r="F27" s="13">
        <f t="shared" si="0"/>
        <v>43.282556244590786</v>
      </c>
      <c r="G27" s="13">
        <f t="shared" si="1"/>
        <v>43.282556244590786</v>
      </c>
      <c r="H27" s="13">
        <v>268456.83554</v>
      </c>
      <c r="I27" s="13">
        <f t="shared" si="2"/>
        <v>128.53842181589178</v>
      </c>
    </row>
    <row r="28" spans="1:9" ht="165" x14ac:dyDescent="0.25">
      <c r="A28" s="40" t="s">
        <v>693</v>
      </c>
      <c r="B28" s="24" t="s">
        <v>791</v>
      </c>
      <c r="C28" s="13">
        <v>408679.7</v>
      </c>
      <c r="D28" s="13">
        <v>408679.7</v>
      </c>
      <c r="E28" s="13">
        <v>193297.75904</v>
      </c>
      <c r="F28" s="13">
        <f t="shared" si="0"/>
        <v>47.298106326299056</v>
      </c>
      <c r="G28" s="13">
        <f t="shared" si="1"/>
        <v>47.298106326299056</v>
      </c>
      <c r="H28" s="13">
        <v>0</v>
      </c>
      <c r="I28" s="13">
        <v>0</v>
      </c>
    </row>
    <row r="29" spans="1:9" ht="60" x14ac:dyDescent="0.25">
      <c r="A29" s="40" t="s">
        <v>29</v>
      </c>
      <c r="B29" s="24" t="s">
        <v>282</v>
      </c>
      <c r="C29" s="13">
        <v>1473521.9</v>
      </c>
      <c r="D29" s="13">
        <v>1473521.9</v>
      </c>
      <c r="E29" s="13">
        <v>973566.94535000005</v>
      </c>
      <c r="F29" s="13">
        <f t="shared" si="0"/>
        <v>66.070748276628947</v>
      </c>
      <c r="G29" s="13">
        <f t="shared" si="1"/>
        <v>66.070748276628947</v>
      </c>
      <c r="H29" s="13">
        <v>775804.80572000006</v>
      </c>
      <c r="I29" s="13">
        <f t="shared" si="2"/>
        <v>125.49122384547013</v>
      </c>
    </row>
    <row r="30" spans="1:9" ht="90" x14ac:dyDescent="0.25">
      <c r="A30" s="40" t="s">
        <v>694</v>
      </c>
      <c r="B30" s="24" t="s">
        <v>792</v>
      </c>
      <c r="C30" s="13">
        <v>1473521.9</v>
      </c>
      <c r="D30" s="13">
        <v>1473521.9</v>
      </c>
      <c r="E30" s="13">
        <v>973566.94535000005</v>
      </c>
      <c r="F30" s="13">
        <f t="shared" si="0"/>
        <v>66.070748276628947</v>
      </c>
      <c r="G30" s="13">
        <f t="shared" si="1"/>
        <v>66.070748276628947</v>
      </c>
      <c r="H30" s="13">
        <v>0</v>
      </c>
      <c r="I30" s="13">
        <v>0</v>
      </c>
    </row>
    <row r="31" spans="1:9" ht="75" x14ac:dyDescent="0.25">
      <c r="A31" s="40" t="s">
        <v>30</v>
      </c>
      <c r="B31" s="24" t="s">
        <v>283</v>
      </c>
      <c r="C31" s="13">
        <v>10324.299999999999</v>
      </c>
      <c r="D31" s="13">
        <v>10324.299999999999</v>
      </c>
      <c r="E31" s="13">
        <v>7386.54997</v>
      </c>
      <c r="F31" s="13">
        <f t="shared" si="0"/>
        <v>71.545286072663529</v>
      </c>
      <c r="G31" s="13">
        <f t="shared" si="1"/>
        <v>71.545286072663529</v>
      </c>
      <c r="H31" s="13">
        <v>5881.2489400000004</v>
      </c>
      <c r="I31" s="13">
        <f t="shared" si="2"/>
        <v>125.59492116992415</v>
      </c>
    </row>
    <row r="32" spans="1:9" ht="105" x14ac:dyDescent="0.25">
      <c r="A32" s="40" t="s">
        <v>695</v>
      </c>
      <c r="B32" s="24" t="s">
        <v>793</v>
      </c>
      <c r="C32" s="13">
        <v>10324.299999999999</v>
      </c>
      <c r="D32" s="13">
        <v>10324.299999999999</v>
      </c>
      <c r="E32" s="13">
        <v>7386.54997</v>
      </c>
      <c r="F32" s="13">
        <f t="shared" si="0"/>
        <v>71.545286072663529</v>
      </c>
      <c r="G32" s="13">
        <f t="shared" si="1"/>
        <v>71.545286072663529</v>
      </c>
      <c r="H32" s="13">
        <v>0</v>
      </c>
      <c r="I32" s="13">
        <v>0</v>
      </c>
    </row>
    <row r="33" spans="1:9" ht="60" x14ac:dyDescent="0.25">
      <c r="A33" s="40" t="s">
        <v>31</v>
      </c>
      <c r="B33" s="24" t="s">
        <v>284</v>
      </c>
      <c r="C33" s="13">
        <v>2853632.4</v>
      </c>
      <c r="D33" s="13">
        <v>2853632.4</v>
      </c>
      <c r="E33" s="13">
        <v>1349108.2838299999</v>
      </c>
      <c r="F33" s="13">
        <f t="shared" si="0"/>
        <v>47.276877141919186</v>
      </c>
      <c r="G33" s="13">
        <f t="shared" si="1"/>
        <v>47.276877141919186</v>
      </c>
      <c r="H33" s="13">
        <v>1169634.1924999999</v>
      </c>
      <c r="I33" s="13">
        <f t="shared" si="2"/>
        <v>115.34446346394751</v>
      </c>
    </row>
    <row r="34" spans="1:9" ht="90" x14ac:dyDescent="0.25">
      <c r="A34" s="40" t="s">
        <v>696</v>
      </c>
      <c r="B34" s="24" t="s">
        <v>794</v>
      </c>
      <c r="C34" s="13">
        <v>2853632.4</v>
      </c>
      <c r="D34" s="13">
        <v>2853632.4</v>
      </c>
      <c r="E34" s="13">
        <v>1349108.2838299999</v>
      </c>
      <c r="F34" s="13">
        <f t="shared" si="0"/>
        <v>47.276877141919186</v>
      </c>
      <c r="G34" s="13">
        <f t="shared" si="1"/>
        <v>47.276877141919186</v>
      </c>
      <c r="H34" s="13">
        <v>0</v>
      </c>
      <c r="I34" s="13">
        <v>0</v>
      </c>
    </row>
    <row r="35" spans="1:9" ht="60" x14ac:dyDescent="0.25">
      <c r="A35" s="40" t="s">
        <v>32</v>
      </c>
      <c r="B35" s="24" t="s">
        <v>285</v>
      </c>
      <c r="C35" s="13">
        <v>-274004.40000000002</v>
      </c>
      <c r="D35" s="13">
        <v>-274004.40000000002</v>
      </c>
      <c r="E35" s="13">
        <v>-185442.61937999999</v>
      </c>
      <c r="F35" s="13">
        <f t="shared" si="0"/>
        <v>67.67870128362901</v>
      </c>
      <c r="G35" s="13">
        <f t="shared" si="1"/>
        <v>67.67870128362901</v>
      </c>
      <c r="H35" s="13">
        <v>-161189.22327000002</v>
      </c>
      <c r="I35" s="13">
        <f t="shared" si="2"/>
        <v>115.04653699420979</v>
      </c>
    </row>
    <row r="36" spans="1:9" s="12" customFormat="1" ht="90" x14ac:dyDescent="0.25">
      <c r="A36" s="40" t="s">
        <v>697</v>
      </c>
      <c r="B36" s="24" t="s">
        <v>795</v>
      </c>
      <c r="C36" s="13">
        <v>-274004.40000000002</v>
      </c>
      <c r="D36" s="13">
        <v>-274004.40000000002</v>
      </c>
      <c r="E36" s="13">
        <v>-185442.61937999999</v>
      </c>
      <c r="F36" s="13">
        <f t="shared" si="0"/>
        <v>67.67870128362901</v>
      </c>
      <c r="G36" s="13">
        <f t="shared" si="1"/>
        <v>67.67870128362901</v>
      </c>
      <c r="H36" s="13">
        <v>0</v>
      </c>
      <c r="I36" s="13">
        <v>0</v>
      </c>
    </row>
    <row r="37" spans="1:9" ht="30" x14ac:dyDescent="0.25">
      <c r="A37" s="40" t="s">
        <v>33</v>
      </c>
      <c r="B37" s="24" t="s">
        <v>286</v>
      </c>
      <c r="C37" s="13">
        <v>-9444</v>
      </c>
      <c r="D37" s="13">
        <v>-9444</v>
      </c>
      <c r="E37" s="13">
        <v>-5543.8374999999996</v>
      </c>
      <c r="F37" s="13">
        <f t="shared" si="0"/>
        <v>58.702218339686574</v>
      </c>
      <c r="G37" s="13">
        <f t="shared" si="1"/>
        <v>58.702218339686574</v>
      </c>
      <c r="H37" s="13">
        <v>-7876.5574999999999</v>
      </c>
      <c r="I37" s="13">
        <f t="shared" si="2"/>
        <v>70.384016113638467</v>
      </c>
    </row>
    <row r="38" spans="1:9" s="12" customFormat="1" ht="14.25" x14ac:dyDescent="0.2">
      <c r="A38" s="39" t="s">
        <v>34</v>
      </c>
      <c r="B38" s="45" t="s">
        <v>287</v>
      </c>
      <c r="C38" s="11">
        <v>2818638</v>
      </c>
      <c r="D38" s="11">
        <v>2818638</v>
      </c>
      <c r="E38" s="11">
        <v>1676120.3967299999</v>
      </c>
      <c r="F38" s="11">
        <f t="shared" si="0"/>
        <v>59.465614127461563</v>
      </c>
      <c r="G38" s="11">
        <f t="shared" si="1"/>
        <v>59.465614127461563</v>
      </c>
      <c r="H38" s="11">
        <v>1489367.4933499999</v>
      </c>
      <c r="I38" s="11">
        <f t="shared" si="2"/>
        <v>112.5390747558174</v>
      </c>
    </row>
    <row r="39" spans="1:9" ht="30" x14ac:dyDescent="0.25">
      <c r="A39" s="40" t="s">
        <v>35</v>
      </c>
      <c r="B39" s="24" t="s">
        <v>288</v>
      </c>
      <c r="C39" s="13">
        <v>2818638</v>
      </c>
      <c r="D39" s="13">
        <v>2818638</v>
      </c>
      <c r="E39" s="13">
        <v>1676120.2330499999</v>
      </c>
      <c r="F39" s="13">
        <f t="shared" si="0"/>
        <v>59.46560832040155</v>
      </c>
      <c r="G39" s="13">
        <f t="shared" si="1"/>
        <v>59.46560832040155</v>
      </c>
      <c r="H39" s="13">
        <v>1489367.46798</v>
      </c>
      <c r="I39" s="13">
        <f t="shared" si="2"/>
        <v>112.53906568291632</v>
      </c>
    </row>
    <row r="40" spans="1:9" ht="30" x14ac:dyDescent="0.25">
      <c r="A40" s="40" t="s">
        <v>36</v>
      </c>
      <c r="B40" s="24" t="s">
        <v>289</v>
      </c>
      <c r="C40" s="13">
        <v>1899035</v>
      </c>
      <c r="D40" s="13">
        <v>1899035</v>
      </c>
      <c r="E40" s="13">
        <v>1164169.3958399999</v>
      </c>
      <c r="F40" s="13">
        <f t="shared" si="0"/>
        <v>61.30320904248736</v>
      </c>
      <c r="G40" s="13">
        <f t="shared" si="1"/>
        <v>61.30320904248736</v>
      </c>
      <c r="H40" s="13">
        <v>1020775.0397000001</v>
      </c>
      <c r="I40" s="13">
        <f t="shared" si="2"/>
        <v>114.04759624433436</v>
      </c>
    </row>
    <row r="41" spans="1:9" ht="30" x14ac:dyDescent="0.25">
      <c r="A41" s="40" t="s">
        <v>36</v>
      </c>
      <c r="B41" s="24" t="s">
        <v>290</v>
      </c>
      <c r="C41" s="13">
        <v>1898245</v>
      </c>
      <c r="D41" s="13">
        <v>1898245</v>
      </c>
      <c r="E41" s="13">
        <v>1164053.35494</v>
      </c>
      <c r="F41" s="13">
        <f t="shared" si="0"/>
        <v>61.322608774947383</v>
      </c>
      <c r="G41" s="13">
        <f t="shared" si="1"/>
        <v>61.322608774947383</v>
      </c>
      <c r="H41" s="13">
        <v>1020425.90718</v>
      </c>
      <c r="I41" s="13">
        <f t="shared" si="2"/>
        <v>114.07524512553017</v>
      </c>
    </row>
    <row r="42" spans="1:9" ht="45" x14ac:dyDescent="0.25">
      <c r="A42" s="40" t="s">
        <v>37</v>
      </c>
      <c r="B42" s="24" t="s">
        <v>291</v>
      </c>
      <c r="C42" s="13">
        <v>790</v>
      </c>
      <c r="D42" s="13">
        <v>790</v>
      </c>
      <c r="E42" s="13">
        <v>116.04089999999999</v>
      </c>
      <c r="F42" s="13">
        <f t="shared" si="0"/>
        <v>14.688721518987341</v>
      </c>
      <c r="G42" s="13">
        <f t="shared" si="1"/>
        <v>14.688721518987341</v>
      </c>
      <c r="H42" s="13">
        <v>349.13252</v>
      </c>
      <c r="I42" s="13">
        <f t="shared" si="2"/>
        <v>33.236921040755526</v>
      </c>
    </row>
    <row r="43" spans="1:9" ht="30" x14ac:dyDescent="0.25">
      <c r="A43" s="40" t="s">
        <v>38</v>
      </c>
      <c r="B43" s="24" t="s">
        <v>292</v>
      </c>
      <c r="C43" s="13">
        <v>922721</v>
      </c>
      <c r="D43" s="13">
        <v>922721</v>
      </c>
      <c r="E43" s="13">
        <v>511768.97957999998</v>
      </c>
      <c r="F43" s="13">
        <f t="shared" si="0"/>
        <v>55.463025072584237</v>
      </c>
      <c r="G43" s="13">
        <f t="shared" si="1"/>
        <v>55.463025072584237</v>
      </c>
      <c r="H43" s="13">
        <v>469905.46226</v>
      </c>
      <c r="I43" s="13">
        <f t="shared" si="2"/>
        <v>108.90892332229089</v>
      </c>
    </row>
    <row r="44" spans="1:9" ht="60" x14ac:dyDescent="0.25">
      <c r="A44" s="40" t="s">
        <v>39</v>
      </c>
      <c r="B44" s="24" t="s">
        <v>293</v>
      </c>
      <c r="C44" s="13">
        <v>922644</v>
      </c>
      <c r="D44" s="13">
        <v>922644</v>
      </c>
      <c r="E44" s="13">
        <v>511735.68164999998</v>
      </c>
      <c r="F44" s="13">
        <f t="shared" si="0"/>
        <v>55.464044815768595</v>
      </c>
      <c r="G44" s="13">
        <f t="shared" si="1"/>
        <v>55.464044815768595</v>
      </c>
      <c r="H44" s="13">
        <v>469870.65608999995</v>
      </c>
      <c r="I44" s="13">
        <f t="shared" si="2"/>
        <v>108.90990425075218</v>
      </c>
    </row>
    <row r="45" spans="1:9" ht="45" x14ac:dyDescent="0.25">
      <c r="A45" s="40" t="s">
        <v>40</v>
      </c>
      <c r="B45" s="24" t="s">
        <v>294</v>
      </c>
      <c r="C45" s="13">
        <v>77</v>
      </c>
      <c r="D45" s="13">
        <v>77</v>
      </c>
      <c r="E45" s="13">
        <v>33.297930000000001</v>
      </c>
      <c r="F45" s="13">
        <f t="shared" si="0"/>
        <v>43.244064935064934</v>
      </c>
      <c r="G45" s="13">
        <f t="shared" si="1"/>
        <v>43.244064935064934</v>
      </c>
      <c r="H45" s="13">
        <v>34.806170000000002</v>
      </c>
      <c r="I45" s="13">
        <f t="shared" si="2"/>
        <v>95.666745292573125</v>
      </c>
    </row>
    <row r="46" spans="1:9" ht="30" x14ac:dyDescent="0.25">
      <c r="A46" s="40" t="s">
        <v>41</v>
      </c>
      <c r="B46" s="24" t="s">
        <v>295</v>
      </c>
      <c r="C46" s="13">
        <v>-3118</v>
      </c>
      <c r="D46" s="13">
        <v>-3118</v>
      </c>
      <c r="E46" s="13">
        <v>181.85763</v>
      </c>
      <c r="F46" s="13">
        <v>0</v>
      </c>
      <c r="G46" s="13">
        <v>0</v>
      </c>
      <c r="H46" s="13">
        <v>-1313.0339799999999</v>
      </c>
      <c r="I46" s="13">
        <v>0</v>
      </c>
    </row>
    <row r="47" spans="1:9" ht="15" x14ac:dyDescent="0.25">
      <c r="A47" s="40" t="s">
        <v>665</v>
      </c>
      <c r="B47" s="24" t="s">
        <v>666</v>
      </c>
      <c r="C47" s="13">
        <v>0</v>
      </c>
      <c r="D47" s="13">
        <v>0</v>
      </c>
      <c r="E47" s="13">
        <v>0.16368000000000002</v>
      </c>
      <c r="F47" s="13">
        <v>0</v>
      </c>
      <c r="G47" s="13">
        <v>0</v>
      </c>
      <c r="H47" s="13">
        <v>2.537E-2</v>
      </c>
      <c r="I47" s="13" t="s">
        <v>975</v>
      </c>
    </row>
    <row r="48" spans="1:9" s="12" customFormat="1" ht="30" x14ac:dyDescent="0.25">
      <c r="A48" s="40" t="s">
        <v>667</v>
      </c>
      <c r="B48" s="24" t="s">
        <v>668</v>
      </c>
      <c r="C48" s="13">
        <v>0</v>
      </c>
      <c r="D48" s="13">
        <v>0</v>
      </c>
      <c r="E48" s="13">
        <v>0.16368000000000002</v>
      </c>
      <c r="F48" s="13">
        <v>0</v>
      </c>
      <c r="G48" s="13">
        <v>0</v>
      </c>
      <c r="H48" s="13">
        <v>2.537E-2</v>
      </c>
      <c r="I48" s="13" t="s">
        <v>975</v>
      </c>
    </row>
    <row r="49" spans="1:9" ht="14.25" x14ac:dyDescent="0.2">
      <c r="A49" s="39" t="s">
        <v>42</v>
      </c>
      <c r="B49" s="45" t="s">
        <v>296</v>
      </c>
      <c r="C49" s="11">
        <v>7935979</v>
      </c>
      <c r="D49" s="11">
        <v>7935979</v>
      </c>
      <c r="E49" s="11">
        <v>3727305.02837</v>
      </c>
      <c r="F49" s="11">
        <f t="shared" si="0"/>
        <v>46.967173531709193</v>
      </c>
      <c r="G49" s="11">
        <f t="shared" si="1"/>
        <v>46.967173531709193</v>
      </c>
      <c r="H49" s="11">
        <v>4120513.3346500001</v>
      </c>
      <c r="I49" s="11">
        <f t="shared" si="2"/>
        <v>90.457298051350691</v>
      </c>
    </row>
    <row r="50" spans="1:9" ht="15" x14ac:dyDescent="0.25">
      <c r="A50" s="40" t="s">
        <v>43</v>
      </c>
      <c r="B50" s="24" t="s">
        <v>297</v>
      </c>
      <c r="C50" s="13">
        <v>6681303</v>
      </c>
      <c r="D50" s="13">
        <v>6681303</v>
      </c>
      <c r="E50" s="13">
        <v>3445959.7504400001</v>
      </c>
      <c r="F50" s="13">
        <f t="shared" si="0"/>
        <v>51.576163368732118</v>
      </c>
      <c r="G50" s="13">
        <f t="shared" si="1"/>
        <v>51.576163368732118</v>
      </c>
      <c r="H50" s="13">
        <v>3872460.2538400004</v>
      </c>
      <c r="I50" s="13">
        <f t="shared" si="2"/>
        <v>88.986316825922884</v>
      </c>
    </row>
    <row r="51" spans="1:9" s="12" customFormat="1" ht="30" x14ac:dyDescent="0.25">
      <c r="A51" s="40" t="s">
        <v>44</v>
      </c>
      <c r="B51" s="24" t="s">
        <v>298</v>
      </c>
      <c r="C51" s="13">
        <v>6013173</v>
      </c>
      <c r="D51" s="13">
        <v>6013173</v>
      </c>
      <c r="E51" s="13">
        <v>3063176.9368499997</v>
      </c>
      <c r="F51" s="13">
        <f t="shared" si="0"/>
        <v>50.941107745444867</v>
      </c>
      <c r="G51" s="13">
        <f t="shared" si="1"/>
        <v>50.941107745444867</v>
      </c>
      <c r="H51" s="13">
        <v>3501057.81048</v>
      </c>
      <c r="I51" s="13">
        <f t="shared" si="2"/>
        <v>87.492897937324656</v>
      </c>
    </row>
    <row r="52" spans="1:9" ht="30" x14ac:dyDescent="0.25">
      <c r="A52" s="40" t="s">
        <v>45</v>
      </c>
      <c r="B52" s="24" t="s">
        <v>299</v>
      </c>
      <c r="C52" s="13">
        <v>668130</v>
      </c>
      <c r="D52" s="13">
        <v>668130</v>
      </c>
      <c r="E52" s="13">
        <v>382782.81358999998</v>
      </c>
      <c r="F52" s="13">
        <f t="shared" si="0"/>
        <v>57.291666829808563</v>
      </c>
      <c r="G52" s="13">
        <f t="shared" si="1"/>
        <v>57.291666829808563</v>
      </c>
      <c r="H52" s="13">
        <v>371402.44336000003</v>
      </c>
      <c r="I52" s="13">
        <f t="shared" si="2"/>
        <v>103.06416137897321</v>
      </c>
    </row>
    <row r="53" spans="1:9" ht="15" x14ac:dyDescent="0.25">
      <c r="A53" s="40" t="s">
        <v>46</v>
      </c>
      <c r="B53" s="24" t="s">
        <v>300</v>
      </c>
      <c r="C53" s="13">
        <v>1250800</v>
      </c>
      <c r="D53" s="13">
        <v>1250800</v>
      </c>
      <c r="E53" s="13">
        <v>279679.27792999998</v>
      </c>
      <c r="F53" s="13">
        <f t="shared" si="0"/>
        <v>22.360031814039015</v>
      </c>
      <c r="G53" s="13">
        <f t="shared" si="1"/>
        <v>22.360031814039015</v>
      </c>
      <c r="H53" s="13">
        <v>246518.08081000001</v>
      </c>
      <c r="I53" s="13">
        <f t="shared" si="2"/>
        <v>113.45183161050099</v>
      </c>
    </row>
    <row r="54" spans="1:9" ht="15" x14ac:dyDescent="0.25">
      <c r="A54" s="40" t="s">
        <v>47</v>
      </c>
      <c r="B54" s="24" t="s">
        <v>301</v>
      </c>
      <c r="C54" s="13">
        <v>184641</v>
      </c>
      <c r="D54" s="13">
        <v>184641</v>
      </c>
      <c r="E54" s="13">
        <v>111338.77855</v>
      </c>
      <c r="F54" s="13">
        <f t="shared" si="0"/>
        <v>60.300138403713156</v>
      </c>
      <c r="G54" s="13">
        <f t="shared" si="1"/>
        <v>60.300138403713156</v>
      </c>
      <c r="H54" s="13">
        <v>102159.31703000001</v>
      </c>
      <c r="I54" s="13">
        <f t="shared" si="2"/>
        <v>108.9854374391563</v>
      </c>
    </row>
    <row r="55" spans="1:9" ht="15" x14ac:dyDescent="0.25">
      <c r="A55" s="40" t="s">
        <v>48</v>
      </c>
      <c r="B55" s="24" t="s">
        <v>302</v>
      </c>
      <c r="C55" s="13">
        <v>1066159</v>
      </c>
      <c r="D55" s="13">
        <v>1066159</v>
      </c>
      <c r="E55" s="13">
        <v>168340.49937999999</v>
      </c>
      <c r="F55" s="13">
        <f t="shared" si="0"/>
        <v>15.789436601857695</v>
      </c>
      <c r="G55" s="13">
        <f t="shared" si="1"/>
        <v>15.789436601857695</v>
      </c>
      <c r="H55" s="13">
        <v>144358.76378000001</v>
      </c>
      <c r="I55" s="13">
        <f t="shared" si="2"/>
        <v>116.61259418690209</v>
      </c>
    </row>
    <row r="56" spans="1:9" s="12" customFormat="1" ht="15" x14ac:dyDescent="0.25">
      <c r="A56" s="40" t="s">
        <v>49</v>
      </c>
      <c r="B56" s="24" t="s">
        <v>303</v>
      </c>
      <c r="C56" s="13">
        <v>3876</v>
      </c>
      <c r="D56" s="13">
        <v>3876</v>
      </c>
      <c r="E56" s="13">
        <v>1666</v>
      </c>
      <c r="F56" s="13">
        <f t="shared" si="0"/>
        <v>42.982456140350877</v>
      </c>
      <c r="G56" s="13">
        <f t="shared" si="1"/>
        <v>42.982456140350877</v>
      </c>
      <c r="H56" s="13">
        <v>1535</v>
      </c>
      <c r="I56" s="13">
        <f t="shared" si="2"/>
        <v>108.5342019543974</v>
      </c>
    </row>
    <row r="57" spans="1:9" ht="28.5" x14ac:dyDescent="0.2">
      <c r="A57" s="39" t="s">
        <v>50</v>
      </c>
      <c r="B57" s="45" t="s">
        <v>304</v>
      </c>
      <c r="C57" s="11">
        <v>53731</v>
      </c>
      <c r="D57" s="11">
        <v>53731</v>
      </c>
      <c r="E57" s="11">
        <v>13650.84152</v>
      </c>
      <c r="F57" s="11">
        <f t="shared" si="0"/>
        <v>25.405895144330088</v>
      </c>
      <c r="G57" s="11">
        <f t="shared" si="1"/>
        <v>25.405895144330088</v>
      </c>
      <c r="H57" s="11">
        <v>23982.617460000001</v>
      </c>
      <c r="I57" s="11">
        <f t="shared" si="2"/>
        <v>56.919731729732547</v>
      </c>
    </row>
    <row r="58" spans="1:9" ht="15" x14ac:dyDescent="0.25">
      <c r="A58" s="40" t="s">
        <v>51</v>
      </c>
      <c r="B58" s="24" t="s">
        <v>305</v>
      </c>
      <c r="C58" s="13">
        <v>48539</v>
      </c>
      <c r="D58" s="13">
        <v>48539</v>
      </c>
      <c r="E58" s="13">
        <v>12098.24667</v>
      </c>
      <c r="F58" s="13">
        <f t="shared" si="0"/>
        <v>24.924795875481571</v>
      </c>
      <c r="G58" s="13">
        <f t="shared" si="1"/>
        <v>24.924795875481571</v>
      </c>
      <c r="H58" s="13">
        <v>23312.98876</v>
      </c>
      <c r="I58" s="13">
        <f t="shared" si="2"/>
        <v>51.894876262103082</v>
      </c>
    </row>
    <row r="59" spans="1:9" s="12" customFormat="1" ht="15" x14ac:dyDescent="0.25">
      <c r="A59" s="40" t="s">
        <v>52</v>
      </c>
      <c r="B59" s="24" t="s">
        <v>306</v>
      </c>
      <c r="C59" s="13">
        <v>48120</v>
      </c>
      <c r="D59" s="13">
        <v>48120</v>
      </c>
      <c r="E59" s="13">
        <v>11962.4007</v>
      </c>
      <c r="F59" s="13">
        <f t="shared" si="0"/>
        <v>24.859519326683291</v>
      </c>
      <c r="G59" s="13">
        <f t="shared" si="1"/>
        <v>24.859519326683291</v>
      </c>
      <c r="H59" s="13">
        <v>23093.590909999999</v>
      </c>
      <c r="I59" s="13">
        <f t="shared" si="2"/>
        <v>51.799656218990329</v>
      </c>
    </row>
    <row r="60" spans="1:9" ht="30" x14ac:dyDescent="0.25">
      <c r="A60" s="40" t="s">
        <v>53</v>
      </c>
      <c r="B60" s="24" t="s">
        <v>307</v>
      </c>
      <c r="C60" s="13">
        <v>419</v>
      </c>
      <c r="D60" s="13">
        <v>419</v>
      </c>
      <c r="E60" s="13">
        <v>135.84596999999999</v>
      </c>
      <c r="F60" s="13">
        <f t="shared" si="0"/>
        <v>32.421472553699282</v>
      </c>
      <c r="G60" s="13">
        <f t="shared" si="1"/>
        <v>32.421472553699282</v>
      </c>
      <c r="H60" s="13">
        <v>219.39785000000001</v>
      </c>
      <c r="I60" s="13">
        <f t="shared" si="2"/>
        <v>61.91763957577524</v>
      </c>
    </row>
    <row r="61" spans="1:9" ht="30" x14ac:dyDescent="0.25">
      <c r="A61" s="40" t="s">
        <v>54</v>
      </c>
      <c r="B61" s="24" t="s">
        <v>308</v>
      </c>
      <c r="C61" s="13">
        <v>5192</v>
      </c>
      <c r="D61" s="13">
        <v>5192</v>
      </c>
      <c r="E61" s="13">
        <v>1552.5948500000002</v>
      </c>
      <c r="F61" s="13">
        <f t="shared" si="0"/>
        <v>29.903598805855164</v>
      </c>
      <c r="G61" s="13">
        <f t="shared" si="1"/>
        <v>29.903598805855164</v>
      </c>
      <c r="H61" s="13">
        <v>669.62869999999998</v>
      </c>
      <c r="I61" s="13" t="s">
        <v>975</v>
      </c>
    </row>
    <row r="62" spans="1:9" ht="15" x14ac:dyDescent="0.25">
      <c r="A62" s="40" t="s">
        <v>55</v>
      </c>
      <c r="B62" s="24" t="s">
        <v>309</v>
      </c>
      <c r="C62" s="13">
        <v>5187</v>
      </c>
      <c r="D62" s="13">
        <v>5187</v>
      </c>
      <c r="E62" s="13">
        <v>1551.54701</v>
      </c>
      <c r="F62" s="13">
        <f t="shared" si="0"/>
        <v>29.912223057644109</v>
      </c>
      <c r="G62" s="13">
        <f t="shared" si="1"/>
        <v>29.912223057644109</v>
      </c>
      <c r="H62" s="13">
        <v>668.40784999999994</v>
      </c>
      <c r="I62" s="13" t="s">
        <v>975</v>
      </c>
    </row>
    <row r="63" spans="1:9" s="12" customFormat="1" ht="30" x14ac:dyDescent="0.25">
      <c r="A63" s="40" t="s">
        <v>56</v>
      </c>
      <c r="B63" s="24" t="s">
        <v>310</v>
      </c>
      <c r="C63" s="13">
        <v>5</v>
      </c>
      <c r="D63" s="13">
        <v>5</v>
      </c>
      <c r="E63" s="13">
        <v>1.0478399999999999</v>
      </c>
      <c r="F63" s="13">
        <f t="shared" si="0"/>
        <v>20.956799999999998</v>
      </c>
      <c r="G63" s="13">
        <f t="shared" si="1"/>
        <v>20.956799999999998</v>
      </c>
      <c r="H63" s="13">
        <v>1.22085</v>
      </c>
      <c r="I63" s="13">
        <f t="shared" si="2"/>
        <v>85.828725887701182</v>
      </c>
    </row>
    <row r="64" spans="1:9" s="12" customFormat="1" ht="14.25" x14ac:dyDescent="0.2">
      <c r="A64" s="39" t="s">
        <v>57</v>
      </c>
      <c r="B64" s="45" t="s">
        <v>311</v>
      </c>
      <c r="C64" s="11">
        <v>250284.4</v>
      </c>
      <c r="D64" s="11">
        <v>250284.4</v>
      </c>
      <c r="E64" s="11">
        <v>119230.94120999999</v>
      </c>
      <c r="F64" s="11">
        <f t="shared" si="0"/>
        <v>47.638183286693057</v>
      </c>
      <c r="G64" s="11">
        <f t="shared" si="1"/>
        <v>47.638183286693057</v>
      </c>
      <c r="H64" s="11">
        <v>116114.78481999999</v>
      </c>
      <c r="I64" s="11">
        <f t="shared" si="2"/>
        <v>102.68368614283759</v>
      </c>
    </row>
    <row r="65" spans="1:9" s="12" customFormat="1" ht="45" x14ac:dyDescent="0.25">
      <c r="A65" s="10" t="s">
        <v>1015</v>
      </c>
      <c r="B65" s="24" t="s">
        <v>1016</v>
      </c>
      <c r="C65" s="11">
        <v>0</v>
      </c>
      <c r="D65" s="11">
        <v>0</v>
      </c>
      <c r="E65" s="11">
        <v>0</v>
      </c>
      <c r="F65" s="11">
        <v>0</v>
      </c>
      <c r="G65" s="11">
        <v>0</v>
      </c>
      <c r="H65" s="13">
        <v>0.6</v>
      </c>
      <c r="I65" s="13">
        <f t="shared" si="2"/>
        <v>0</v>
      </c>
    </row>
    <row r="66" spans="1:9" s="12" customFormat="1" ht="30" x14ac:dyDescent="0.25">
      <c r="A66" s="10" t="s">
        <v>1017</v>
      </c>
      <c r="B66" s="24" t="s">
        <v>1018</v>
      </c>
      <c r="C66" s="11">
        <v>0</v>
      </c>
      <c r="D66" s="11">
        <v>0</v>
      </c>
      <c r="E66" s="11">
        <v>0</v>
      </c>
      <c r="F66" s="11">
        <v>0</v>
      </c>
      <c r="G66" s="11">
        <v>0</v>
      </c>
      <c r="H66" s="13">
        <v>0.6</v>
      </c>
      <c r="I66" s="13">
        <f t="shared" si="2"/>
        <v>0</v>
      </c>
    </row>
    <row r="67" spans="1:9" ht="60" x14ac:dyDescent="0.25">
      <c r="A67" s="40" t="s">
        <v>58</v>
      </c>
      <c r="B67" s="24" t="s">
        <v>312</v>
      </c>
      <c r="C67" s="13">
        <v>6771</v>
      </c>
      <c r="D67" s="13">
        <v>6771</v>
      </c>
      <c r="E67" s="13">
        <v>5053.2500899999995</v>
      </c>
      <c r="F67" s="13">
        <f t="shared" si="0"/>
        <v>74.630779648500962</v>
      </c>
      <c r="G67" s="13">
        <f t="shared" si="1"/>
        <v>74.630779648500962</v>
      </c>
      <c r="H67" s="13">
        <v>5503.83</v>
      </c>
      <c r="I67" s="13">
        <f t="shared" si="2"/>
        <v>91.813338893098077</v>
      </c>
    </row>
    <row r="68" spans="1:9" ht="30" x14ac:dyDescent="0.25">
      <c r="A68" s="40" t="s">
        <v>59</v>
      </c>
      <c r="B68" s="24" t="s">
        <v>313</v>
      </c>
      <c r="C68" s="13">
        <v>243513.4</v>
      </c>
      <c r="D68" s="13">
        <v>243513.4</v>
      </c>
      <c r="E68" s="13">
        <v>114177.69112</v>
      </c>
      <c r="F68" s="13">
        <f t="shared" si="0"/>
        <v>46.887641961386933</v>
      </c>
      <c r="G68" s="13">
        <f t="shared" si="1"/>
        <v>46.887641961386933</v>
      </c>
      <c r="H68" s="13">
        <v>110610.35481999999</v>
      </c>
      <c r="I68" s="13">
        <f t="shared" si="2"/>
        <v>103.22513774212663</v>
      </c>
    </row>
    <row r="69" spans="1:9" ht="75" x14ac:dyDescent="0.25">
      <c r="A69" s="40" t="s">
        <v>60</v>
      </c>
      <c r="B69" s="24" t="s">
        <v>314</v>
      </c>
      <c r="C69" s="13">
        <v>259</v>
      </c>
      <c r="D69" s="13">
        <v>259</v>
      </c>
      <c r="E69" s="13">
        <v>264.68650000000002</v>
      </c>
      <c r="F69" s="13">
        <f t="shared" si="0"/>
        <v>102.19555984555986</v>
      </c>
      <c r="G69" s="13">
        <f t="shared" si="1"/>
        <v>102.19555984555986</v>
      </c>
      <c r="H69" s="13">
        <v>150.86699999999999</v>
      </c>
      <c r="I69" s="13">
        <f t="shared" si="2"/>
        <v>175.44360264338792</v>
      </c>
    </row>
    <row r="70" spans="1:9" ht="30" x14ac:dyDescent="0.25">
      <c r="A70" s="40" t="s">
        <v>61</v>
      </c>
      <c r="B70" s="24" t="s">
        <v>315</v>
      </c>
      <c r="C70" s="13">
        <v>161579.29999999999</v>
      </c>
      <c r="D70" s="13">
        <v>161579.29999999999</v>
      </c>
      <c r="E70" s="13">
        <v>64079.566060000005</v>
      </c>
      <c r="F70" s="13">
        <f t="shared" si="0"/>
        <v>39.658276808972445</v>
      </c>
      <c r="G70" s="13">
        <f t="shared" si="1"/>
        <v>39.658276808972445</v>
      </c>
      <c r="H70" s="13">
        <v>62950.115880000005</v>
      </c>
      <c r="I70" s="13">
        <f t="shared" si="2"/>
        <v>101.79419873055204</v>
      </c>
    </row>
    <row r="71" spans="1:9" ht="45" x14ac:dyDescent="0.25">
      <c r="A71" s="40" t="s">
        <v>62</v>
      </c>
      <c r="B71" s="24" t="s">
        <v>316</v>
      </c>
      <c r="C71" s="13">
        <v>48819.6</v>
      </c>
      <c r="D71" s="13">
        <v>48819.6</v>
      </c>
      <c r="E71" s="13">
        <v>25672.75</v>
      </c>
      <c r="F71" s="13">
        <f t="shared" si="0"/>
        <v>52.58697326483626</v>
      </c>
      <c r="G71" s="13">
        <f t="shared" si="1"/>
        <v>52.58697326483626</v>
      </c>
      <c r="H71" s="13">
        <v>28769.75</v>
      </c>
      <c r="I71" s="13">
        <f t="shared" si="2"/>
        <v>89.235221022080481</v>
      </c>
    </row>
    <row r="72" spans="1:9" ht="60" x14ac:dyDescent="0.25">
      <c r="A72" s="40" t="s">
        <v>63</v>
      </c>
      <c r="B72" s="24" t="s">
        <v>317</v>
      </c>
      <c r="C72" s="13">
        <v>48819.6</v>
      </c>
      <c r="D72" s="13">
        <v>48819.6</v>
      </c>
      <c r="E72" s="13">
        <v>25672.75</v>
      </c>
      <c r="F72" s="13">
        <f t="shared" si="0"/>
        <v>52.58697326483626</v>
      </c>
      <c r="G72" s="13">
        <f t="shared" si="1"/>
        <v>52.58697326483626</v>
      </c>
      <c r="H72" s="13">
        <v>28769.75</v>
      </c>
      <c r="I72" s="13">
        <f t="shared" si="2"/>
        <v>89.235221022080481</v>
      </c>
    </row>
    <row r="73" spans="1:9" ht="30" x14ac:dyDescent="0.25">
      <c r="A73" s="40" t="s">
        <v>64</v>
      </c>
      <c r="B73" s="24" t="s">
        <v>318</v>
      </c>
      <c r="C73" s="13">
        <v>4237</v>
      </c>
      <c r="D73" s="13">
        <v>4237</v>
      </c>
      <c r="E73" s="13">
        <v>3326.8750599999998</v>
      </c>
      <c r="F73" s="13">
        <f t="shared" si="0"/>
        <v>78.51959074817087</v>
      </c>
      <c r="G73" s="13">
        <f t="shared" si="1"/>
        <v>78.51959074817087</v>
      </c>
      <c r="H73" s="13">
        <v>3353.3560000000002</v>
      </c>
      <c r="I73" s="13">
        <f t="shared" si="2"/>
        <v>99.210315278186982</v>
      </c>
    </row>
    <row r="74" spans="1:9" ht="60" x14ac:dyDescent="0.25">
      <c r="A74" s="40" t="s">
        <v>65</v>
      </c>
      <c r="B74" s="24" t="s">
        <v>319</v>
      </c>
      <c r="C74" s="13">
        <v>141</v>
      </c>
      <c r="D74" s="13">
        <v>141</v>
      </c>
      <c r="E74" s="13">
        <v>54.4</v>
      </c>
      <c r="F74" s="13">
        <f t="shared" si="0"/>
        <v>38.581560283687942</v>
      </c>
      <c r="G74" s="13">
        <f t="shared" si="1"/>
        <v>38.581560283687942</v>
      </c>
      <c r="H74" s="13">
        <v>52.4</v>
      </c>
      <c r="I74" s="13">
        <f t="shared" si="2"/>
        <v>103.81679389312977</v>
      </c>
    </row>
    <row r="75" spans="1:9" ht="30" x14ac:dyDescent="0.25">
      <c r="A75" s="40" t="s">
        <v>66</v>
      </c>
      <c r="B75" s="24" t="s">
        <v>320</v>
      </c>
      <c r="C75" s="13">
        <v>3.5</v>
      </c>
      <c r="D75" s="13">
        <v>3.5</v>
      </c>
      <c r="E75" s="13">
        <v>3.5</v>
      </c>
      <c r="F75" s="13">
        <f t="shared" si="0"/>
        <v>100</v>
      </c>
      <c r="G75" s="13">
        <f t="shared" si="1"/>
        <v>100</v>
      </c>
      <c r="H75" s="13">
        <v>3.5</v>
      </c>
      <c r="I75" s="13">
        <f t="shared" ref="I75:I141" si="3">E75/H75*100</f>
        <v>100</v>
      </c>
    </row>
    <row r="76" spans="1:9" ht="90" x14ac:dyDescent="0.25">
      <c r="A76" s="40" t="s">
        <v>67</v>
      </c>
      <c r="B76" s="24" t="s">
        <v>321</v>
      </c>
      <c r="C76" s="13">
        <v>132</v>
      </c>
      <c r="D76" s="13">
        <v>132</v>
      </c>
      <c r="E76" s="13">
        <v>24</v>
      </c>
      <c r="F76" s="13">
        <f t="shared" si="0"/>
        <v>18.181818181818183</v>
      </c>
      <c r="G76" s="13">
        <f t="shared" si="1"/>
        <v>18.181818181818183</v>
      </c>
      <c r="H76" s="13">
        <v>40</v>
      </c>
      <c r="I76" s="13">
        <f t="shared" si="3"/>
        <v>60</v>
      </c>
    </row>
    <row r="77" spans="1:9" ht="105" x14ac:dyDescent="0.25">
      <c r="A77" s="40" t="s">
        <v>982</v>
      </c>
      <c r="B77" s="24" t="s">
        <v>1000</v>
      </c>
      <c r="C77" s="13">
        <v>0</v>
      </c>
      <c r="D77" s="13">
        <v>0</v>
      </c>
      <c r="E77" s="13">
        <v>1.6</v>
      </c>
      <c r="F77" s="13">
        <v>0</v>
      </c>
      <c r="G77" s="13">
        <v>0</v>
      </c>
      <c r="H77" s="13">
        <v>12823.12169</v>
      </c>
      <c r="I77" s="13">
        <v>0</v>
      </c>
    </row>
    <row r="78" spans="1:9" ht="60" x14ac:dyDescent="0.25">
      <c r="A78" s="40" t="s">
        <v>68</v>
      </c>
      <c r="B78" s="24" t="s">
        <v>322</v>
      </c>
      <c r="C78" s="13">
        <v>23811.9</v>
      </c>
      <c r="D78" s="13">
        <v>23811.9</v>
      </c>
      <c r="E78" s="13">
        <v>17528.338500000002</v>
      </c>
      <c r="F78" s="13">
        <f t="shared" ref="F78:F143" si="4">E78/C78*100</f>
        <v>73.611675254809569</v>
      </c>
      <c r="G78" s="13">
        <f t="shared" ref="G78:G143" si="5">E78/D78*100</f>
        <v>73.611675254809569</v>
      </c>
      <c r="H78" s="13">
        <v>958.72500000000002</v>
      </c>
      <c r="I78" s="13" t="s">
        <v>975</v>
      </c>
    </row>
    <row r="79" spans="1:9" ht="75" x14ac:dyDescent="0.25">
      <c r="A79" s="40" t="s">
        <v>69</v>
      </c>
      <c r="B79" s="24" t="s">
        <v>323</v>
      </c>
      <c r="C79" s="13">
        <v>2198.4</v>
      </c>
      <c r="D79" s="13">
        <v>2198.4</v>
      </c>
      <c r="E79" s="13">
        <v>4855.4255000000003</v>
      </c>
      <c r="F79" s="13" t="s">
        <v>975</v>
      </c>
      <c r="G79" s="13">
        <f t="shared" si="5"/>
        <v>220.86178584425036</v>
      </c>
      <c r="H79" s="13">
        <v>11864.39669</v>
      </c>
      <c r="I79" s="13">
        <f t="shared" si="3"/>
        <v>40.924335445496638</v>
      </c>
    </row>
    <row r="80" spans="1:9" ht="150" x14ac:dyDescent="0.25">
      <c r="A80" s="40" t="s">
        <v>70</v>
      </c>
      <c r="B80" s="24" t="s">
        <v>324</v>
      </c>
      <c r="C80" s="13">
        <v>21613.5</v>
      </c>
      <c r="D80" s="13">
        <v>21613.5</v>
      </c>
      <c r="E80" s="13">
        <v>12672.913</v>
      </c>
      <c r="F80" s="13">
        <f t="shared" si="4"/>
        <v>58.634247114072224</v>
      </c>
      <c r="G80" s="13">
        <f t="shared" si="5"/>
        <v>58.634247114072224</v>
      </c>
      <c r="H80" s="13">
        <v>0</v>
      </c>
      <c r="I80" s="13">
        <v>0</v>
      </c>
    </row>
    <row r="81" spans="1:9" ht="105" x14ac:dyDescent="0.25">
      <c r="A81" s="40" t="s">
        <v>71</v>
      </c>
      <c r="B81" s="24" t="s">
        <v>325</v>
      </c>
      <c r="C81" s="13">
        <v>4.8</v>
      </c>
      <c r="D81" s="13">
        <v>4.8</v>
      </c>
      <c r="E81" s="13">
        <v>1.6</v>
      </c>
      <c r="F81" s="13">
        <f t="shared" si="4"/>
        <v>33.333333333333336</v>
      </c>
      <c r="G81" s="13">
        <f t="shared" si="5"/>
        <v>33.333333333333336</v>
      </c>
      <c r="H81" s="13">
        <v>0</v>
      </c>
      <c r="I81" s="13">
        <v>0</v>
      </c>
    </row>
    <row r="82" spans="1:9" ht="60" x14ac:dyDescent="0.25">
      <c r="A82" s="40" t="s">
        <v>72</v>
      </c>
      <c r="B82" s="24" t="s">
        <v>326</v>
      </c>
      <c r="C82" s="13">
        <v>1628.8</v>
      </c>
      <c r="D82" s="13">
        <v>1628.8</v>
      </c>
      <c r="E82" s="13">
        <v>811.2</v>
      </c>
      <c r="F82" s="13">
        <f t="shared" si="4"/>
        <v>49.803536345776031</v>
      </c>
      <c r="G82" s="13">
        <f t="shared" si="5"/>
        <v>49.803536345776031</v>
      </c>
      <c r="H82" s="13">
        <v>814.4</v>
      </c>
      <c r="I82" s="13">
        <f t="shared" si="3"/>
        <v>99.607072691552062</v>
      </c>
    </row>
    <row r="83" spans="1:9" ht="75" x14ac:dyDescent="0.25">
      <c r="A83" s="40" t="s">
        <v>73</v>
      </c>
      <c r="B83" s="24" t="s">
        <v>327</v>
      </c>
      <c r="C83" s="13">
        <v>1628.8</v>
      </c>
      <c r="D83" s="13">
        <v>1628.8</v>
      </c>
      <c r="E83" s="13">
        <v>811.2</v>
      </c>
      <c r="F83" s="13">
        <f t="shared" si="4"/>
        <v>49.803536345776031</v>
      </c>
      <c r="G83" s="13">
        <f t="shared" si="5"/>
        <v>49.803536345776031</v>
      </c>
      <c r="H83" s="13">
        <v>814.4</v>
      </c>
      <c r="I83" s="13">
        <f t="shared" si="3"/>
        <v>99.607072691552062</v>
      </c>
    </row>
    <row r="84" spans="1:9" ht="30" x14ac:dyDescent="0.25">
      <c r="A84" s="40" t="s">
        <v>74</v>
      </c>
      <c r="B84" s="24" t="s">
        <v>328</v>
      </c>
      <c r="C84" s="13">
        <v>0</v>
      </c>
      <c r="D84" s="13">
        <v>0</v>
      </c>
      <c r="E84" s="13">
        <v>-14</v>
      </c>
      <c r="F84" s="13">
        <v>0</v>
      </c>
      <c r="G84" s="13">
        <v>0</v>
      </c>
      <c r="H84" s="13">
        <v>267.495</v>
      </c>
      <c r="I84" s="13">
        <v>0</v>
      </c>
    </row>
    <row r="85" spans="1:9" s="12" customFormat="1" ht="60" x14ac:dyDescent="0.25">
      <c r="A85" s="40" t="s">
        <v>75</v>
      </c>
      <c r="B85" s="24" t="s">
        <v>329</v>
      </c>
      <c r="C85" s="13">
        <v>0</v>
      </c>
      <c r="D85" s="13">
        <v>0</v>
      </c>
      <c r="E85" s="13">
        <v>-14</v>
      </c>
      <c r="F85" s="13">
        <v>0</v>
      </c>
      <c r="G85" s="13">
        <v>0</v>
      </c>
      <c r="H85" s="13">
        <v>267.495</v>
      </c>
      <c r="I85" s="13">
        <v>0</v>
      </c>
    </row>
    <row r="86" spans="1:9" ht="60" x14ac:dyDescent="0.25">
      <c r="A86" s="40" t="s">
        <v>76</v>
      </c>
      <c r="B86" s="24" t="s">
        <v>330</v>
      </c>
      <c r="C86" s="13">
        <v>224</v>
      </c>
      <c r="D86" s="13">
        <v>224</v>
      </c>
      <c r="E86" s="13">
        <v>-0.9</v>
      </c>
      <c r="F86" s="13">
        <v>0</v>
      </c>
      <c r="G86" s="13">
        <v>0</v>
      </c>
      <c r="H86" s="13">
        <v>170.8</v>
      </c>
      <c r="I86" s="13">
        <v>0</v>
      </c>
    </row>
    <row r="87" spans="1:9" ht="75" x14ac:dyDescent="0.25">
      <c r="A87" s="40" t="s">
        <v>77</v>
      </c>
      <c r="B87" s="24" t="s">
        <v>331</v>
      </c>
      <c r="C87" s="13">
        <v>224</v>
      </c>
      <c r="D87" s="13">
        <v>224</v>
      </c>
      <c r="E87" s="13">
        <v>-0.9</v>
      </c>
      <c r="F87" s="13">
        <v>0</v>
      </c>
      <c r="G87" s="13">
        <v>0</v>
      </c>
      <c r="H87" s="13">
        <v>170.8</v>
      </c>
      <c r="I87" s="13">
        <v>0</v>
      </c>
    </row>
    <row r="88" spans="1:9" ht="30" x14ac:dyDescent="0.25">
      <c r="A88" s="40" t="s">
        <v>698</v>
      </c>
      <c r="B88" s="24" t="s">
        <v>796</v>
      </c>
      <c r="C88" s="13">
        <v>0</v>
      </c>
      <c r="D88" s="13">
        <v>0</v>
      </c>
      <c r="E88" s="13">
        <v>0.82499999999999996</v>
      </c>
      <c r="F88" s="13">
        <v>0</v>
      </c>
      <c r="G88" s="13">
        <v>0</v>
      </c>
      <c r="H88" s="13">
        <v>745</v>
      </c>
      <c r="I88" s="13">
        <f t="shared" si="3"/>
        <v>0.11073825503355704</v>
      </c>
    </row>
    <row r="89" spans="1:9" s="12" customFormat="1" ht="60" x14ac:dyDescent="0.25">
      <c r="A89" s="40" t="s">
        <v>78</v>
      </c>
      <c r="B89" s="24" t="s">
        <v>332</v>
      </c>
      <c r="C89" s="13">
        <v>1745</v>
      </c>
      <c r="D89" s="13">
        <v>1745</v>
      </c>
      <c r="E89" s="13">
        <v>1850.75</v>
      </c>
      <c r="F89" s="13">
        <f t="shared" si="4"/>
        <v>106.06017191977077</v>
      </c>
      <c r="G89" s="13">
        <f t="shared" si="5"/>
        <v>106.06017191977077</v>
      </c>
      <c r="H89" s="13">
        <v>0</v>
      </c>
      <c r="I89" s="13">
        <v>0</v>
      </c>
    </row>
    <row r="90" spans="1:9" ht="75" x14ac:dyDescent="0.25">
      <c r="A90" s="40" t="s">
        <v>79</v>
      </c>
      <c r="B90" s="24" t="s">
        <v>333</v>
      </c>
      <c r="C90" s="13">
        <v>432.5</v>
      </c>
      <c r="D90" s="13">
        <v>432.5</v>
      </c>
      <c r="E90" s="13">
        <v>87.5</v>
      </c>
      <c r="F90" s="13">
        <f t="shared" si="4"/>
        <v>20.23121387283237</v>
      </c>
      <c r="G90" s="13">
        <f t="shared" si="5"/>
        <v>20.23121387283237</v>
      </c>
      <c r="H90" s="13">
        <v>55</v>
      </c>
      <c r="I90" s="13">
        <f t="shared" si="3"/>
        <v>159.09090909090909</v>
      </c>
    </row>
    <row r="91" spans="1:9" ht="60" x14ac:dyDescent="0.25">
      <c r="A91" s="40" t="s">
        <v>80</v>
      </c>
      <c r="B91" s="24" t="s">
        <v>334</v>
      </c>
      <c r="C91" s="13">
        <v>495</v>
      </c>
      <c r="D91" s="13">
        <v>495</v>
      </c>
      <c r="E91" s="13">
        <v>485</v>
      </c>
      <c r="F91" s="13">
        <f t="shared" si="4"/>
        <v>97.979797979797979</v>
      </c>
      <c r="G91" s="13">
        <f t="shared" si="5"/>
        <v>97.979797979797979</v>
      </c>
      <c r="H91" s="13">
        <v>414.54924999999997</v>
      </c>
      <c r="I91" s="13">
        <f t="shared" si="3"/>
        <v>116.99454286794632</v>
      </c>
    </row>
    <row r="92" spans="1:9" ht="28.5" x14ac:dyDescent="0.2">
      <c r="A92" s="39" t="s">
        <v>81</v>
      </c>
      <c r="B92" s="45" t="s">
        <v>335</v>
      </c>
      <c r="C92" s="11">
        <v>330</v>
      </c>
      <c r="D92" s="11">
        <v>330</v>
      </c>
      <c r="E92" s="11">
        <v>54.459879999999998</v>
      </c>
      <c r="F92" s="11">
        <f t="shared" si="4"/>
        <v>16.502993939393939</v>
      </c>
      <c r="G92" s="11">
        <f t="shared" si="5"/>
        <v>16.502993939393939</v>
      </c>
      <c r="H92" s="11">
        <v>62.119019999999999</v>
      </c>
      <c r="I92" s="13">
        <f t="shared" si="3"/>
        <v>87.670217591971024</v>
      </c>
    </row>
    <row r="93" spans="1:9" ht="30" x14ac:dyDescent="0.25">
      <c r="A93" s="10" t="s">
        <v>699</v>
      </c>
      <c r="B93" s="24" t="s">
        <v>336</v>
      </c>
      <c r="C93" s="13">
        <v>8</v>
      </c>
      <c r="D93" s="13">
        <v>8</v>
      </c>
      <c r="E93" s="13">
        <v>7.9531099999999997</v>
      </c>
      <c r="F93" s="13">
        <f t="shared" si="4"/>
        <v>99.41387499999999</v>
      </c>
      <c r="G93" s="13">
        <f t="shared" si="5"/>
        <v>99.41387499999999</v>
      </c>
      <c r="H93" s="13">
        <v>1.5075799999999999</v>
      </c>
      <c r="I93" s="13" t="s">
        <v>975</v>
      </c>
    </row>
    <row r="94" spans="1:9" ht="30" x14ac:dyDescent="0.25">
      <c r="A94" s="40" t="s">
        <v>972</v>
      </c>
      <c r="B94" s="24" t="s">
        <v>973</v>
      </c>
      <c r="C94" s="13">
        <v>0</v>
      </c>
      <c r="D94" s="13">
        <v>0</v>
      </c>
      <c r="E94" s="13">
        <v>0.01</v>
      </c>
      <c r="F94" s="13">
        <v>0</v>
      </c>
      <c r="G94" s="13">
        <v>0</v>
      </c>
      <c r="H94" s="13">
        <v>0.2324</v>
      </c>
      <c r="I94" s="13">
        <f t="shared" si="3"/>
        <v>4.3029259896729783</v>
      </c>
    </row>
    <row r="95" spans="1:9" ht="30" x14ac:dyDescent="0.25">
      <c r="A95" s="40" t="s">
        <v>82</v>
      </c>
      <c r="B95" s="24" t="s">
        <v>337</v>
      </c>
      <c r="C95" s="13">
        <v>8</v>
      </c>
      <c r="D95" s="13">
        <v>8</v>
      </c>
      <c r="E95" s="13">
        <v>7.9431099999999999</v>
      </c>
      <c r="F95" s="13">
        <f t="shared" si="4"/>
        <v>99.288875000000004</v>
      </c>
      <c r="G95" s="13">
        <f t="shared" si="5"/>
        <v>99.288875000000004</v>
      </c>
      <c r="H95" s="13">
        <v>1.27518</v>
      </c>
      <c r="I95" s="13" t="s">
        <v>975</v>
      </c>
    </row>
    <row r="96" spans="1:9" ht="15" x14ac:dyDescent="0.25">
      <c r="A96" s="40" t="s">
        <v>83</v>
      </c>
      <c r="B96" s="24" t="s">
        <v>338</v>
      </c>
      <c r="C96" s="13">
        <v>33</v>
      </c>
      <c r="D96" s="13">
        <v>33</v>
      </c>
      <c r="E96" s="13">
        <v>3.0535100000000002</v>
      </c>
      <c r="F96" s="13">
        <f t="shared" si="4"/>
        <v>9.2530606060606058</v>
      </c>
      <c r="G96" s="13">
        <f t="shared" si="5"/>
        <v>9.2530606060606058</v>
      </c>
      <c r="H96" s="13">
        <v>16.842580000000002</v>
      </c>
      <c r="I96" s="13">
        <f t="shared" si="3"/>
        <v>18.129704593951757</v>
      </c>
    </row>
    <row r="97" spans="1:9" ht="15" x14ac:dyDescent="0.25">
      <c r="A97" s="40" t="s">
        <v>84</v>
      </c>
      <c r="B97" s="24" t="s">
        <v>339</v>
      </c>
      <c r="C97" s="13">
        <v>2</v>
      </c>
      <c r="D97" s="13">
        <v>2</v>
      </c>
      <c r="E97" s="13">
        <v>5.8999999999999992E-4</v>
      </c>
      <c r="F97" s="13">
        <v>0</v>
      </c>
      <c r="G97" s="13">
        <v>0</v>
      </c>
      <c r="H97" s="13">
        <v>0.32323000000000002</v>
      </c>
      <c r="I97" s="13">
        <f t="shared" si="3"/>
        <v>0.182532561952789</v>
      </c>
    </row>
    <row r="98" spans="1:9" ht="15" x14ac:dyDescent="0.25">
      <c r="A98" s="40" t="s">
        <v>85</v>
      </c>
      <c r="B98" s="24" t="s">
        <v>340</v>
      </c>
      <c r="C98" s="13">
        <v>2</v>
      </c>
      <c r="D98" s="13">
        <v>2</v>
      </c>
      <c r="E98" s="13">
        <v>5.8999999999999992E-4</v>
      </c>
      <c r="F98" s="13">
        <v>0</v>
      </c>
      <c r="G98" s="13">
        <v>0</v>
      </c>
      <c r="H98" s="13">
        <v>0.32323000000000002</v>
      </c>
      <c r="I98" s="13">
        <f t="shared" si="3"/>
        <v>0.182532561952789</v>
      </c>
    </row>
    <row r="99" spans="1:9" ht="15" x14ac:dyDescent="0.25">
      <c r="A99" s="40" t="s">
        <v>86</v>
      </c>
      <c r="B99" s="24" t="s">
        <v>341</v>
      </c>
      <c r="C99" s="13">
        <v>31</v>
      </c>
      <c r="D99" s="13">
        <v>31</v>
      </c>
      <c r="E99" s="13">
        <v>3.0529199999999999</v>
      </c>
      <c r="F99" s="13">
        <f t="shared" si="4"/>
        <v>9.8481290322580648</v>
      </c>
      <c r="G99" s="13">
        <f t="shared" si="5"/>
        <v>9.8481290322580648</v>
      </c>
      <c r="H99" s="13">
        <v>16.519349999999999</v>
      </c>
      <c r="I99" s="13">
        <f t="shared" si="3"/>
        <v>18.480872431421332</v>
      </c>
    </row>
    <row r="100" spans="1:9" ht="60" x14ac:dyDescent="0.25">
      <c r="A100" s="40" t="s">
        <v>87</v>
      </c>
      <c r="B100" s="24" t="s">
        <v>342</v>
      </c>
      <c r="C100" s="13">
        <v>31</v>
      </c>
      <c r="D100" s="13">
        <v>31</v>
      </c>
      <c r="E100" s="13">
        <v>3.0529199999999999</v>
      </c>
      <c r="F100" s="13">
        <f t="shared" si="4"/>
        <v>9.8481290322580648</v>
      </c>
      <c r="G100" s="13">
        <f t="shared" si="5"/>
        <v>9.8481290322580648</v>
      </c>
      <c r="H100" s="13">
        <v>16.519349999999999</v>
      </c>
      <c r="I100" s="13">
        <f t="shared" si="3"/>
        <v>18.480872431421332</v>
      </c>
    </row>
    <row r="101" spans="1:9" ht="15" x14ac:dyDescent="0.25">
      <c r="A101" s="40" t="s">
        <v>88</v>
      </c>
      <c r="B101" s="24" t="s">
        <v>343</v>
      </c>
      <c r="C101" s="13">
        <v>183</v>
      </c>
      <c r="D101" s="13">
        <v>183</v>
      </c>
      <c r="E101" s="13">
        <v>33.224069999999998</v>
      </c>
      <c r="F101" s="13">
        <f t="shared" si="4"/>
        <v>18.155229508196722</v>
      </c>
      <c r="G101" s="13">
        <f t="shared" si="5"/>
        <v>18.155229508196722</v>
      </c>
      <c r="H101" s="13">
        <v>10.346969999999999</v>
      </c>
      <c r="I101" s="13" t="s">
        <v>975</v>
      </c>
    </row>
    <row r="102" spans="1:9" ht="15" x14ac:dyDescent="0.25">
      <c r="A102" s="40" t="s">
        <v>89</v>
      </c>
      <c r="B102" s="24" t="s">
        <v>344</v>
      </c>
      <c r="C102" s="13">
        <v>75</v>
      </c>
      <c r="D102" s="13">
        <v>75</v>
      </c>
      <c r="E102" s="13">
        <v>6.1530899999999997</v>
      </c>
      <c r="F102" s="13">
        <f t="shared" si="4"/>
        <v>8.2041199999999996</v>
      </c>
      <c r="G102" s="13">
        <f t="shared" si="5"/>
        <v>8.2041199999999996</v>
      </c>
      <c r="H102" s="13">
        <v>0.12611</v>
      </c>
      <c r="I102" s="13" t="s">
        <v>975</v>
      </c>
    </row>
    <row r="103" spans="1:9" ht="30" x14ac:dyDescent="0.25">
      <c r="A103" s="40" t="s">
        <v>683</v>
      </c>
      <c r="B103" s="24" t="s">
        <v>685</v>
      </c>
      <c r="C103" s="13">
        <v>16</v>
      </c>
      <c r="D103" s="13">
        <v>16</v>
      </c>
      <c r="E103" s="13">
        <v>1.6165499999999999</v>
      </c>
      <c r="F103" s="13">
        <f t="shared" si="4"/>
        <v>10.1034375</v>
      </c>
      <c r="G103" s="13">
        <f t="shared" si="5"/>
        <v>10.1034375</v>
      </c>
      <c r="H103" s="13">
        <v>8.0252099999999995</v>
      </c>
      <c r="I103" s="13">
        <f t="shared" si="3"/>
        <v>20.143398116684796</v>
      </c>
    </row>
    <row r="104" spans="1:9" ht="15" x14ac:dyDescent="0.25">
      <c r="A104" s="10" t="s">
        <v>90</v>
      </c>
      <c r="B104" s="24" t="s">
        <v>345</v>
      </c>
      <c r="C104" s="13">
        <v>92</v>
      </c>
      <c r="D104" s="13">
        <v>92</v>
      </c>
      <c r="E104" s="13">
        <v>25.454429999999999</v>
      </c>
      <c r="F104" s="13">
        <f t="shared" si="4"/>
        <v>27.667858695652171</v>
      </c>
      <c r="G104" s="13">
        <f t="shared" si="5"/>
        <v>27.667858695652171</v>
      </c>
      <c r="H104" s="13">
        <v>2.1956500000000001</v>
      </c>
      <c r="I104" s="13" t="s">
        <v>975</v>
      </c>
    </row>
    <row r="105" spans="1:9" ht="15" x14ac:dyDescent="0.25">
      <c r="A105" s="10" t="s">
        <v>1019</v>
      </c>
      <c r="B105" s="24" t="s">
        <v>1020</v>
      </c>
      <c r="C105" s="13">
        <v>0</v>
      </c>
      <c r="D105" s="13">
        <v>0</v>
      </c>
      <c r="E105" s="13">
        <v>0</v>
      </c>
      <c r="F105" s="13">
        <v>0</v>
      </c>
      <c r="G105" s="13">
        <v>0</v>
      </c>
      <c r="H105" s="13">
        <v>-0.4</v>
      </c>
      <c r="I105" s="13">
        <f t="shared" si="3"/>
        <v>0</v>
      </c>
    </row>
    <row r="106" spans="1:9" ht="30" x14ac:dyDescent="0.25">
      <c r="A106" s="10" t="s">
        <v>1021</v>
      </c>
      <c r="B106" s="24" t="s">
        <v>1022</v>
      </c>
      <c r="C106" s="13">
        <v>0</v>
      </c>
      <c r="D106" s="13">
        <v>0</v>
      </c>
      <c r="E106" s="13">
        <v>0</v>
      </c>
      <c r="F106" s="13">
        <v>0</v>
      </c>
      <c r="G106" s="13">
        <v>0</v>
      </c>
      <c r="H106" s="13">
        <v>-0.4</v>
      </c>
      <c r="I106" s="13">
        <f t="shared" si="3"/>
        <v>0</v>
      </c>
    </row>
    <row r="107" spans="1:9" ht="30" x14ac:dyDescent="0.25">
      <c r="A107" s="10" t="s">
        <v>91</v>
      </c>
      <c r="B107" s="24" t="s">
        <v>346</v>
      </c>
      <c r="C107" s="13">
        <v>106</v>
      </c>
      <c r="D107" s="13">
        <v>106</v>
      </c>
      <c r="E107" s="13">
        <v>15.33919</v>
      </c>
      <c r="F107" s="13">
        <f t="shared" si="4"/>
        <v>14.470933962264152</v>
      </c>
      <c r="G107" s="13">
        <f t="shared" si="5"/>
        <v>14.470933962264152</v>
      </c>
      <c r="H107" s="13">
        <v>23.454889999999999</v>
      </c>
      <c r="I107" s="13">
        <f t="shared" si="3"/>
        <v>65.398686585185445</v>
      </c>
    </row>
    <row r="108" spans="1:9" ht="15" x14ac:dyDescent="0.25">
      <c r="A108" s="40" t="s">
        <v>92</v>
      </c>
      <c r="B108" s="24" t="s">
        <v>347</v>
      </c>
      <c r="C108" s="13">
        <v>101</v>
      </c>
      <c r="D108" s="13">
        <v>101</v>
      </c>
      <c r="E108" s="13">
        <v>15.33919</v>
      </c>
      <c r="F108" s="13">
        <f t="shared" si="4"/>
        <v>15.187316831683168</v>
      </c>
      <c r="G108" s="13">
        <f t="shared" si="5"/>
        <v>15.187316831683168</v>
      </c>
      <c r="H108" s="13">
        <v>22.719570000000001</v>
      </c>
      <c r="I108" s="13">
        <f t="shared" si="3"/>
        <v>67.515318291675413</v>
      </c>
    </row>
    <row r="109" spans="1:9" ht="30" x14ac:dyDescent="0.25">
      <c r="A109" s="40" t="s">
        <v>669</v>
      </c>
      <c r="B109" s="24" t="s">
        <v>671</v>
      </c>
      <c r="C109" s="13">
        <v>5</v>
      </c>
      <c r="D109" s="13">
        <v>5</v>
      </c>
      <c r="E109" s="13">
        <v>0</v>
      </c>
      <c r="F109" s="13">
        <f t="shared" si="4"/>
        <v>0</v>
      </c>
      <c r="G109" s="13">
        <f t="shared" si="5"/>
        <v>0</v>
      </c>
      <c r="H109" s="13">
        <v>0.73532000000000008</v>
      </c>
      <c r="I109" s="13">
        <f t="shared" si="3"/>
        <v>0</v>
      </c>
    </row>
    <row r="110" spans="1:9" ht="30" x14ac:dyDescent="0.25">
      <c r="A110" s="40" t="s">
        <v>700</v>
      </c>
      <c r="B110" s="24" t="s">
        <v>797</v>
      </c>
      <c r="C110" s="13">
        <v>0</v>
      </c>
      <c r="D110" s="13">
        <v>0</v>
      </c>
      <c r="E110" s="13">
        <v>-5.1100000000000003</v>
      </c>
      <c r="F110" s="13">
        <v>0</v>
      </c>
      <c r="G110" s="13">
        <v>0</v>
      </c>
      <c r="H110" s="13">
        <v>10.367000000000001</v>
      </c>
      <c r="I110" s="13">
        <v>0</v>
      </c>
    </row>
    <row r="111" spans="1:9" ht="30" x14ac:dyDescent="0.25">
      <c r="A111" s="40" t="s">
        <v>700</v>
      </c>
      <c r="B111" s="24" t="s">
        <v>798</v>
      </c>
      <c r="C111" s="13">
        <v>0</v>
      </c>
      <c r="D111" s="13">
        <v>0</v>
      </c>
      <c r="E111" s="13">
        <v>-5.1100000000000003</v>
      </c>
      <c r="F111" s="13">
        <v>0</v>
      </c>
      <c r="G111" s="13">
        <v>0</v>
      </c>
      <c r="H111" s="13">
        <v>10.367000000000001</v>
      </c>
      <c r="I111" s="13">
        <v>0</v>
      </c>
    </row>
    <row r="112" spans="1:9" ht="42.75" x14ac:dyDescent="0.2">
      <c r="A112" s="39" t="s">
        <v>93</v>
      </c>
      <c r="B112" s="45" t="s">
        <v>348</v>
      </c>
      <c r="C112" s="11">
        <v>132811.20000000001</v>
      </c>
      <c r="D112" s="11">
        <v>132811.20000000001</v>
      </c>
      <c r="E112" s="11">
        <v>60446.190069999997</v>
      </c>
      <c r="F112" s="11">
        <f t="shared" si="4"/>
        <v>45.512870955160402</v>
      </c>
      <c r="G112" s="11">
        <f t="shared" si="5"/>
        <v>45.512870955160402</v>
      </c>
      <c r="H112" s="11">
        <v>99375.248090000008</v>
      </c>
      <c r="I112" s="11">
        <f t="shared" si="3"/>
        <v>60.826202934614471</v>
      </c>
    </row>
    <row r="113" spans="1:9" ht="60" x14ac:dyDescent="0.25">
      <c r="A113" s="40" t="s">
        <v>94</v>
      </c>
      <c r="B113" s="24" t="s">
        <v>349</v>
      </c>
      <c r="C113" s="13">
        <v>4690.5</v>
      </c>
      <c r="D113" s="13">
        <v>4690.5</v>
      </c>
      <c r="E113" s="13">
        <v>0</v>
      </c>
      <c r="F113" s="13">
        <f t="shared" si="4"/>
        <v>0</v>
      </c>
      <c r="G113" s="13">
        <f t="shared" si="5"/>
        <v>0</v>
      </c>
      <c r="H113" s="13">
        <v>46209.555</v>
      </c>
      <c r="I113" s="13">
        <f t="shared" si="3"/>
        <v>0</v>
      </c>
    </row>
    <row r="114" spans="1:9" ht="45" x14ac:dyDescent="0.25">
      <c r="A114" s="40" t="s">
        <v>95</v>
      </c>
      <c r="B114" s="24" t="s">
        <v>350</v>
      </c>
      <c r="C114" s="13">
        <v>4690.5</v>
      </c>
      <c r="D114" s="13">
        <v>4690.5</v>
      </c>
      <c r="E114" s="13">
        <v>0</v>
      </c>
      <c r="F114" s="13">
        <f t="shared" si="4"/>
        <v>0</v>
      </c>
      <c r="G114" s="13">
        <f t="shared" si="5"/>
        <v>0</v>
      </c>
      <c r="H114" s="13">
        <v>46209.555</v>
      </c>
      <c r="I114" s="13">
        <f t="shared" si="3"/>
        <v>0</v>
      </c>
    </row>
    <row r="115" spans="1:9" ht="30" x14ac:dyDescent="0.25">
      <c r="A115" s="40" t="s">
        <v>96</v>
      </c>
      <c r="B115" s="24" t="s">
        <v>351</v>
      </c>
      <c r="C115" s="13">
        <v>434.1</v>
      </c>
      <c r="D115" s="13">
        <v>434.1</v>
      </c>
      <c r="E115" s="13">
        <v>80.025449999999992</v>
      </c>
      <c r="F115" s="13">
        <f t="shared" si="4"/>
        <v>18.434796129923978</v>
      </c>
      <c r="G115" s="13">
        <f t="shared" si="5"/>
        <v>18.434796129923978</v>
      </c>
      <c r="H115" s="13">
        <v>1831.8487399999999</v>
      </c>
      <c r="I115" s="13">
        <f t="shared" si="3"/>
        <v>4.368562111738548</v>
      </c>
    </row>
    <row r="116" spans="1:9" s="12" customFormat="1" ht="30" x14ac:dyDescent="0.25">
      <c r="A116" s="40" t="s">
        <v>97</v>
      </c>
      <c r="B116" s="24" t="s">
        <v>352</v>
      </c>
      <c r="C116" s="13">
        <v>434.1</v>
      </c>
      <c r="D116" s="13">
        <v>434.1</v>
      </c>
      <c r="E116" s="13">
        <v>80.025449999999992</v>
      </c>
      <c r="F116" s="13">
        <f t="shared" si="4"/>
        <v>18.434796129923978</v>
      </c>
      <c r="G116" s="13">
        <f t="shared" si="5"/>
        <v>18.434796129923978</v>
      </c>
      <c r="H116" s="13">
        <v>1831.8487399999999</v>
      </c>
      <c r="I116" s="13">
        <f t="shared" si="3"/>
        <v>4.368562111738548</v>
      </c>
    </row>
    <row r="117" spans="1:9" ht="75" x14ac:dyDescent="0.25">
      <c r="A117" s="40" t="s">
        <v>98</v>
      </c>
      <c r="B117" s="24" t="s">
        <v>353</v>
      </c>
      <c r="C117" s="13">
        <v>95005</v>
      </c>
      <c r="D117" s="13">
        <v>95005</v>
      </c>
      <c r="E117" s="13">
        <v>29658.185960000003</v>
      </c>
      <c r="F117" s="13">
        <f t="shared" si="4"/>
        <v>31.217500089468981</v>
      </c>
      <c r="G117" s="13">
        <f t="shared" si="5"/>
        <v>31.217500089468981</v>
      </c>
      <c r="H117" s="13">
        <v>28223.593049999999</v>
      </c>
      <c r="I117" s="13">
        <f t="shared" si="3"/>
        <v>105.08295633181261</v>
      </c>
    </row>
    <row r="118" spans="1:9" s="12" customFormat="1" ht="60" x14ac:dyDescent="0.25">
      <c r="A118" s="40" t="s">
        <v>99</v>
      </c>
      <c r="B118" s="24" t="s">
        <v>354</v>
      </c>
      <c r="C118" s="13">
        <v>58461.4</v>
      </c>
      <c r="D118" s="13">
        <v>58461.4</v>
      </c>
      <c r="E118" s="13">
        <v>17919.899809999999</v>
      </c>
      <c r="F118" s="13">
        <f t="shared" si="4"/>
        <v>30.652532799419784</v>
      </c>
      <c r="G118" s="13">
        <f t="shared" si="5"/>
        <v>30.652532799419784</v>
      </c>
      <c r="H118" s="13">
        <v>16690.360359999999</v>
      </c>
      <c r="I118" s="13">
        <f t="shared" si="3"/>
        <v>107.36676394924764</v>
      </c>
    </row>
    <row r="119" spans="1:9" ht="75" x14ac:dyDescent="0.25">
      <c r="A119" s="40" t="s">
        <v>100</v>
      </c>
      <c r="B119" s="24" t="s">
        <v>355</v>
      </c>
      <c r="C119" s="13">
        <v>58461.4</v>
      </c>
      <c r="D119" s="13">
        <v>58461.4</v>
      </c>
      <c r="E119" s="13">
        <v>17919.899809999999</v>
      </c>
      <c r="F119" s="13">
        <f t="shared" si="4"/>
        <v>30.652532799419784</v>
      </c>
      <c r="G119" s="13">
        <f t="shared" si="5"/>
        <v>30.652532799419784</v>
      </c>
      <c r="H119" s="13">
        <v>16690.360359999999</v>
      </c>
      <c r="I119" s="13">
        <f t="shared" si="3"/>
        <v>107.36676394924764</v>
      </c>
    </row>
    <row r="120" spans="1:9" ht="75" x14ac:dyDescent="0.25">
      <c r="A120" s="40" t="s">
        <v>101</v>
      </c>
      <c r="B120" s="24" t="s">
        <v>356</v>
      </c>
      <c r="C120" s="13">
        <v>3705.6</v>
      </c>
      <c r="D120" s="13">
        <v>3705.6</v>
      </c>
      <c r="E120" s="13">
        <v>1985.63726</v>
      </c>
      <c r="F120" s="13">
        <f t="shared" si="4"/>
        <v>53.584770617443866</v>
      </c>
      <c r="G120" s="13">
        <f t="shared" si="5"/>
        <v>53.584770617443866</v>
      </c>
      <c r="H120" s="13">
        <v>1882.9621599999998</v>
      </c>
      <c r="I120" s="13">
        <f t="shared" si="3"/>
        <v>105.45284988626645</v>
      </c>
    </row>
    <row r="121" spans="1:9" ht="60" x14ac:dyDescent="0.25">
      <c r="A121" s="40" t="s">
        <v>102</v>
      </c>
      <c r="B121" s="24" t="s">
        <v>357</v>
      </c>
      <c r="C121" s="13">
        <v>3705.6</v>
      </c>
      <c r="D121" s="13">
        <v>3705.6</v>
      </c>
      <c r="E121" s="13">
        <v>1985.63726</v>
      </c>
      <c r="F121" s="13">
        <f t="shared" si="4"/>
        <v>53.584770617443866</v>
      </c>
      <c r="G121" s="13">
        <f t="shared" si="5"/>
        <v>53.584770617443866</v>
      </c>
      <c r="H121" s="13">
        <v>1882.9621599999998</v>
      </c>
      <c r="I121" s="13">
        <f t="shared" si="3"/>
        <v>105.45284988626645</v>
      </c>
    </row>
    <row r="122" spans="1:9" ht="30" x14ac:dyDescent="0.25">
      <c r="A122" s="40" t="s">
        <v>103</v>
      </c>
      <c r="B122" s="24" t="s">
        <v>358</v>
      </c>
      <c r="C122" s="13">
        <v>32837.199999999997</v>
      </c>
      <c r="D122" s="13">
        <v>32837.199999999997</v>
      </c>
      <c r="E122" s="13">
        <v>9752.293380000001</v>
      </c>
      <c r="F122" s="13">
        <f t="shared" si="4"/>
        <v>29.698918848135659</v>
      </c>
      <c r="G122" s="13">
        <f t="shared" si="5"/>
        <v>29.698918848135659</v>
      </c>
      <c r="H122" s="13">
        <v>9649.50461</v>
      </c>
      <c r="I122" s="13">
        <f t="shared" si="3"/>
        <v>101.06522328507393</v>
      </c>
    </row>
    <row r="123" spans="1:9" ht="30" x14ac:dyDescent="0.25">
      <c r="A123" s="40" t="s">
        <v>104</v>
      </c>
      <c r="B123" s="24" t="s">
        <v>359</v>
      </c>
      <c r="C123" s="13">
        <v>32837.199999999997</v>
      </c>
      <c r="D123" s="13">
        <v>32837.199999999997</v>
      </c>
      <c r="E123" s="13">
        <v>9752.293380000001</v>
      </c>
      <c r="F123" s="13">
        <f t="shared" si="4"/>
        <v>29.698918848135659</v>
      </c>
      <c r="G123" s="13">
        <f t="shared" si="5"/>
        <v>29.698918848135659</v>
      </c>
      <c r="H123" s="13">
        <v>9649.50461</v>
      </c>
      <c r="I123" s="13">
        <f t="shared" si="3"/>
        <v>101.06522328507393</v>
      </c>
    </row>
    <row r="124" spans="1:9" ht="105" x14ac:dyDescent="0.25">
      <c r="A124" s="40" t="s">
        <v>681</v>
      </c>
      <c r="B124" s="24" t="s">
        <v>682</v>
      </c>
      <c r="C124" s="13">
        <v>0.8</v>
      </c>
      <c r="D124" s="13">
        <v>0.8</v>
      </c>
      <c r="E124" s="13">
        <v>0.35550999999999999</v>
      </c>
      <c r="F124" s="13">
        <f t="shared" si="4"/>
        <v>44.438749999999999</v>
      </c>
      <c r="G124" s="13">
        <f t="shared" si="5"/>
        <v>44.438749999999999</v>
      </c>
      <c r="H124" s="13">
        <v>0.76591999999999993</v>
      </c>
      <c r="I124" s="13">
        <f t="shared" si="3"/>
        <v>46.416074785878422</v>
      </c>
    </row>
    <row r="125" spans="1:9" ht="45" x14ac:dyDescent="0.25">
      <c r="A125" s="40" t="s">
        <v>105</v>
      </c>
      <c r="B125" s="24" t="s">
        <v>360</v>
      </c>
      <c r="C125" s="13">
        <v>110.3</v>
      </c>
      <c r="D125" s="13">
        <v>110.3</v>
      </c>
      <c r="E125" s="13">
        <v>65.367689999999996</v>
      </c>
      <c r="F125" s="13">
        <f t="shared" si="4"/>
        <v>59.26354487760652</v>
      </c>
      <c r="G125" s="13">
        <f t="shared" si="5"/>
        <v>59.26354487760652</v>
      </c>
      <c r="H125" s="13">
        <v>13.371379999999998</v>
      </c>
      <c r="I125" s="13" t="s">
        <v>975</v>
      </c>
    </row>
    <row r="126" spans="1:9" ht="30" x14ac:dyDescent="0.25">
      <c r="A126" s="40" t="s">
        <v>106</v>
      </c>
      <c r="B126" s="24" t="s">
        <v>361</v>
      </c>
      <c r="C126" s="13">
        <v>110.3</v>
      </c>
      <c r="D126" s="13">
        <v>110.3</v>
      </c>
      <c r="E126" s="13">
        <v>65.367689999999996</v>
      </c>
      <c r="F126" s="13">
        <f t="shared" si="4"/>
        <v>59.26354487760652</v>
      </c>
      <c r="G126" s="13">
        <f t="shared" si="5"/>
        <v>59.26354487760652</v>
      </c>
      <c r="H126" s="13">
        <v>13.371379999999998</v>
      </c>
      <c r="I126" s="13" t="s">
        <v>975</v>
      </c>
    </row>
    <row r="127" spans="1:9" ht="90" x14ac:dyDescent="0.25">
      <c r="A127" s="40" t="s">
        <v>107</v>
      </c>
      <c r="B127" s="24" t="s">
        <v>362</v>
      </c>
      <c r="C127" s="13">
        <v>110.3</v>
      </c>
      <c r="D127" s="13">
        <v>110.3</v>
      </c>
      <c r="E127" s="13">
        <v>65.367689999999996</v>
      </c>
      <c r="F127" s="13">
        <f t="shared" si="4"/>
        <v>59.26354487760652</v>
      </c>
      <c r="G127" s="13">
        <f t="shared" si="5"/>
        <v>59.26354487760652</v>
      </c>
      <c r="H127" s="13">
        <v>13.371379999999998</v>
      </c>
      <c r="I127" s="13" t="s">
        <v>975</v>
      </c>
    </row>
    <row r="128" spans="1:9" ht="15" x14ac:dyDescent="0.25">
      <c r="A128" s="40" t="s">
        <v>108</v>
      </c>
      <c r="B128" s="24" t="s">
        <v>363</v>
      </c>
      <c r="C128" s="13">
        <v>32571.3</v>
      </c>
      <c r="D128" s="13">
        <v>32571.3</v>
      </c>
      <c r="E128" s="13">
        <v>30642.610969999998</v>
      </c>
      <c r="F128" s="13">
        <f t="shared" si="4"/>
        <v>94.07856293730984</v>
      </c>
      <c r="G128" s="13">
        <f t="shared" si="5"/>
        <v>94.07856293730984</v>
      </c>
      <c r="H128" s="13">
        <v>23096.879920000003</v>
      </c>
      <c r="I128" s="13">
        <f t="shared" si="3"/>
        <v>132.66991505405028</v>
      </c>
    </row>
    <row r="129" spans="1:9" ht="45" x14ac:dyDescent="0.25">
      <c r="A129" s="40" t="s">
        <v>109</v>
      </c>
      <c r="B129" s="24" t="s">
        <v>364</v>
      </c>
      <c r="C129" s="13">
        <v>32571.3</v>
      </c>
      <c r="D129" s="13">
        <v>32571.3</v>
      </c>
      <c r="E129" s="13">
        <v>30642.610969999998</v>
      </c>
      <c r="F129" s="13">
        <f t="shared" si="4"/>
        <v>94.07856293730984</v>
      </c>
      <c r="G129" s="13">
        <f t="shared" si="5"/>
        <v>94.07856293730984</v>
      </c>
      <c r="H129" s="13">
        <v>23096.879920000003</v>
      </c>
      <c r="I129" s="13">
        <f t="shared" si="3"/>
        <v>132.66991505405028</v>
      </c>
    </row>
    <row r="130" spans="1:9" ht="45" x14ac:dyDescent="0.25">
      <c r="A130" s="40" t="s">
        <v>110</v>
      </c>
      <c r="B130" s="24" t="s">
        <v>365</v>
      </c>
      <c r="C130" s="13">
        <v>32571.3</v>
      </c>
      <c r="D130" s="13">
        <v>32571.3</v>
      </c>
      <c r="E130" s="13">
        <v>30642.610969999998</v>
      </c>
      <c r="F130" s="13">
        <f t="shared" si="4"/>
        <v>94.07856293730984</v>
      </c>
      <c r="G130" s="13">
        <f t="shared" si="5"/>
        <v>94.07856293730984</v>
      </c>
      <c r="H130" s="13">
        <v>23096.879920000003</v>
      </c>
      <c r="I130" s="13">
        <f t="shared" si="3"/>
        <v>132.66991505405028</v>
      </c>
    </row>
    <row r="131" spans="1:9" ht="14.25" x14ac:dyDescent="0.2">
      <c r="A131" s="39" t="s">
        <v>111</v>
      </c>
      <c r="B131" s="45" t="s">
        <v>366</v>
      </c>
      <c r="C131" s="11">
        <v>352986.2</v>
      </c>
      <c r="D131" s="11">
        <v>352986.2</v>
      </c>
      <c r="E131" s="11">
        <v>192977.99321000002</v>
      </c>
      <c r="F131" s="11">
        <f t="shared" si="4"/>
        <v>54.670123990682931</v>
      </c>
      <c r="G131" s="11">
        <f t="shared" si="5"/>
        <v>54.670123990682931</v>
      </c>
      <c r="H131" s="11">
        <v>205696.56617999999</v>
      </c>
      <c r="I131" s="11">
        <f t="shared" si="3"/>
        <v>93.816827764217379</v>
      </c>
    </row>
    <row r="132" spans="1:9" ht="15" x14ac:dyDescent="0.25">
      <c r="A132" s="40" t="s">
        <v>112</v>
      </c>
      <c r="B132" s="24" t="s">
        <v>367</v>
      </c>
      <c r="C132" s="13">
        <v>20774.7</v>
      </c>
      <c r="D132" s="13">
        <v>20774.7</v>
      </c>
      <c r="E132" s="13">
        <v>10963.74732</v>
      </c>
      <c r="F132" s="13">
        <f t="shared" si="4"/>
        <v>52.774515733079177</v>
      </c>
      <c r="G132" s="13">
        <f t="shared" si="5"/>
        <v>52.774515733079177</v>
      </c>
      <c r="H132" s="13">
        <v>12317.57458</v>
      </c>
      <c r="I132" s="13">
        <f t="shared" si="3"/>
        <v>89.008978584158896</v>
      </c>
    </row>
    <row r="133" spans="1:9" ht="30" x14ac:dyDescent="0.25">
      <c r="A133" s="40" t="s">
        <v>983</v>
      </c>
      <c r="B133" s="24" t="s">
        <v>368</v>
      </c>
      <c r="C133" s="13">
        <v>5429.1</v>
      </c>
      <c r="D133" s="13">
        <v>5429.1</v>
      </c>
      <c r="E133" s="13">
        <v>3611.9269100000001</v>
      </c>
      <c r="F133" s="13">
        <f t="shared" si="4"/>
        <v>66.529017885100657</v>
      </c>
      <c r="G133" s="13">
        <f t="shared" si="5"/>
        <v>66.529017885100657</v>
      </c>
      <c r="H133" s="13">
        <v>2997.0243999999998</v>
      </c>
      <c r="I133" s="13">
        <f t="shared" si="3"/>
        <v>120.51710056147694</v>
      </c>
    </row>
    <row r="134" spans="1:9" ht="30" x14ac:dyDescent="0.25">
      <c r="A134" s="10" t="s">
        <v>1023</v>
      </c>
      <c r="B134" s="24" t="s">
        <v>1024</v>
      </c>
      <c r="C134" s="13">
        <v>0</v>
      </c>
      <c r="D134" s="13">
        <v>0</v>
      </c>
      <c r="E134" s="13">
        <v>0</v>
      </c>
      <c r="F134" s="13">
        <v>0</v>
      </c>
      <c r="G134" s="13">
        <v>0</v>
      </c>
      <c r="H134" s="13">
        <v>-5.9937399999999998</v>
      </c>
      <c r="I134" s="13">
        <f t="shared" si="3"/>
        <v>0</v>
      </c>
    </row>
    <row r="135" spans="1:9" ht="15" x14ac:dyDescent="0.25">
      <c r="A135" s="40" t="s">
        <v>113</v>
      </c>
      <c r="B135" s="24" t="s">
        <v>369</v>
      </c>
      <c r="C135" s="13">
        <v>4925.2</v>
      </c>
      <c r="D135" s="13">
        <v>4925.2</v>
      </c>
      <c r="E135" s="13">
        <v>2786.00776</v>
      </c>
      <c r="F135" s="13">
        <f t="shared" si="4"/>
        <v>56.566388370015432</v>
      </c>
      <c r="G135" s="13">
        <f t="shared" si="5"/>
        <v>56.566388370015432</v>
      </c>
      <c r="H135" s="13">
        <v>1707.8135199999999</v>
      </c>
      <c r="I135" s="13">
        <f t="shared" si="3"/>
        <v>163.13301934745195</v>
      </c>
    </row>
    <row r="136" spans="1:9" ht="15" x14ac:dyDescent="0.25">
      <c r="A136" s="10" t="s">
        <v>114</v>
      </c>
      <c r="B136" s="24" t="s">
        <v>370</v>
      </c>
      <c r="C136" s="13">
        <v>10420.4</v>
      </c>
      <c r="D136" s="13">
        <v>10420.4</v>
      </c>
      <c r="E136" s="13">
        <v>4565.8126500000008</v>
      </c>
      <c r="F136" s="13">
        <f t="shared" si="4"/>
        <v>43.816097750566207</v>
      </c>
      <c r="G136" s="13">
        <f t="shared" si="5"/>
        <v>43.816097750566207</v>
      </c>
      <c r="H136" s="13">
        <v>-213.53267000000002</v>
      </c>
      <c r="I136" s="13">
        <v>0</v>
      </c>
    </row>
    <row r="137" spans="1:9" ht="15" x14ac:dyDescent="0.25">
      <c r="A137" s="40" t="s">
        <v>675</v>
      </c>
      <c r="B137" s="24" t="s">
        <v>674</v>
      </c>
      <c r="C137" s="13">
        <v>3959.2</v>
      </c>
      <c r="D137" s="13">
        <v>3959.2</v>
      </c>
      <c r="E137" s="13">
        <v>4396.4016600000004</v>
      </c>
      <c r="F137" s="13">
        <f t="shared" si="4"/>
        <v>111.04267680339464</v>
      </c>
      <c r="G137" s="13">
        <f t="shared" si="5"/>
        <v>111.04267680339464</v>
      </c>
      <c r="H137" s="13">
        <v>7801.1075700000001</v>
      </c>
      <c r="I137" s="13">
        <f t="shared" si="3"/>
        <v>56.356121493656062</v>
      </c>
    </row>
    <row r="138" spans="1:9" ht="15" x14ac:dyDescent="0.25">
      <c r="A138" s="40" t="s">
        <v>684</v>
      </c>
      <c r="B138" s="24" t="s">
        <v>686</v>
      </c>
      <c r="C138" s="13">
        <v>6461.2</v>
      </c>
      <c r="D138" s="13">
        <v>6461.2</v>
      </c>
      <c r="E138" s="13">
        <v>169.41099</v>
      </c>
      <c r="F138" s="13">
        <f t="shared" si="4"/>
        <v>2.6219740915000309</v>
      </c>
      <c r="G138" s="13">
        <f t="shared" si="5"/>
        <v>2.6219740915000309</v>
      </c>
      <c r="H138" s="13">
        <v>31.1555</v>
      </c>
      <c r="I138" s="13" t="s">
        <v>975</v>
      </c>
    </row>
    <row r="139" spans="1:9" ht="15" x14ac:dyDescent="0.25">
      <c r="A139" s="40" t="s">
        <v>115</v>
      </c>
      <c r="B139" s="24" t="s">
        <v>371</v>
      </c>
      <c r="C139" s="13">
        <v>35886.1</v>
      </c>
      <c r="D139" s="13">
        <v>35886.1</v>
      </c>
      <c r="E139" s="13">
        <v>4034.9528799999998</v>
      </c>
      <c r="F139" s="13">
        <f t="shared" si="4"/>
        <v>11.243776503994583</v>
      </c>
      <c r="G139" s="13">
        <f t="shared" si="5"/>
        <v>11.243776503994583</v>
      </c>
      <c r="H139" s="13">
        <v>20266.719779999999</v>
      </c>
      <c r="I139" s="13">
        <f t="shared" si="3"/>
        <v>19.909254797028627</v>
      </c>
    </row>
    <row r="140" spans="1:9" ht="45" x14ac:dyDescent="0.25">
      <c r="A140" s="40" t="s">
        <v>116</v>
      </c>
      <c r="B140" s="24" t="s">
        <v>372</v>
      </c>
      <c r="C140" s="13">
        <v>34856.1</v>
      </c>
      <c r="D140" s="13">
        <v>34856.1</v>
      </c>
      <c r="E140" s="13">
        <v>3693.8792000000003</v>
      </c>
      <c r="F140" s="13">
        <f t="shared" si="4"/>
        <v>10.597511482925515</v>
      </c>
      <c r="G140" s="13">
        <f t="shared" si="5"/>
        <v>10.597511482925515</v>
      </c>
      <c r="H140" s="13">
        <v>20062.741959999999</v>
      </c>
      <c r="I140" s="13">
        <f t="shared" si="3"/>
        <v>18.411636890733359</v>
      </c>
    </row>
    <row r="141" spans="1:9" s="12" customFormat="1" ht="45" x14ac:dyDescent="0.25">
      <c r="A141" s="40" t="s">
        <v>117</v>
      </c>
      <c r="B141" s="24" t="s">
        <v>373</v>
      </c>
      <c r="C141" s="13">
        <v>34856.1</v>
      </c>
      <c r="D141" s="13">
        <v>34856.1</v>
      </c>
      <c r="E141" s="13">
        <v>3693.8792000000003</v>
      </c>
      <c r="F141" s="13">
        <f t="shared" si="4"/>
        <v>10.597511482925515</v>
      </c>
      <c r="G141" s="13">
        <f t="shared" si="5"/>
        <v>10.597511482925515</v>
      </c>
      <c r="H141" s="13">
        <v>20062.741959999999</v>
      </c>
      <c r="I141" s="13">
        <f t="shared" si="3"/>
        <v>18.411636890733359</v>
      </c>
    </row>
    <row r="142" spans="1:9" s="12" customFormat="1" ht="30" x14ac:dyDescent="0.25">
      <c r="A142" s="40" t="s">
        <v>118</v>
      </c>
      <c r="B142" s="24" t="s">
        <v>374</v>
      </c>
      <c r="C142" s="13">
        <v>65</v>
      </c>
      <c r="D142" s="13">
        <v>65</v>
      </c>
      <c r="E142" s="13">
        <v>31.07368</v>
      </c>
      <c r="F142" s="13">
        <f t="shared" si="4"/>
        <v>47.805661538461536</v>
      </c>
      <c r="G142" s="13">
        <f t="shared" si="5"/>
        <v>47.805661538461536</v>
      </c>
      <c r="H142" s="13">
        <v>38.977820000000001</v>
      </c>
      <c r="I142" s="13">
        <f t="shared" ref="I142:I203" si="6">E142/H142*100</f>
        <v>79.721441578826116</v>
      </c>
    </row>
    <row r="143" spans="1:9" s="12" customFormat="1" ht="45" x14ac:dyDescent="0.25">
      <c r="A143" s="40" t="s">
        <v>119</v>
      </c>
      <c r="B143" s="24" t="s">
        <v>375</v>
      </c>
      <c r="C143" s="13">
        <v>705</v>
      </c>
      <c r="D143" s="13">
        <v>705</v>
      </c>
      <c r="E143" s="13">
        <v>310</v>
      </c>
      <c r="F143" s="13">
        <f t="shared" si="4"/>
        <v>43.971631205673759</v>
      </c>
      <c r="G143" s="13">
        <f t="shared" si="5"/>
        <v>43.971631205673759</v>
      </c>
      <c r="H143" s="13">
        <v>125</v>
      </c>
      <c r="I143" s="13" t="s">
        <v>975</v>
      </c>
    </row>
    <row r="144" spans="1:9" s="12" customFormat="1" ht="45" x14ac:dyDescent="0.25">
      <c r="A144" s="40" t="s">
        <v>120</v>
      </c>
      <c r="B144" s="24" t="s">
        <v>376</v>
      </c>
      <c r="C144" s="13">
        <v>705</v>
      </c>
      <c r="D144" s="13">
        <v>705</v>
      </c>
      <c r="E144" s="13">
        <v>310</v>
      </c>
      <c r="F144" s="13">
        <f t="shared" ref="F144:F209" si="7">E144/C144*100</f>
        <v>43.971631205673759</v>
      </c>
      <c r="G144" s="13">
        <f t="shared" ref="G144:G209" si="8">E144/D144*100</f>
        <v>43.971631205673759</v>
      </c>
      <c r="H144" s="13">
        <v>125</v>
      </c>
      <c r="I144" s="13" t="s">
        <v>975</v>
      </c>
    </row>
    <row r="145" spans="1:9" s="12" customFormat="1" ht="30" x14ac:dyDescent="0.25">
      <c r="A145" s="40" t="s">
        <v>121</v>
      </c>
      <c r="B145" s="24" t="s">
        <v>377</v>
      </c>
      <c r="C145" s="13">
        <v>260</v>
      </c>
      <c r="D145" s="13">
        <v>260</v>
      </c>
      <c r="E145" s="13">
        <v>0</v>
      </c>
      <c r="F145" s="13">
        <f t="shared" si="7"/>
        <v>0</v>
      </c>
      <c r="G145" s="13">
        <f t="shared" si="8"/>
        <v>0</v>
      </c>
      <c r="H145" s="13">
        <v>40</v>
      </c>
      <c r="I145" s="13">
        <f t="shared" si="6"/>
        <v>0</v>
      </c>
    </row>
    <row r="146" spans="1:9" s="12" customFormat="1" ht="30" x14ac:dyDescent="0.25">
      <c r="A146" s="40" t="s">
        <v>122</v>
      </c>
      <c r="B146" s="24" t="s">
        <v>378</v>
      </c>
      <c r="C146" s="13">
        <v>260</v>
      </c>
      <c r="D146" s="13">
        <v>260</v>
      </c>
      <c r="E146" s="13">
        <v>0</v>
      </c>
      <c r="F146" s="13">
        <f t="shared" si="7"/>
        <v>0</v>
      </c>
      <c r="G146" s="13">
        <f t="shared" si="8"/>
        <v>0</v>
      </c>
      <c r="H146" s="13">
        <v>40</v>
      </c>
      <c r="I146" s="13">
        <f t="shared" si="6"/>
        <v>0</v>
      </c>
    </row>
    <row r="147" spans="1:9" ht="15" x14ac:dyDescent="0.25">
      <c r="A147" s="40" t="s">
        <v>123</v>
      </c>
      <c r="B147" s="24" t="s">
        <v>379</v>
      </c>
      <c r="C147" s="13">
        <v>296325.40000000002</v>
      </c>
      <c r="D147" s="13">
        <v>296325.40000000002</v>
      </c>
      <c r="E147" s="13">
        <v>177979.29300999999</v>
      </c>
      <c r="F147" s="13">
        <f t="shared" si="7"/>
        <v>60.062111789944424</v>
      </c>
      <c r="G147" s="13">
        <f t="shared" si="8"/>
        <v>60.062111789944424</v>
      </c>
      <c r="H147" s="13">
        <v>173112.27181999999</v>
      </c>
      <c r="I147" s="13">
        <f t="shared" si="6"/>
        <v>102.81148247829633</v>
      </c>
    </row>
    <row r="148" spans="1:9" ht="15" x14ac:dyDescent="0.25">
      <c r="A148" s="40" t="s">
        <v>124</v>
      </c>
      <c r="B148" s="24" t="s">
        <v>380</v>
      </c>
      <c r="C148" s="13">
        <v>296325.40000000002</v>
      </c>
      <c r="D148" s="13">
        <v>296325.40000000002</v>
      </c>
      <c r="E148" s="13">
        <v>177979.29300999999</v>
      </c>
      <c r="F148" s="13">
        <f t="shared" si="7"/>
        <v>60.062111789944424</v>
      </c>
      <c r="G148" s="13">
        <f t="shared" si="8"/>
        <v>60.062111789944424</v>
      </c>
      <c r="H148" s="13">
        <v>173112.27181999999</v>
      </c>
      <c r="I148" s="13">
        <f t="shared" si="6"/>
        <v>102.81148247829633</v>
      </c>
    </row>
    <row r="149" spans="1:9" ht="45" x14ac:dyDescent="0.25">
      <c r="A149" s="40" t="s">
        <v>125</v>
      </c>
      <c r="B149" s="24" t="s">
        <v>381</v>
      </c>
      <c r="C149" s="13">
        <v>11318</v>
      </c>
      <c r="D149" s="13">
        <v>11318</v>
      </c>
      <c r="E149" s="13">
        <v>0</v>
      </c>
      <c r="F149" s="13">
        <f t="shared" si="7"/>
        <v>0</v>
      </c>
      <c r="G149" s="13">
        <f t="shared" si="8"/>
        <v>0</v>
      </c>
      <c r="H149" s="13">
        <v>15539.280550000001</v>
      </c>
      <c r="I149" s="13">
        <f t="shared" si="6"/>
        <v>0</v>
      </c>
    </row>
    <row r="150" spans="1:9" ht="30" x14ac:dyDescent="0.25">
      <c r="A150" s="40" t="s">
        <v>126</v>
      </c>
      <c r="B150" s="24" t="s">
        <v>382</v>
      </c>
      <c r="C150" s="13">
        <v>264024.7</v>
      </c>
      <c r="D150" s="13">
        <v>264024.7</v>
      </c>
      <c r="E150" s="13">
        <v>166940.65972</v>
      </c>
      <c r="F150" s="13">
        <f t="shared" si="7"/>
        <v>63.229182618141401</v>
      </c>
      <c r="G150" s="13">
        <f t="shared" si="8"/>
        <v>63.229182618141401</v>
      </c>
      <c r="H150" s="13">
        <v>146307.85798</v>
      </c>
      <c r="I150" s="13">
        <f t="shared" si="6"/>
        <v>114.10231960529451</v>
      </c>
    </row>
    <row r="151" spans="1:9" ht="45" x14ac:dyDescent="0.25">
      <c r="A151" s="40" t="s">
        <v>127</v>
      </c>
      <c r="B151" s="24" t="s">
        <v>383</v>
      </c>
      <c r="C151" s="13">
        <v>20982.7</v>
      </c>
      <c r="D151" s="13">
        <v>20982.7</v>
      </c>
      <c r="E151" s="13">
        <v>11038.63329</v>
      </c>
      <c r="F151" s="13">
        <f t="shared" si="7"/>
        <v>52.608259613872377</v>
      </c>
      <c r="G151" s="13">
        <f t="shared" si="8"/>
        <v>52.608259613872377</v>
      </c>
      <c r="H151" s="13">
        <v>11265.13329</v>
      </c>
      <c r="I151" s="13">
        <f t="shared" si="6"/>
        <v>97.989371326826074</v>
      </c>
    </row>
    <row r="152" spans="1:9" ht="28.5" x14ac:dyDescent="0.2">
      <c r="A152" s="39" t="s">
        <v>701</v>
      </c>
      <c r="B152" s="45" t="s">
        <v>384</v>
      </c>
      <c r="C152" s="11">
        <v>227484.2</v>
      </c>
      <c r="D152" s="11">
        <v>227484.2</v>
      </c>
      <c r="E152" s="11">
        <v>132337.87039</v>
      </c>
      <c r="F152" s="11">
        <f t="shared" si="7"/>
        <v>58.174532732383163</v>
      </c>
      <c r="G152" s="11">
        <f t="shared" si="8"/>
        <v>58.174532732383163</v>
      </c>
      <c r="H152" s="11">
        <v>138888.86753999998</v>
      </c>
      <c r="I152" s="11">
        <f t="shared" si="6"/>
        <v>95.283281326983754</v>
      </c>
    </row>
    <row r="153" spans="1:9" s="12" customFormat="1" ht="15" x14ac:dyDescent="0.25">
      <c r="A153" s="40" t="s">
        <v>128</v>
      </c>
      <c r="B153" s="24" t="s">
        <v>385</v>
      </c>
      <c r="C153" s="13">
        <v>20096.8</v>
      </c>
      <c r="D153" s="13">
        <v>20096.8</v>
      </c>
      <c r="E153" s="13">
        <v>8770.3625900000006</v>
      </c>
      <c r="F153" s="13">
        <f t="shared" si="7"/>
        <v>43.640592482385259</v>
      </c>
      <c r="G153" s="13">
        <f t="shared" si="8"/>
        <v>43.640592482385259</v>
      </c>
      <c r="H153" s="13">
        <v>8916.1754399999991</v>
      </c>
      <c r="I153" s="13">
        <f t="shared" si="6"/>
        <v>98.364625606783733</v>
      </c>
    </row>
    <row r="154" spans="1:9" ht="45" x14ac:dyDescent="0.25">
      <c r="A154" s="40" t="s">
        <v>129</v>
      </c>
      <c r="B154" s="24" t="s">
        <v>386</v>
      </c>
      <c r="C154" s="13">
        <v>5</v>
      </c>
      <c r="D154" s="13">
        <v>5</v>
      </c>
      <c r="E154" s="13">
        <v>5.95</v>
      </c>
      <c r="F154" s="13">
        <f t="shared" si="7"/>
        <v>119</v>
      </c>
      <c r="G154" s="13">
        <f t="shared" si="8"/>
        <v>119</v>
      </c>
      <c r="H154" s="13">
        <v>3.1</v>
      </c>
      <c r="I154" s="13">
        <f t="shared" si="6"/>
        <v>191.93548387096774</v>
      </c>
    </row>
    <row r="155" spans="1:9" ht="30" x14ac:dyDescent="0.25">
      <c r="A155" s="40" t="s">
        <v>130</v>
      </c>
      <c r="B155" s="24" t="s">
        <v>387</v>
      </c>
      <c r="C155" s="13">
        <v>531</v>
      </c>
      <c r="D155" s="13">
        <v>531</v>
      </c>
      <c r="E155" s="13">
        <v>169.5625</v>
      </c>
      <c r="F155" s="13">
        <f t="shared" si="7"/>
        <v>31.932674199623349</v>
      </c>
      <c r="G155" s="13">
        <f t="shared" si="8"/>
        <v>31.932674199623349</v>
      </c>
      <c r="H155" s="13">
        <v>237.25502</v>
      </c>
      <c r="I155" s="13">
        <f t="shared" si="6"/>
        <v>71.468456178503615</v>
      </c>
    </row>
    <row r="156" spans="1:9" ht="30" x14ac:dyDescent="0.25">
      <c r="A156" s="40" t="s">
        <v>131</v>
      </c>
      <c r="B156" s="24" t="s">
        <v>388</v>
      </c>
      <c r="C156" s="13">
        <v>0</v>
      </c>
      <c r="D156" s="13">
        <v>0</v>
      </c>
      <c r="E156" s="13">
        <v>0.9</v>
      </c>
      <c r="F156" s="13">
        <v>0</v>
      </c>
      <c r="G156" s="13">
        <v>0</v>
      </c>
      <c r="H156" s="13">
        <v>0.25</v>
      </c>
      <c r="I156" s="13" t="s">
        <v>975</v>
      </c>
    </row>
    <row r="157" spans="1:9" ht="30" x14ac:dyDescent="0.25">
      <c r="A157" s="40" t="s">
        <v>132</v>
      </c>
      <c r="B157" s="24" t="s">
        <v>389</v>
      </c>
      <c r="C157" s="13">
        <v>25.5</v>
      </c>
      <c r="D157" s="13">
        <v>25.5</v>
      </c>
      <c r="E157" s="13">
        <v>11.45</v>
      </c>
      <c r="F157" s="13">
        <f t="shared" si="7"/>
        <v>44.901960784313722</v>
      </c>
      <c r="G157" s="13">
        <f t="shared" si="8"/>
        <v>44.901960784313722</v>
      </c>
      <c r="H157" s="13">
        <v>10.7</v>
      </c>
      <c r="I157" s="13">
        <f t="shared" si="6"/>
        <v>107.00934579439252</v>
      </c>
    </row>
    <row r="158" spans="1:9" ht="75" x14ac:dyDescent="0.25">
      <c r="A158" s="40" t="s">
        <v>133</v>
      </c>
      <c r="B158" s="24" t="s">
        <v>390</v>
      </c>
      <c r="C158" s="13">
        <v>25.5</v>
      </c>
      <c r="D158" s="13">
        <v>25.5</v>
      </c>
      <c r="E158" s="13">
        <v>11.45</v>
      </c>
      <c r="F158" s="13">
        <f t="shared" si="7"/>
        <v>44.901960784313722</v>
      </c>
      <c r="G158" s="13">
        <f t="shared" si="8"/>
        <v>44.901960784313722</v>
      </c>
      <c r="H158" s="13">
        <v>10.7</v>
      </c>
      <c r="I158" s="13">
        <f t="shared" si="6"/>
        <v>107.00934579439252</v>
      </c>
    </row>
    <row r="159" spans="1:9" ht="30" x14ac:dyDescent="0.25">
      <c r="A159" s="40" t="s">
        <v>134</v>
      </c>
      <c r="B159" s="24" t="s">
        <v>391</v>
      </c>
      <c r="C159" s="13">
        <v>98.9</v>
      </c>
      <c r="D159" s="13">
        <v>98.9</v>
      </c>
      <c r="E159" s="13">
        <v>49.410499999999999</v>
      </c>
      <c r="F159" s="13">
        <f t="shared" si="7"/>
        <v>49.960060667340741</v>
      </c>
      <c r="G159" s="13">
        <f t="shared" si="8"/>
        <v>49.960060667340741</v>
      </c>
      <c r="H159" s="13">
        <v>30.951799999999999</v>
      </c>
      <c r="I159" s="13">
        <f t="shared" si="6"/>
        <v>159.63691933910144</v>
      </c>
    </row>
    <row r="160" spans="1:9" ht="60" x14ac:dyDescent="0.25">
      <c r="A160" s="40" t="s">
        <v>135</v>
      </c>
      <c r="B160" s="24" t="s">
        <v>392</v>
      </c>
      <c r="C160" s="13">
        <v>98.9</v>
      </c>
      <c r="D160" s="13">
        <v>98.9</v>
      </c>
      <c r="E160" s="13">
        <v>49.410499999999999</v>
      </c>
      <c r="F160" s="13">
        <f t="shared" si="7"/>
        <v>49.960060667340741</v>
      </c>
      <c r="G160" s="13">
        <f t="shared" si="8"/>
        <v>49.960060667340741</v>
      </c>
      <c r="H160" s="13">
        <v>30.951799999999999</v>
      </c>
      <c r="I160" s="13">
        <f t="shared" si="6"/>
        <v>159.63691933910144</v>
      </c>
    </row>
    <row r="161" spans="1:9" ht="15" x14ac:dyDescent="0.25">
      <c r="A161" s="40" t="s">
        <v>136</v>
      </c>
      <c r="B161" s="24" t="s">
        <v>393</v>
      </c>
      <c r="C161" s="13">
        <v>19436.400000000001</v>
      </c>
      <c r="D161" s="13">
        <v>19436.400000000001</v>
      </c>
      <c r="E161" s="13">
        <v>8533.0895899999996</v>
      </c>
      <c r="F161" s="13">
        <f t="shared" si="7"/>
        <v>43.90262389125558</v>
      </c>
      <c r="G161" s="13">
        <f t="shared" si="8"/>
        <v>43.90262389125558</v>
      </c>
      <c r="H161" s="13">
        <v>8633.9186199999986</v>
      </c>
      <c r="I161" s="13">
        <f t="shared" si="6"/>
        <v>98.832175348903178</v>
      </c>
    </row>
    <row r="162" spans="1:9" ht="30" x14ac:dyDescent="0.25">
      <c r="A162" s="40" t="s">
        <v>137</v>
      </c>
      <c r="B162" s="24" t="s">
        <v>394</v>
      </c>
      <c r="C162" s="13">
        <v>19436.400000000001</v>
      </c>
      <c r="D162" s="13">
        <v>19436.400000000001</v>
      </c>
      <c r="E162" s="13">
        <v>8533.0895899999996</v>
      </c>
      <c r="F162" s="13">
        <f t="shared" si="7"/>
        <v>43.90262389125558</v>
      </c>
      <c r="G162" s="13">
        <f t="shared" si="8"/>
        <v>43.90262389125558</v>
      </c>
      <c r="H162" s="13">
        <v>8633.9186199999986</v>
      </c>
      <c r="I162" s="13">
        <f t="shared" si="6"/>
        <v>98.832175348903178</v>
      </c>
    </row>
    <row r="163" spans="1:9" ht="15" x14ac:dyDescent="0.25">
      <c r="A163" s="40" t="s">
        <v>138</v>
      </c>
      <c r="B163" s="24" t="s">
        <v>395</v>
      </c>
      <c r="C163" s="13">
        <v>207387.4</v>
      </c>
      <c r="D163" s="13">
        <v>207387.4</v>
      </c>
      <c r="E163" s="13">
        <v>123567.50779999999</v>
      </c>
      <c r="F163" s="13">
        <f t="shared" si="7"/>
        <v>59.582938886354711</v>
      </c>
      <c r="G163" s="13">
        <f t="shared" si="8"/>
        <v>59.582938886354711</v>
      </c>
      <c r="H163" s="13">
        <v>129972.6921</v>
      </c>
      <c r="I163" s="13">
        <f t="shared" si="6"/>
        <v>95.071899953359505</v>
      </c>
    </row>
    <row r="164" spans="1:9" ht="30" x14ac:dyDescent="0.25">
      <c r="A164" s="40" t="s">
        <v>139</v>
      </c>
      <c r="B164" s="24" t="s">
        <v>396</v>
      </c>
      <c r="C164" s="13">
        <v>7383.3</v>
      </c>
      <c r="D164" s="13">
        <v>7383.3</v>
      </c>
      <c r="E164" s="13">
        <v>3164.7035900000001</v>
      </c>
      <c r="F164" s="13">
        <f t="shared" si="7"/>
        <v>42.862996085761104</v>
      </c>
      <c r="G164" s="13">
        <f t="shared" si="8"/>
        <v>42.862996085761104</v>
      </c>
      <c r="H164" s="13">
        <v>3946.8813799999998</v>
      </c>
      <c r="I164" s="13">
        <f t="shared" si="6"/>
        <v>80.182384148570492</v>
      </c>
    </row>
    <row r="165" spans="1:9" ht="30" x14ac:dyDescent="0.25">
      <c r="A165" s="40" t="s">
        <v>140</v>
      </c>
      <c r="B165" s="24" t="s">
        <v>397</v>
      </c>
      <c r="C165" s="13">
        <v>7383.3</v>
      </c>
      <c r="D165" s="13">
        <v>7383.3</v>
      </c>
      <c r="E165" s="13">
        <v>3164.7035900000001</v>
      </c>
      <c r="F165" s="13">
        <f t="shared" si="7"/>
        <v>42.862996085761104</v>
      </c>
      <c r="G165" s="13">
        <f t="shared" si="8"/>
        <v>42.862996085761104</v>
      </c>
      <c r="H165" s="13">
        <v>3946.8813799999998</v>
      </c>
      <c r="I165" s="13">
        <f t="shared" si="6"/>
        <v>80.182384148570492</v>
      </c>
    </row>
    <row r="166" spans="1:9" ht="15" x14ac:dyDescent="0.25">
      <c r="A166" s="40" t="s">
        <v>141</v>
      </c>
      <c r="B166" s="24" t="s">
        <v>398</v>
      </c>
      <c r="C166" s="13">
        <v>200004.1</v>
      </c>
      <c r="D166" s="13">
        <v>200004.1</v>
      </c>
      <c r="E166" s="13">
        <v>120402.80420999999</v>
      </c>
      <c r="F166" s="13">
        <f t="shared" si="7"/>
        <v>60.200168001555966</v>
      </c>
      <c r="G166" s="13">
        <f t="shared" si="8"/>
        <v>60.200168001555966</v>
      </c>
      <c r="H166" s="13">
        <v>126025.81071999999</v>
      </c>
      <c r="I166" s="13">
        <f t="shared" si="6"/>
        <v>95.538210404777303</v>
      </c>
    </row>
    <row r="167" spans="1:9" ht="30" x14ac:dyDescent="0.25">
      <c r="A167" s="40" t="s">
        <v>142</v>
      </c>
      <c r="B167" s="24" t="s">
        <v>399</v>
      </c>
      <c r="C167" s="13">
        <v>200004.1</v>
      </c>
      <c r="D167" s="13">
        <v>200004.1</v>
      </c>
      <c r="E167" s="13">
        <v>120402.80420999999</v>
      </c>
      <c r="F167" s="13">
        <f t="shared" si="7"/>
        <v>60.200168001555966</v>
      </c>
      <c r="G167" s="13">
        <f t="shared" si="8"/>
        <v>60.200168001555966</v>
      </c>
      <c r="H167" s="13">
        <v>126025.81071999999</v>
      </c>
      <c r="I167" s="13">
        <f t="shared" si="6"/>
        <v>95.538210404777303</v>
      </c>
    </row>
    <row r="168" spans="1:9" ht="28.5" x14ac:dyDescent="0.2">
      <c r="A168" s="39" t="s">
        <v>143</v>
      </c>
      <c r="B168" s="45" t="s">
        <v>400</v>
      </c>
      <c r="C168" s="11">
        <v>13981</v>
      </c>
      <c r="D168" s="11">
        <v>13981</v>
      </c>
      <c r="E168" s="11">
        <v>948.60156000000006</v>
      </c>
      <c r="F168" s="11">
        <f t="shared" si="7"/>
        <v>6.7849335526786358</v>
      </c>
      <c r="G168" s="11">
        <f t="shared" si="8"/>
        <v>6.7849335526786358</v>
      </c>
      <c r="H168" s="11">
        <v>1820.6807200000001</v>
      </c>
      <c r="I168" s="11">
        <f t="shared" si="6"/>
        <v>52.10147773740362</v>
      </c>
    </row>
    <row r="169" spans="1:9" s="12" customFormat="1" ht="75" x14ac:dyDescent="0.25">
      <c r="A169" s="40" t="s">
        <v>144</v>
      </c>
      <c r="B169" s="24" t="s">
        <v>401</v>
      </c>
      <c r="C169" s="13">
        <v>13981</v>
      </c>
      <c r="D169" s="13">
        <v>13981</v>
      </c>
      <c r="E169" s="13">
        <v>58.05077</v>
      </c>
      <c r="F169" s="13">
        <f t="shared" si="7"/>
        <v>0.41521185895143409</v>
      </c>
      <c r="G169" s="13">
        <f t="shared" si="8"/>
        <v>0.41521185895143409</v>
      </c>
      <c r="H169" s="13">
        <v>74.877200000000002</v>
      </c>
      <c r="I169" s="13">
        <f t="shared" si="6"/>
        <v>77.52796578931904</v>
      </c>
    </row>
    <row r="170" spans="1:9" ht="90" x14ac:dyDescent="0.25">
      <c r="A170" s="40" t="s">
        <v>145</v>
      </c>
      <c r="B170" s="24" t="s">
        <v>402</v>
      </c>
      <c r="C170" s="13">
        <v>145.6</v>
      </c>
      <c r="D170" s="13">
        <v>145.6</v>
      </c>
      <c r="E170" s="13">
        <v>39.826339999999995</v>
      </c>
      <c r="F170" s="13">
        <f t="shared" si="7"/>
        <v>27.35325549450549</v>
      </c>
      <c r="G170" s="13">
        <f t="shared" si="8"/>
        <v>27.35325549450549</v>
      </c>
      <c r="H170" s="13">
        <v>32.051090000000002</v>
      </c>
      <c r="I170" s="13">
        <f t="shared" si="6"/>
        <v>124.25892535948073</v>
      </c>
    </row>
    <row r="171" spans="1:9" ht="90" x14ac:dyDescent="0.25">
      <c r="A171" s="40" t="s">
        <v>146</v>
      </c>
      <c r="B171" s="24" t="s">
        <v>403</v>
      </c>
      <c r="C171" s="13">
        <v>13835.4</v>
      </c>
      <c r="D171" s="13">
        <v>13835.4</v>
      </c>
      <c r="E171" s="13">
        <v>18.224430000000002</v>
      </c>
      <c r="F171" s="13">
        <f t="shared" si="7"/>
        <v>0.13172318834294638</v>
      </c>
      <c r="G171" s="13">
        <f t="shared" si="8"/>
        <v>0.13172318834294638</v>
      </c>
      <c r="H171" s="13">
        <v>42.82611</v>
      </c>
      <c r="I171" s="13">
        <f t="shared" si="6"/>
        <v>42.554483701648365</v>
      </c>
    </row>
    <row r="172" spans="1:9" ht="75" x14ac:dyDescent="0.25">
      <c r="A172" s="40" t="s">
        <v>147</v>
      </c>
      <c r="B172" s="24" t="s">
        <v>404</v>
      </c>
      <c r="C172" s="13">
        <v>145.5</v>
      </c>
      <c r="D172" s="13">
        <v>145.5</v>
      </c>
      <c r="E172" s="13">
        <v>39.826339999999995</v>
      </c>
      <c r="F172" s="13">
        <f t="shared" si="7"/>
        <v>27.372054982817868</v>
      </c>
      <c r="G172" s="13">
        <f t="shared" si="8"/>
        <v>27.372054982817868</v>
      </c>
      <c r="H172" s="13">
        <v>32.051090000000002</v>
      </c>
      <c r="I172" s="13">
        <f t="shared" si="6"/>
        <v>124.25892535948073</v>
      </c>
    </row>
    <row r="173" spans="1:9" ht="75" x14ac:dyDescent="0.25">
      <c r="A173" s="40" t="s">
        <v>148</v>
      </c>
      <c r="B173" s="24" t="s">
        <v>405</v>
      </c>
      <c r="C173" s="13">
        <v>13835.4</v>
      </c>
      <c r="D173" s="13">
        <v>13835.4</v>
      </c>
      <c r="E173" s="13">
        <v>18.224430000000002</v>
      </c>
      <c r="F173" s="13">
        <f t="shared" si="7"/>
        <v>0.13172318834294638</v>
      </c>
      <c r="G173" s="13">
        <f t="shared" si="8"/>
        <v>0.13172318834294638</v>
      </c>
      <c r="H173" s="13">
        <v>42.82611</v>
      </c>
      <c r="I173" s="13">
        <f t="shared" si="6"/>
        <v>42.554483701648365</v>
      </c>
    </row>
    <row r="174" spans="1:9" ht="90" x14ac:dyDescent="0.25">
      <c r="A174" s="40" t="s">
        <v>687</v>
      </c>
      <c r="B174" s="24" t="s">
        <v>688</v>
      </c>
      <c r="C174" s="13">
        <v>0.1</v>
      </c>
      <c r="D174" s="13">
        <v>0.1</v>
      </c>
      <c r="E174" s="13">
        <v>0</v>
      </c>
      <c r="F174" s="13">
        <f t="shared" si="7"/>
        <v>0</v>
      </c>
      <c r="G174" s="13">
        <f t="shared" si="8"/>
        <v>0</v>
      </c>
      <c r="H174" s="13">
        <v>0</v>
      </c>
      <c r="I174" s="13">
        <v>0</v>
      </c>
    </row>
    <row r="175" spans="1:9" s="12" customFormat="1" ht="30" x14ac:dyDescent="0.25">
      <c r="A175" s="40" t="s">
        <v>149</v>
      </c>
      <c r="B175" s="24" t="s">
        <v>406</v>
      </c>
      <c r="C175" s="13">
        <v>0</v>
      </c>
      <c r="D175" s="13">
        <v>0</v>
      </c>
      <c r="E175" s="13">
        <v>890.55079000000001</v>
      </c>
      <c r="F175" s="13">
        <v>0</v>
      </c>
      <c r="G175" s="13">
        <v>0</v>
      </c>
      <c r="H175" s="13">
        <v>1745.8035199999999</v>
      </c>
      <c r="I175" s="13">
        <f t="shared" si="6"/>
        <v>51.0109402231014</v>
      </c>
    </row>
    <row r="176" spans="1:9" ht="45" x14ac:dyDescent="0.25">
      <c r="A176" s="40" t="s">
        <v>150</v>
      </c>
      <c r="B176" s="24" t="s">
        <v>407</v>
      </c>
      <c r="C176" s="13">
        <v>0</v>
      </c>
      <c r="D176" s="13">
        <v>0</v>
      </c>
      <c r="E176" s="13">
        <v>890.55079000000001</v>
      </c>
      <c r="F176" s="13">
        <v>0</v>
      </c>
      <c r="G176" s="13">
        <v>0</v>
      </c>
      <c r="H176" s="13">
        <v>1745.8035199999999</v>
      </c>
      <c r="I176" s="13">
        <f t="shared" si="6"/>
        <v>51.0109402231014</v>
      </c>
    </row>
    <row r="177" spans="1:9" ht="45" x14ac:dyDescent="0.25">
      <c r="A177" s="40" t="s">
        <v>151</v>
      </c>
      <c r="B177" s="24" t="s">
        <v>408</v>
      </c>
      <c r="C177" s="13">
        <v>0</v>
      </c>
      <c r="D177" s="13">
        <v>0</v>
      </c>
      <c r="E177" s="13">
        <v>890.55079000000001</v>
      </c>
      <c r="F177" s="13">
        <v>0</v>
      </c>
      <c r="G177" s="13">
        <v>0</v>
      </c>
      <c r="H177" s="13">
        <v>1745.8035199999999</v>
      </c>
      <c r="I177" s="13">
        <f t="shared" si="6"/>
        <v>51.0109402231014</v>
      </c>
    </row>
    <row r="178" spans="1:9" ht="14.25" x14ac:dyDescent="0.2">
      <c r="A178" s="39" t="s">
        <v>152</v>
      </c>
      <c r="B178" s="45" t="s">
        <v>409</v>
      </c>
      <c r="C178" s="11">
        <v>6083</v>
      </c>
      <c r="D178" s="11">
        <v>6083</v>
      </c>
      <c r="E178" s="11">
        <v>3950.81223</v>
      </c>
      <c r="F178" s="11">
        <f t="shared" si="7"/>
        <v>64.948417392733845</v>
      </c>
      <c r="G178" s="11">
        <f t="shared" si="8"/>
        <v>64.948417392733845</v>
      </c>
      <c r="H178" s="11">
        <v>3740.752</v>
      </c>
      <c r="I178" s="11">
        <f t="shared" si="6"/>
        <v>105.61545459308716</v>
      </c>
    </row>
    <row r="179" spans="1:9" ht="30" x14ac:dyDescent="0.25">
      <c r="A179" s="40" t="s">
        <v>153</v>
      </c>
      <c r="B179" s="24" t="s">
        <v>410</v>
      </c>
      <c r="C179" s="13">
        <v>6083</v>
      </c>
      <c r="D179" s="13">
        <v>6083</v>
      </c>
      <c r="E179" s="13">
        <v>3950.81223</v>
      </c>
      <c r="F179" s="13">
        <f t="shared" si="7"/>
        <v>64.948417392733845</v>
      </c>
      <c r="G179" s="13">
        <f t="shared" si="8"/>
        <v>64.948417392733845</v>
      </c>
      <c r="H179" s="13">
        <v>3740.752</v>
      </c>
      <c r="I179" s="13">
        <f t="shared" si="6"/>
        <v>105.61545459308716</v>
      </c>
    </row>
    <row r="180" spans="1:9" ht="30" x14ac:dyDescent="0.25">
      <c r="A180" s="40" t="s">
        <v>154</v>
      </c>
      <c r="B180" s="24" t="s">
        <v>411</v>
      </c>
      <c r="C180" s="13">
        <v>6083</v>
      </c>
      <c r="D180" s="13">
        <v>6083</v>
      </c>
      <c r="E180" s="13">
        <v>3950.81223</v>
      </c>
      <c r="F180" s="13">
        <f t="shared" si="7"/>
        <v>64.948417392733845</v>
      </c>
      <c r="G180" s="13">
        <f t="shared" si="8"/>
        <v>64.948417392733845</v>
      </c>
      <c r="H180" s="13">
        <v>3740.752</v>
      </c>
      <c r="I180" s="13">
        <f t="shared" si="6"/>
        <v>105.61545459308716</v>
      </c>
    </row>
    <row r="181" spans="1:9" ht="14.25" x14ac:dyDescent="0.2">
      <c r="A181" s="39" t="s">
        <v>155</v>
      </c>
      <c r="B181" s="45" t="s">
        <v>412</v>
      </c>
      <c r="C181" s="11">
        <v>891148</v>
      </c>
      <c r="D181" s="11">
        <v>891148</v>
      </c>
      <c r="E181" s="11">
        <v>304618.24917999998</v>
      </c>
      <c r="F181" s="11">
        <f t="shared" si="7"/>
        <v>34.182677757229996</v>
      </c>
      <c r="G181" s="11">
        <f t="shared" si="8"/>
        <v>34.182677757229996</v>
      </c>
      <c r="H181" s="11">
        <v>372234.33186999999</v>
      </c>
      <c r="I181" s="11">
        <f t="shared" si="6"/>
        <v>81.835076213868845</v>
      </c>
    </row>
    <row r="182" spans="1:9" ht="75" x14ac:dyDescent="0.25">
      <c r="A182" s="40" t="s">
        <v>156</v>
      </c>
      <c r="B182" s="24" t="s">
        <v>413</v>
      </c>
      <c r="C182" s="13">
        <v>873</v>
      </c>
      <c r="D182" s="13">
        <v>873</v>
      </c>
      <c r="E182" s="13">
        <v>430</v>
      </c>
      <c r="F182" s="13">
        <f t="shared" si="7"/>
        <v>49.25544100801833</v>
      </c>
      <c r="G182" s="13">
        <f t="shared" si="8"/>
        <v>49.25544100801833</v>
      </c>
      <c r="H182" s="13">
        <v>370</v>
      </c>
      <c r="I182" s="13">
        <f t="shared" si="6"/>
        <v>116.21621621621621</v>
      </c>
    </row>
    <row r="183" spans="1:9" ht="75" x14ac:dyDescent="0.25">
      <c r="A183" s="40" t="s">
        <v>157</v>
      </c>
      <c r="B183" s="24" t="s">
        <v>414</v>
      </c>
      <c r="C183" s="13">
        <v>873</v>
      </c>
      <c r="D183" s="13">
        <v>873</v>
      </c>
      <c r="E183" s="13">
        <v>430</v>
      </c>
      <c r="F183" s="13">
        <f t="shared" si="7"/>
        <v>49.25544100801833</v>
      </c>
      <c r="G183" s="13">
        <f t="shared" si="8"/>
        <v>49.25544100801833</v>
      </c>
      <c r="H183" s="13">
        <v>370</v>
      </c>
      <c r="I183" s="13">
        <f t="shared" si="6"/>
        <v>116.21621621621621</v>
      </c>
    </row>
    <row r="184" spans="1:9" ht="30" x14ac:dyDescent="0.25">
      <c r="A184" s="10" t="s">
        <v>1025</v>
      </c>
      <c r="B184" s="24" t="s">
        <v>1026</v>
      </c>
      <c r="C184" s="13">
        <v>0</v>
      </c>
      <c r="D184" s="13">
        <v>0</v>
      </c>
      <c r="E184" s="13">
        <v>0</v>
      </c>
      <c r="F184" s="13">
        <v>0</v>
      </c>
      <c r="G184" s="13">
        <v>0</v>
      </c>
      <c r="H184" s="13">
        <v>19.2</v>
      </c>
      <c r="I184" s="13">
        <f t="shared" si="6"/>
        <v>0</v>
      </c>
    </row>
    <row r="185" spans="1:9" ht="45" x14ac:dyDescent="0.25">
      <c r="A185" s="10" t="s">
        <v>1027</v>
      </c>
      <c r="B185" s="24" t="s">
        <v>1028</v>
      </c>
      <c r="C185" s="13">
        <v>0</v>
      </c>
      <c r="D185" s="13">
        <v>0</v>
      </c>
      <c r="E185" s="13">
        <v>0</v>
      </c>
      <c r="F185" s="13">
        <v>0</v>
      </c>
      <c r="G185" s="13">
        <v>0</v>
      </c>
      <c r="H185" s="13">
        <v>19.2</v>
      </c>
      <c r="I185" s="13">
        <f t="shared" si="6"/>
        <v>0</v>
      </c>
    </row>
    <row r="186" spans="1:9" ht="30" x14ac:dyDescent="0.25">
      <c r="A186" s="40" t="s">
        <v>158</v>
      </c>
      <c r="B186" s="24" t="s">
        <v>415</v>
      </c>
      <c r="C186" s="13">
        <v>250.2</v>
      </c>
      <c r="D186" s="13">
        <v>250.2</v>
      </c>
      <c r="E186" s="13">
        <v>291.04178999999999</v>
      </c>
      <c r="F186" s="13">
        <f t="shared" si="7"/>
        <v>116.32365707434053</v>
      </c>
      <c r="G186" s="13">
        <f t="shared" si="8"/>
        <v>116.32365707434053</v>
      </c>
      <c r="H186" s="13">
        <v>140.4</v>
      </c>
      <c r="I186" s="13" t="s">
        <v>975</v>
      </c>
    </row>
    <row r="187" spans="1:9" s="12" customFormat="1" ht="30" x14ac:dyDescent="0.25">
      <c r="A187" s="40" t="s">
        <v>159</v>
      </c>
      <c r="B187" s="24" t="s">
        <v>416</v>
      </c>
      <c r="C187" s="13">
        <v>250.2</v>
      </c>
      <c r="D187" s="13">
        <v>250.2</v>
      </c>
      <c r="E187" s="13">
        <v>291.04178999999999</v>
      </c>
      <c r="F187" s="13">
        <f t="shared" si="7"/>
        <v>116.32365707434053</v>
      </c>
      <c r="G187" s="13">
        <f t="shared" si="8"/>
        <v>116.32365707434053</v>
      </c>
      <c r="H187" s="13">
        <v>140.4</v>
      </c>
      <c r="I187" s="13" t="s">
        <v>975</v>
      </c>
    </row>
    <row r="188" spans="1:9" s="12" customFormat="1" ht="15" x14ac:dyDescent="0.25">
      <c r="A188" s="40" t="s">
        <v>160</v>
      </c>
      <c r="B188" s="24" t="s">
        <v>417</v>
      </c>
      <c r="C188" s="13">
        <v>103.9</v>
      </c>
      <c r="D188" s="13">
        <v>103.9</v>
      </c>
      <c r="E188" s="13">
        <v>400</v>
      </c>
      <c r="F188" s="13" t="s">
        <v>975</v>
      </c>
      <c r="G188" s="13">
        <f t="shared" si="8"/>
        <v>384.98556304138589</v>
      </c>
      <c r="H188" s="13">
        <v>114.06483</v>
      </c>
      <c r="I188" s="13" t="s">
        <v>975</v>
      </c>
    </row>
    <row r="189" spans="1:9" s="12" customFormat="1" ht="45" x14ac:dyDescent="0.25">
      <c r="A189" s="10" t="s">
        <v>161</v>
      </c>
      <c r="B189" s="24" t="s">
        <v>418</v>
      </c>
      <c r="C189" s="13">
        <v>103.9</v>
      </c>
      <c r="D189" s="13">
        <v>103.9</v>
      </c>
      <c r="E189" s="13">
        <v>400</v>
      </c>
      <c r="F189" s="13" t="s">
        <v>975</v>
      </c>
      <c r="G189" s="13">
        <f t="shared" si="8"/>
        <v>384.98556304138589</v>
      </c>
      <c r="H189" s="13">
        <v>114.06483</v>
      </c>
      <c r="I189" s="13" t="s">
        <v>975</v>
      </c>
    </row>
    <row r="190" spans="1:9" s="12" customFormat="1" ht="60" x14ac:dyDescent="0.25">
      <c r="A190" s="10" t="s">
        <v>162</v>
      </c>
      <c r="B190" s="24" t="s">
        <v>419</v>
      </c>
      <c r="C190" s="13">
        <v>103.9</v>
      </c>
      <c r="D190" s="13">
        <v>103.9</v>
      </c>
      <c r="E190" s="13">
        <v>400</v>
      </c>
      <c r="F190" s="13" t="s">
        <v>975</v>
      </c>
      <c r="G190" s="13">
        <f t="shared" si="8"/>
        <v>384.98556304138589</v>
      </c>
      <c r="H190" s="13">
        <v>114.06483</v>
      </c>
      <c r="I190" s="13" t="s">
        <v>975</v>
      </c>
    </row>
    <row r="191" spans="1:9" ht="90" x14ac:dyDescent="0.25">
      <c r="A191" s="40" t="s">
        <v>163</v>
      </c>
      <c r="B191" s="24" t="s">
        <v>420</v>
      </c>
      <c r="C191" s="13">
        <v>458.5</v>
      </c>
      <c r="D191" s="13">
        <v>458.5</v>
      </c>
      <c r="E191" s="13">
        <v>672.81229000000008</v>
      </c>
      <c r="F191" s="13">
        <f t="shared" si="7"/>
        <v>146.74204798255181</v>
      </c>
      <c r="G191" s="13">
        <f t="shared" si="8"/>
        <v>146.74204798255181</v>
      </c>
      <c r="H191" s="13">
        <v>480.99607000000003</v>
      </c>
      <c r="I191" s="13">
        <f t="shared" si="6"/>
        <v>139.87895784678656</v>
      </c>
    </row>
    <row r="192" spans="1:9" ht="15" x14ac:dyDescent="0.25">
      <c r="A192" s="40" t="s">
        <v>164</v>
      </c>
      <c r="B192" s="24" t="s">
        <v>421</v>
      </c>
      <c r="C192" s="13">
        <v>458.5</v>
      </c>
      <c r="D192" s="13">
        <v>458.5</v>
      </c>
      <c r="E192" s="13">
        <v>672.81229000000008</v>
      </c>
      <c r="F192" s="13">
        <f t="shared" si="7"/>
        <v>146.74204798255181</v>
      </c>
      <c r="G192" s="13">
        <f t="shared" si="8"/>
        <v>146.74204798255181</v>
      </c>
      <c r="H192" s="13">
        <v>480.99607000000003</v>
      </c>
      <c r="I192" s="13">
        <f t="shared" si="6"/>
        <v>139.87895784678656</v>
      </c>
    </row>
    <row r="193" spans="1:9" ht="60" x14ac:dyDescent="0.25">
      <c r="A193" s="40" t="s">
        <v>165</v>
      </c>
      <c r="B193" s="24" t="s">
        <v>422</v>
      </c>
      <c r="C193" s="13">
        <v>458.5</v>
      </c>
      <c r="D193" s="13">
        <v>458.5</v>
      </c>
      <c r="E193" s="13">
        <v>672.81229000000008</v>
      </c>
      <c r="F193" s="13">
        <f t="shared" si="7"/>
        <v>146.74204798255181</v>
      </c>
      <c r="G193" s="13">
        <f t="shared" si="8"/>
        <v>146.74204798255181</v>
      </c>
      <c r="H193" s="13">
        <v>480.99607000000003</v>
      </c>
      <c r="I193" s="13">
        <f t="shared" si="6"/>
        <v>139.87895784678656</v>
      </c>
    </row>
    <row r="194" spans="1:9" ht="15" x14ac:dyDescent="0.25">
      <c r="A194" s="40" t="s">
        <v>166</v>
      </c>
      <c r="B194" s="24" t="s">
        <v>423</v>
      </c>
      <c r="C194" s="13">
        <v>193</v>
      </c>
      <c r="D194" s="13">
        <v>193</v>
      </c>
      <c r="E194" s="13">
        <v>82.798559999999995</v>
      </c>
      <c r="F194" s="13">
        <f t="shared" si="7"/>
        <v>42.900808290155439</v>
      </c>
      <c r="G194" s="13">
        <f t="shared" si="8"/>
        <v>42.900808290155439</v>
      </c>
      <c r="H194" s="13">
        <v>127.2</v>
      </c>
      <c r="I194" s="13">
        <f t="shared" si="6"/>
        <v>65.093207547169811</v>
      </c>
    </row>
    <row r="195" spans="1:9" ht="30" x14ac:dyDescent="0.25">
      <c r="A195" s="40" t="s">
        <v>167</v>
      </c>
      <c r="B195" s="24" t="s">
        <v>424</v>
      </c>
      <c r="C195" s="13">
        <v>4403.6000000000004</v>
      </c>
      <c r="D195" s="13">
        <v>4403.6000000000004</v>
      </c>
      <c r="E195" s="13">
        <v>2463.02009</v>
      </c>
      <c r="F195" s="13">
        <f t="shared" si="7"/>
        <v>55.931966799891001</v>
      </c>
      <c r="G195" s="13">
        <f t="shared" si="8"/>
        <v>55.931966799891001</v>
      </c>
      <c r="H195" s="13">
        <v>2019.3596200000002</v>
      </c>
      <c r="I195" s="13">
        <f t="shared" si="6"/>
        <v>121.97035464143823</v>
      </c>
    </row>
    <row r="196" spans="1:9" ht="30" x14ac:dyDescent="0.25">
      <c r="A196" s="40" t="s">
        <v>168</v>
      </c>
      <c r="B196" s="24" t="s">
        <v>425</v>
      </c>
      <c r="C196" s="13">
        <v>843478</v>
      </c>
      <c r="D196" s="13">
        <v>843478</v>
      </c>
      <c r="E196" s="13">
        <v>263202.27955000004</v>
      </c>
      <c r="F196" s="13">
        <f t="shared" si="7"/>
        <v>31.204403618114522</v>
      </c>
      <c r="G196" s="13">
        <f t="shared" si="8"/>
        <v>31.204403618114522</v>
      </c>
      <c r="H196" s="13">
        <v>357265.74504000001</v>
      </c>
      <c r="I196" s="13">
        <f t="shared" si="6"/>
        <v>73.671289006599693</v>
      </c>
    </row>
    <row r="197" spans="1:9" ht="45" x14ac:dyDescent="0.25">
      <c r="A197" s="40" t="s">
        <v>169</v>
      </c>
      <c r="B197" s="24" t="s">
        <v>426</v>
      </c>
      <c r="C197" s="13">
        <v>785.3</v>
      </c>
      <c r="D197" s="13">
        <v>785.3</v>
      </c>
      <c r="E197" s="13">
        <v>12.75</v>
      </c>
      <c r="F197" s="13">
        <f t="shared" si="7"/>
        <v>1.6235833439449892</v>
      </c>
      <c r="G197" s="13">
        <f t="shared" si="8"/>
        <v>1.6235833439449892</v>
      </c>
      <c r="H197" s="13">
        <v>14</v>
      </c>
      <c r="I197" s="13">
        <f t="shared" si="6"/>
        <v>91.071428571428569</v>
      </c>
    </row>
    <row r="198" spans="1:9" ht="45" x14ac:dyDescent="0.25">
      <c r="A198" s="10" t="s">
        <v>170</v>
      </c>
      <c r="B198" s="24" t="s">
        <v>427</v>
      </c>
      <c r="C198" s="13">
        <v>785.3</v>
      </c>
      <c r="D198" s="13">
        <v>785.3</v>
      </c>
      <c r="E198" s="13">
        <v>12.75</v>
      </c>
      <c r="F198" s="13">
        <f t="shared" si="7"/>
        <v>1.6235833439449892</v>
      </c>
      <c r="G198" s="13">
        <f t="shared" si="8"/>
        <v>1.6235833439449892</v>
      </c>
      <c r="H198" s="13">
        <v>14</v>
      </c>
      <c r="I198" s="13">
        <f t="shared" si="6"/>
        <v>91.071428571428569</v>
      </c>
    </row>
    <row r="199" spans="1:9" ht="30" x14ac:dyDescent="0.25">
      <c r="A199" s="40" t="s">
        <v>171</v>
      </c>
      <c r="B199" s="24" t="s">
        <v>428</v>
      </c>
      <c r="C199" s="13">
        <v>842692.7</v>
      </c>
      <c r="D199" s="13">
        <v>842692.7</v>
      </c>
      <c r="E199" s="13">
        <v>263189.52955000004</v>
      </c>
      <c r="F199" s="13">
        <f t="shared" si="7"/>
        <v>31.231969797531185</v>
      </c>
      <c r="G199" s="13">
        <f t="shared" si="8"/>
        <v>31.231969797531185</v>
      </c>
      <c r="H199" s="13">
        <v>357251.74504000001</v>
      </c>
      <c r="I199" s="13">
        <f t="shared" si="6"/>
        <v>73.67060712902375</v>
      </c>
    </row>
    <row r="200" spans="1:9" ht="45" x14ac:dyDescent="0.25">
      <c r="A200" s="40" t="s">
        <v>172</v>
      </c>
      <c r="B200" s="24" t="s">
        <v>429</v>
      </c>
      <c r="C200" s="13">
        <v>821.7</v>
      </c>
      <c r="D200" s="13">
        <v>821.7</v>
      </c>
      <c r="E200" s="13">
        <v>563.70000000000005</v>
      </c>
      <c r="F200" s="13">
        <f t="shared" si="7"/>
        <v>68.601679445052937</v>
      </c>
      <c r="G200" s="13">
        <f t="shared" si="8"/>
        <v>68.601679445052937</v>
      </c>
      <c r="H200" s="13">
        <v>412.68771000000004</v>
      </c>
      <c r="I200" s="13">
        <f t="shared" si="6"/>
        <v>136.59238846729892</v>
      </c>
    </row>
    <row r="201" spans="1:9" ht="60" x14ac:dyDescent="0.25">
      <c r="A201" s="40" t="s">
        <v>173</v>
      </c>
      <c r="B201" s="24" t="s">
        <v>430</v>
      </c>
      <c r="C201" s="13">
        <v>821.7</v>
      </c>
      <c r="D201" s="13">
        <v>821.7</v>
      </c>
      <c r="E201" s="13">
        <v>563.70000000000005</v>
      </c>
      <c r="F201" s="13">
        <f t="shared" si="7"/>
        <v>68.601679445052937</v>
      </c>
      <c r="G201" s="13">
        <f t="shared" si="8"/>
        <v>68.601679445052937</v>
      </c>
      <c r="H201" s="13">
        <v>412.68771000000004</v>
      </c>
      <c r="I201" s="13">
        <f t="shared" si="6"/>
        <v>136.59238846729892</v>
      </c>
    </row>
    <row r="202" spans="1:9" ht="45" x14ac:dyDescent="0.25">
      <c r="A202" s="40" t="s">
        <v>174</v>
      </c>
      <c r="B202" s="24" t="s">
        <v>431</v>
      </c>
      <c r="C202" s="13">
        <v>5732</v>
      </c>
      <c r="D202" s="13">
        <v>5732</v>
      </c>
      <c r="E202" s="13">
        <v>3216.5892000000003</v>
      </c>
      <c r="F202" s="13">
        <f t="shared" si="7"/>
        <v>56.116350314026519</v>
      </c>
      <c r="G202" s="13">
        <f t="shared" si="8"/>
        <v>56.116350314026519</v>
      </c>
      <c r="H202" s="13">
        <v>2729.4734900000003</v>
      </c>
      <c r="I202" s="13">
        <f t="shared" si="6"/>
        <v>117.84650819231808</v>
      </c>
    </row>
    <row r="203" spans="1:9" s="12" customFormat="1" ht="75" x14ac:dyDescent="0.25">
      <c r="A203" s="40" t="s">
        <v>175</v>
      </c>
      <c r="B203" s="24" t="s">
        <v>432</v>
      </c>
      <c r="C203" s="13">
        <v>5732</v>
      </c>
      <c r="D203" s="13">
        <v>5732</v>
      </c>
      <c r="E203" s="13">
        <v>3216.5892000000003</v>
      </c>
      <c r="F203" s="13">
        <f t="shared" si="7"/>
        <v>56.116350314026519</v>
      </c>
      <c r="G203" s="13">
        <f t="shared" si="8"/>
        <v>56.116350314026519</v>
      </c>
      <c r="H203" s="13">
        <v>2729.4734900000003</v>
      </c>
      <c r="I203" s="13">
        <f t="shared" si="6"/>
        <v>117.84650819231808</v>
      </c>
    </row>
    <row r="204" spans="1:9" ht="30" x14ac:dyDescent="0.25">
      <c r="A204" s="40" t="s">
        <v>176</v>
      </c>
      <c r="B204" s="24" t="s">
        <v>433</v>
      </c>
      <c r="C204" s="13">
        <v>200</v>
      </c>
      <c r="D204" s="13">
        <v>200</v>
      </c>
      <c r="E204" s="13">
        <v>3.0000000000000001E-3</v>
      </c>
      <c r="F204" s="13">
        <v>0</v>
      </c>
      <c r="G204" s="13">
        <v>0</v>
      </c>
      <c r="H204" s="13">
        <v>121.76997999999999</v>
      </c>
      <c r="I204" s="13">
        <v>0</v>
      </c>
    </row>
    <row r="205" spans="1:9" s="12" customFormat="1" ht="45" x14ac:dyDescent="0.25">
      <c r="A205" s="40" t="s">
        <v>177</v>
      </c>
      <c r="B205" s="24" t="s">
        <v>434</v>
      </c>
      <c r="C205" s="13">
        <v>200</v>
      </c>
      <c r="D205" s="13">
        <v>200</v>
      </c>
      <c r="E205" s="13">
        <v>3.0000000000000001E-3</v>
      </c>
      <c r="F205" s="13">
        <v>0</v>
      </c>
      <c r="G205" s="13">
        <v>0</v>
      </c>
      <c r="H205" s="13">
        <v>121.76997999999999</v>
      </c>
      <c r="I205" s="13">
        <v>0</v>
      </c>
    </row>
    <row r="206" spans="1:9" s="12" customFormat="1" ht="60" x14ac:dyDescent="0.25">
      <c r="A206" s="40" t="s">
        <v>178</v>
      </c>
      <c r="B206" s="24" t="s">
        <v>435</v>
      </c>
      <c r="C206" s="13">
        <v>15529.9</v>
      </c>
      <c r="D206" s="13">
        <v>15529.9</v>
      </c>
      <c r="E206" s="13">
        <v>1634.6263799999999</v>
      </c>
      <c r="F206" s="13">
        <f t="shared" si="7"/>
        <v>10.525672283788047</v>
      </c>
      <c r="G206" s="13">
        <f t="shared" si="8"/>
        <v>10.525672283788047</v>
      </c>
      <c r="H206" s="13">
        <v>48.95476</v>
      </c>
      <c r="I206" s="13" t="s">
        <v>975</v>
      </c>
    </row>
    <row r="207" spans="1:9" ht="75" x14ac:dyDescent="0.25">
      <c r="A207" s="40" t="s">
        <v>179</v>
      </c>
      <c r="B207" s="24" t="s">
        <v>436</v>
      </c>
      <c r="C207" s="13">
        <v>15529.9</v>
      </c>
      <c r="D207" s="13">
        <v>15529.9</v>
      </c>
      <c r="E207" s="13">
        <v>1634.6263799999999</v>
      </c>
      <c r="F207" s="13">
        <f t="shared" si="7"/>
        <v>10.525672283788047</v>
      </c>
      <c r="G207" s="13">
        <f t="shared" si="8"/>
        <v>10.525672283788047</v>
      </c>
      <c r="H207" s="13">
        <v>48.95476</v>
      </c>
      <c r="I207" s="13" t="s">
        <v>975</v>
      </c>
    </row>
    <row r="208" spans="1:9" s="12" customFormat="1" ht="30" x14ac:dyDescent="0.25">
      <c r="A208" s="40" t="s">
        <v>180</v>
      </c>
      <c r="B208" s="24" t="s">
        <v>437</v>
      </c>
      <c r="C208" s="13">
        <v>19104.2</v>
      </c>
      <c r="D208" s="13">
        <v>19104.2</v>
      </c>
      <c r="E208" s="13">
        <v>31661.37832</v>
      </c>
      <c r="F208" s="13">
        <f t="shared" si="7"/>
        <v>165.72993540687386</v>
      </c>
      <c r="G208" s="13">
        <f t="shared" si="8"/>
        <v>165.72993540687386</v>
      </c>
      <c r="H208" s="13">
        <v>8384.4803699999993</v>
      </c>
      <c r="I208" s="13" t="s">
        <v>975</v>
      </c>
    </row>
    <row r="209" spans="1:9" ht="45" x14ac:dyDescent="0.25">
      <c r="A209" s="40" t="s">
        <v>181</v>
      </c>
      <c r="B209" s="24" t="s">
        <v>438</v>
      </c>
      <c r="C209" s="13">
        <v>19104.2</v>
      </c>
      <c r="D209" s="13">
        <v>19104.2</v>
      </c>
      <c r="E209" s="13">
        <v>31661.37832</v>
      </c>
      <c r="F209" s="13">
        <f t="shared" si="7"/>
        <v>165.72993540687386</v>
      </c>
      <c r="G209" s="13">
        <f t="shared" si="8"/>
        <v>165.72993540687386</v>
      </c>
      <c r="H209" s="13">
        <v>8384.4803699999993</v>
      </c>
      <c r="I209" s="13" t="s">
        <v>975</v>
      </c>
    </row>
    <row r="210" spans="1:9" ht="14.25" x14ac:dyDescent="0.2">
      <c r="A210" s="39" t="s">
        <v>182</v>
      </c>
      <c r="B210" s="45" t="s">
        <v>439</v>
      </c>
      <c r="C210" s="11">
        <v>199.3</v>
      </c>
      <c r="D210" s="11">
        <v>199.3</v>
      </c>
      <c r="E210" s="11">
        <v>72007.47623</v>
      </c>
      <c r="F210" s="11" t="s">
        <v>975</v>
      </c>
      <c r="G210" s="11" t="s">
        <v>975</v>
      </c>
      <c r="H210" s="11">
        <v>-477.08440999999999</v>
      </c>
      <c r="I210" s="11">
        <v>0</v>
      </c>
    </row>
    <row r="211" spans="1:9" ht="15" x14ac:dyDescent="0.25">
      <c r="A211" s="40" t="s">
        <v>183</v>
      </c>
      <c r="B211" s="24" t="s">
        <v>440</v>
      </c>
      <c r="C211" s="13">
        <v>0</v>
      </c>
      <c r="D211" s="13">
        <v>0</v>
      </c>
      <c r="E211" s="13">
        <v>72006.856230000005</v>
      </c>
      <c r="F211" s="13">
        <v>0</v>
      </c>
      <c r="G211" s="13">
        <v>0</v>
      </c>
      <c r="H211" s="13">
        <v>-556.73580000000004</v>
      </c>
      <c r="I211" s="13">
        <v>0</v>
      </c>
    </row>
    <row r="212" spans="1:9" ht="30" x14ac:dyDescent="0.25">
      <c r="A212" s="40" t="s">
        <v>184</v>
      </c>
      <c r="B212" s="24" t="s">
        <v>441</v>
      </c>
      <c r="C212" s="13">
        <v>0</v>
      </c>
      <c r="D212" s="13">
        <v>0</v>
      </c>
      <c r="E212" s="13">
        <v>72006.856230000005</v>
      </c>
      <c r="F212" s="13">
        <v>0</v>
      </c>
      <c r="G212" s="13">
        <v>0</v>
      </c>
      <c r="H212" s="13">
        <v>-556.73580000000004</v>
      </c>
      <c r="I212" s="13">
        <v>0</v>
      </c>
    </row>
    <row r="213" spans="1:9" ht="15" x14ac:dyDescent="0.25">
      <c r="A213" s="40" t="s">
        <v>185</v>
      </c>
      <c r="B213" s="24" t="s">
        <v>442</v>
      </c>
      <c r="C213" s="13">
        <v>199.3</v>
      </c>
      <c r="D213" s="13">
        <v>199.3</v>
      </c>
      <c r="E213" s="13">
        <v>0.62</v>
      </c>
      <c r="F213" s="13">
        <f t="shared" ref="F213:F280" si="9">E213/C213*100</f>
        <v>0.31108881083793272</v>
      </c>
      <c r="G213" s="13">
        <f t="shared" ref="G213:G280" si="10">E213/D213*100</f>
        <v>0.31108881083793272</v>
      </c>
      <c r="H213" s="13">
        <v>79.651390000000006</v>
      </c>
      <c r="I213" s="13">
        <f t="shared" ref="I213:I275" si="11">E213/H213*100</f>
        <v>0.77839194017831947</v>
      </c>
    </row>
    <row r="214" spans="1:9" ht="15" x14ac:dyDescent="0.25">
      <c r="A214" s="40" t="s">
        <v>186</v>
      </c>
      <c r="B214" s="24" t="s">
        <v>443</v>
      </c>
      <c r="C214" s="13">
        <v>199.3</v>
      </c>
      <c r="D214" s="13">
        <v>199.3</v>
      </c>
      <c r="E214" s="13">
        <v>0.62</v>
      </c>
      <c r="F214" s="13">
        <f t="shared" si="9"/>
        <v>0.31108881083793272</v>
      </c>
      <c r="G214" s="13">
        <f t="shared" si="10"/>
        <v>0.31108881083793272</v>
      </c>
      <c r="H214" s="13">
        <v>79.651390000000006</v>
      </c>
      <c r="I214" s="13">
        <f t="shared" si="11"/>
        <v>0.77839194017831947</v>
      </c>
    </row>
    <row r="215" spans="1:9" ht="14.25" x14ac:dyDescent="0.2">
      <c r="A215" s="39" t="s">
        <v>187</v>
      </c>
      <c r="B215" s="45" t="s">
        <v>444</v>
      </c>
      <c r="C215" s="11">
        <v>18317118.100000001</v>
      </c>
      <c r="D215" s="11">
        <v>18317118.100000001</v>
      </c>
      <c r="E215" s="11">
        <v>5915484.0673100008</v>
      </c>
      <c r="F215" s="11">
        <f t="shared" si="9"/>
        <v>32.294840460246853</v>
      </c>
      <c r="G215" s="11">
        <f t="shared" si="10"/>
        <v>32.294840460246853</v>
      </c>
      <c r="H215" s="11">
        <v>5219890.4124399992</v>
      </c>
      <c r="I215" s="11">
        <f t="shared" si="11"/>
        <v>113.32582870345837</v>
      </c>
    </row>
    <row r="216" spans="1:9" ht="28.5" x14ac:dyDescent="0.2">
      <c r="A216" s="39" t="s">
        <v>188</v>
      </c>
      <c r="B216" s="45" t="s">
        <v>445</v>
      </c>
      <c r="C216" s="11">
        <v>18317118.100000001</v>
      </c>
      <c r="D216" s="11">
        <v>18317118.100000001</v>
      </c>
      <c r="E216" s="11">
        <v>6018350.9517099997</v>
      </c>
      <c r="F216" s="11">
        <f t="shared" si="9"/>
        <v>32.856429263891677</v>
      </c>
      <c r="G216" s="11">
        <f t="shared" si="10"/>
        <v>32.856429263891677</v>
      </c>
      <c r="H216" s="11">
        <v>5598640.5083900001</v>
      </c>
      <c r="I216" s="11">
        <f t="shared" si="11"/>
        <v>107.4966492792497</v>
      </c>
    </row>
    <row r="217" spans="1:9" ht="15" x14ac:dyDescent="0.25">
      <c r="A217" s="40" t="s">
        <v>189</v>
      </c>
      <c r="B217" s="24" t="s">
        <v>799</v>
      </c>
      <c r="C217" s="13">
        <v>5425797.2999999998</v>
      </c>
      <c r="D217" s="13">
        <v>5425797.2999999998</v>
      </c>
      <c r="E217" s="13">
        <v>2712900.8</v>
      </c>
      <c r="F217" s="13">
        <f t="shared" si="9"/>
        <v>50.000039625512727</v>
      </c>
      <c r="G217" s="13">
        <f t="shared" si="10"/>
        <v>50.000039625512727</v>
      </c>
      <c r="H217" s="13">
        <v>2558210.4</v>
      </c>
      <c r="I217" s="13">
        <f t="shared" si="11"/>
        <v>106.04682085570442</v>
      </c>
    </row>
    <row r="218" spans="1:9" ht="15" x14ac:dyDescent="0.25">
      <c r="A218" s="40" t="s">
        <v>190</v>
      </c>
      <c r="B218" s="24" t="s">
        <v>800</v>
      </c>
      <c r="C218" s="13">
        <v>4363017.3</v>
      </c>
      <c r="D218" s="13">
        <v>4363017.3</v>
      </c>
      <c r="E218" s="13">
        <v>2181508.7999999998</v>
      </c>
      <c r="F218" s="13">
        <f t="shared" si="9"/>
        <v>50.000003437987736</v>
      </c>
      <c r="G218" s="13">
        <f t="shared" si="10"/>
        <v>50.000003437987736</v>
      </c>
      <c r="H218" s="13">
        <v>2038268.4</v>
      </c>
      <c r="I218" s="13">
        <f t="shared" si="11"/>
        <v>107.02755338796402</v>
      </c>
    </row>
    <row r="219" spans="1:9" ht="30" x14ac:dyDescent="0.25">
      <c r="A219" s="40" t="s">
        <v>191</v>
      </c>
      <c r="B219" s="24" t="s">
        <v>801</v>
      </c>
      <c r="C219" s="13">
        <v>4363017.3</v>
      </c>
      <c r="D219" s="13">
        <v>4363017.3</v>
      </c>
      <c r="E219" s="13">
        <v>2181508.7999999998</v>
      </c>
      <c r="F219" s="13">
        <f t="shared" si="9"/>
        <v>50.000003437987736</v>
      </c>
      <c r="G219" s="13">
        <f t="shared" si="10"/>
        <v>50.000003437987736</v>
      </c>
      <c r="H219" s="13">
        <v>2038268.4</v>
      </c>
      <c r="I219" s="13">
        <f t="shared" si="11"/>
        <v>107.02755338796402</v>
      </c>
    </row>
    <row r="220" spans="1:9" ht="30" x14ac:dyDescent="0.25">
      <c r="A220" s="10" t="s">
        <v>1029</v>
      </c>
      <c r="B220" s="24" t="s">
        <v>1030</v>
      </c>
      <c r="C220" s="13">
        <v>0</v>
      </c>
      <c r="D220" s="13">
        <v>0</v>
      </c>
      <c r="E220" s="13">
        <v>0</v>
      </c>
      <c r="F220" s="13">
        <v>0</v>
      </c>
      <c r="G220" s="13">
        <v>0</v>
      </c>
      <c r="H220" s="13">
        <v>189632</v>
      </c>
      <c r="I220" s="13">
        <f t="shared" si="11"/>
        <v>0</v>
      </c>
    </row>
    <row r="221" spans="1:9" ht="30" x14ac:dyDescent="0.25">
      <c r="A221" s="10" t="s">
        <v>1031</v>
      </c>
      <c r="B221" s="24" t="s">
        <v>1032</v>
      </c>
      <c r="C221" s="13">
        <v>0</v>
      </c>
      <c r="D221" s="13">
        <v>0</v>
      </c>
      <c r="E221" s="13">
        <v>0</v>
      </c>
      <c r="F221" s="13">
        <v>0</v>
      </c>
      <c r="G221" s="13">
        <v>0</v>
      </c>
      <c r="H221" s="13">
        <v>189632</v>
      </c>
      <c r="I221" s="13">
        <f t="shared" si="11"/>
        <v>0</v>
      </c>
    </row>
    <row r="222" spans="1:9" ht="30" x14ac:dyDescent="0.25">
      <c r="A222" s="40" t="s">
        <v>192</v>
      </c>
      <c r="B222" s="24" t="s">
        <v>802</v>
      </c>
      <c r="C222" s="13">
        <v>839239</v>
      </c>
      <c r="D222" s="13">
        <v>839239</v>
      </c>
      <c r="E222" s="13">
        <v>419622</v>
      </c>
      <c r="F222" s="13">
        <f t="shared" si="9"/>
        <v>50.000297888920798</v>
      </c>
      <c r="G222" s="13">
        <f t="shared" si="10"/>
        <v>50.000297888920798</v>
      </c>
      <c r="H222" s="13">
        <v>222780</v>
      </c>
      <c r="I222" s="13" t="s">
        <v>975</v>
      </c>
    </row>
    <row r="223" spans="1:9" ht="45" x14ac:dyDescent="0.25">
      <c r="A223" s="40" t="s">
        <v>193</v>
      </c>
      <c r="B223" s="24" t="s">
        <v>803</v>
      </c>
      <c r="C223" s="13">
        <v>839239</v>
      </c>
      <c r="D223" s="13">
        <v>839239</v>
      </c>
      <c r="E223" s="13">
        <v>419622</v>
      </c>
      <c r="F223" s="13">
        <f t="shared" si="9"/>
        <v>50.000297888920798</v>
      </c>
      <c r="G223" s="13">
        <f t="shared" si="10"/>
        <v>50.000297888920798</v>
      </c>
      <c r="H223" s="13">
        <v>222780</v>
      </c>
      <c r="I223" s="13" t="s">
        <v>975</v>
      </c>
    </row>
    <row r="224" spans="1:9" ht="45" x14ac:dyDescent="0.25">
      <c r="A224" s="40" t="s">
        <v>194</v>
      </c>
      <c r="B224" s="24" t="s">
        <v>804</v>
      </c>
      <c r="C224" s="13">
        <v>223541</v>
      </c>
      <c r="D224" s="13">
        <v>223541</v>
      </c>
      <c r="E224" s="13">
        <v>111770</v>
      </c>
      <c r="F224" s="13">
        <f t="shared" si="9"/>
        <v>49.999776327385135</v>
      </c>
      <c r="G224" s="13">
        <f t="shared" si="10"/>
        <v>49.999776327385135</v>
      </c>
      <c r="H224" s="13">
        <v>107530</v>
      </c>
      <c r="I224" s="13">
        <f>E224/H222*100</f>
        <v>50.170571864619809</v>
      </c>
    </row>
    <row r="225" spans="1:9" ht="45" x14ac:dyDescent="0.25">
      <c r="A225" s="40" t="s">
        <v>195</v>
      </c>
      <c r="B225" s="24" t="s">
        <v>805</v>
      </c>
      <c r="C225" s="13">
        <v>223541</v>
      </c>
      <c r="D225" s="13">
        <v>223541</v>
      </c>
      <c r="E225" s="13">
        <v>111770</v>
      </c>
      <c r="F225" s="13">
        <f t="shared" si="9"/>
        <v>49.999776327385135</v>
      </c>
      <c r="G225" s="13">
        <f t="shared" si="10"/>
        <v>49.999776327385135</v>
      </c>
      <c r="H225" s="13">
        <v>107530</v>
      </c>
      <c r="I225" s="13">
        <f>E225/H223*100</f>
        <v>50.170571864619809</v>
      </c>
    </row>
    <row r="226" spans="1:9" ht="30" x14ac:dyDescent="0.25">
      <c r="A226" s="40" t="s">
        <v>196</v>
      </c>
      <c r="B226" s="24" t="s">
        <v>806</v>
      </c>
      <c r="C226" s="13">
        <v>5588543.7000000002</v>
      </c>
      <c r="D226" s="13">
        <v>5588543.7000000002</v>
      </c>
      <c r="E226" s="13">
        <v>1120529.71728</v>
      </c>
      <c r="F226" s="13">
        <f t="shared" si="9"/>
        <v>20.050477860269751</v>
      </c>
      <c r="G226" s="13">
        <f t="shared" si="10"/>
        <v>20.050477860269751</v>
      </c>
      <c r="H226" s="13">
        <v>1011395.1375399999</v>
      </c>
      <c r="I226" s="13" t="s">
        <v>975</v>
      </c>
    </row>
    <row r="227" spans="1:9" ht="30" x14ac:dyDescent="0.25">
      <c r="A227" s="10" t="s">
        <v>1033</v>
      </c>
      <c r="B227" s="24" t="s">
        <v>1034</v>
      </c>
      <c r="C227" s="13">
        <v>0</v>
      </c>
      <c r="D227" s="13">
        <v>0</v>
      </c>
      <c r="E227" s="13">
        <v>0</v>
      </c>
      <c r="F227" s="13">
        <v>0</v>
      </c>
      <c r="G227" s="13">
        <v>0</v>
      </c>
      <c r="H227" s="13">
        <v>22505.385850000002</v>
      </c>
      <c r="I227" s="13">
        <v>0</v>
      </c>
    </row>
    <row r="228" spans="1:9" ht="45" x14ac:dyDescent="0.25">
      <c r="A228" s="10" t="s">
        <v>1035</v>
      </c>
      <c r="B228" s="24" t="s">
        <v>1036</v>
      </c>
      <c r="C228" s="13">
        <v>0</v>
      </c>
      <c r="D228" s="13">
        <v>0</v>
      </c>
      <c r="E228" s="13">
        <v>0</v>
      </c>
      <c r="F228" s="13">
        <v>0</v>
      </c>
      <c r="G228" s="13">
        <v>0</v>
      </c>
      <c r="H228" s="13">
        <v>22505.385850000002</v>
      </c>
      <c r="I228" s="13"/>
    </row>
    <row r="229" spans="1:9" ht="15" x14ac:dyDescent="0.25">
      <c r="A229" s="40" t="s">
        <v>702</v>
      </c>
      <c r="B229" s="24" t="s">
        <v>807</v>
      </c>
      <c r="C229" s="13">
        <v>426735.5</v>
      </c>
      <c r="D229" s="13">
        <v>426735.5</v>
      </c>
      <c r="E229" s="13">
        <v>0</v>
      </c>
      <c r="F229" s="13">
        <f t="shared" si="9"/>
        <v>0</v>
      </c>
      <c r="G229" s="13">
        <f t="shared" si="10"/>
        <v>0</v>
      </c>
      <c r="H229" s="13">
        <v>0</v>
      </c>
      <c r="I229" s="13">
        <f>E229/H225*100</f>
        <v>0</v>
      </c>
    </row>
    <row r="230" spans="1:9" ht="30" x14ac:dyDescent="0.25">
      <c r="A230" s="40" t="s">
        <v>703</v>
      </c>
      <c r="B230" s="24" t="s">
        <v>808</v>
      </c>
      <c r="C230" s="13">
        <v>426735.5</v>
      </c>
      <c r="D230" s="13">
        <v>426735.5</v>
      </c>
      <c r="E230" s="13">
        <v>0</v>
      </c>
      <c r="F230" s="13">
        <f t="shared" si="9"/>
        <v>0</v>
      </c>
      <c r="G230" s="13">
        <f t="shared" si="10"/>
        <v>0</v>
      </c>
      <c r="H230" s="13">
        <v>0</v>
      </c>
      <c r="I230" s="13">
        <f>E230/H226*100</f>
        <v>0</v>
      </c>
    </row>
    <row r="231" spans="1:9" ht="30" x14ac:dyDescent="0.25">
      <c r="A231" s="40" t="s">
        <v>704</v>
      </c>
      <c r="B231" s="24" t="s">
        <v>809</v>
      </c>
      <c r="C231" s="13">
        <v>4549.8999999999996</v>
      </c>
      <c r="D231" s="13">
        <v>4549.8999999999996</v>
      </c>
      <c r="E231" s="13">
        <v>155.30000000000001</v>
      </c>
      <c r="F231" s="13">
        <f t="shared" si="9"/>
        <v>3.4132618299303288</v>
      </c>
      <c r="G231" s="13">
        <f t="shared" si="10"/>
        <v>3.4132618299303288</v>
      </c>
      <c r="H231" s="13">
        <v>883.59268000000009</v>
      </c>
      <c r="I231" s="13">
        <v>0</v>
      </c>
    </row>
    <row r="232" spans="1:9" ht="45" x14ac:dyDescent="0.25">
      <c r="A232" s="40" t="s">
        <v>705</v>
      </c>
      <c r="B232" s="24" t="s">
        <v>810</v>
      </c>
      <c r="C232" s="13">
        <v>4549.8999999999996</v>
      </c>
      <c r="D232" s="13">
        <v>4549.8999999999996</v>
      </c>
      <c r="E232" s="13">
        <v>155.30000000000001</v>
      </c>
      <c r="F232" s="13">
        <f t="shared" si="9"/>
        <v>3.4132618299303288</v>
      </c>
      <c r="G232" s="13">
        <f t="shared" si="10"/>
        <v>3.4132618299303288</v>
      </c>
      <c r="H232" s="13">
        <v>883.59268000000009</v>
      </c>
      <c r="I232" s="13">
        <v>0</v>
      </c>
    </row>
    <row r="233" spans="1:9" ht="30" x14ac:dyDescent="0.25">
      <c r="A233" s="40" t="s">
        <v>706</v>
      </c>
      <c r="B233" s="24" t="s">
        <v>811</v>
      </c>
      <c r="C233" s="13">
        <v>9450.2999999999993</v>
      </c>
      <c r="D233" s="13">
        <v>9450.2999999999993</v>
      </c>
      <c r="E233" s="13">
        <v>0</v>
      </c>
      <c r="F233" s="13">
        <f t="shared" si="9"/>
        <v>0</v>
      </c>
      <c r="G233" s="13">
        <f t="shared" si="10"/>
        <v>0</v>
      </c>
      <c r="H233" s="13">
        <v>0</v>
      </c>
      <c r="I233" s="13">
        <v>0</v>
      </c>
    </row>
    <row r="234" spans="1:9" ht="30" x14ac:dyDescent="0.25">
      <c r="A234" s="40" t="s">
        <v>707</v>
      </c>
      <c r="B234" s="24" t="s">
        <v>812</v>
      </c>
      <c r="C234" s="13">
        <v>9450.2999999999993</v>
      </c>
      <c r="D234" s="13">
        <v>9450.2999999999993</v>
      </c>
      <c r="E234" s="13">
        <v>0</v>
      </c>
      <c r="F234" s="13">
        <f t="shared" si="9"/>
        <v>0</v>
      </c>
      <c r="G234" s="13">
        <f t="shared" si="10"/>
        <v>0</v>
      </c>
      <c r="H234" s="13">
        <v>0</v>
      </c>
      <c r="I234" s="13">
        <v>0</v>
      </c>
    </row>
    <row r="235" spans="1:9" ht="45" x14ac:dyDescent="0.25">
      <c r="A235" s="40" t="s">
        <v>197</v>
      </c>
      <c r="B235" s="24" t="s">
        <v>813</v>
      </c>
      <c r="C235" s="13">
        <v>459.4</v>
      </c>
      <c r="D235" s="13">
        <v>459.4</v>
      </c>
      <c r="E235" s="13">
        <v>0</v>
      </c>
      <c r="F235" s="13">
        <f t="shared" si="9"/>
        <v>0</v>
      </c>
      <c r="G235" s="13">
        <f t="shared" si="10"/>
        <v>0</v>
      </c>
      <c r="H235" s="13">
        <v>0</v>
      </c>
      <c r="I235" s="13">
        <v>0</v>
      </c>
    </row>
    <row r="236" spans="1:9" ht="45" x14ac:dyDescent="0.25">
      <c r="A236" s="40" t="s">
        <v>708</v>
      </c>
      <c r="B236" s="24" t="s">
        <v>814</v>
      </c>
      <c r="C236" s="13">
        <v>6229.3</v>
      </c>
      <c r="D236" s="13">
        <v>6229.3</v>
      </c>
      <c r="E236" s="13">
        <v>4357.02819</v>
      </c>
      <c r="F236" s="13">
        <f t="shared" si="9"/>
        <v>69.944105918803075</v>
      </c>
      <c r="G236" s="13">
        <f t="shared" si="10"/>
        <v>69.944105918803075</v>
      </c>
      <c r="H236" s="13">
        <v>9037.1413400000001</v>
      </c>
      <c r="I236" s="13">
        <f t="shared" si="11"/>
        <v>48.212460401775679</v>
      </c>
    </row>
    <row r="237" spans="1:9" ht="60" x14ac:dyDescent="0.25">
      <c r="A237" s="10" t="s">
        <v>709</v>
      </c>
      <c r="B237" s="24" t="s">
        <v>815</v>
      </c>
      <c r="C237" s="13">
        <v>6229.3</v>
      </c>
      <c r="D237" s="13">
        <v>6229.3</v>
      </c>
      <c r="E237" s="13">
        <v>4357.02819</v>
      </c>
      <c r="F237" s="13">
        <f t="shared" si="9"/>
        <v>69.944105918803075</v>
      </c>
      <c r="G237" s="13">
        <f t="shared" si="10"/>
        <v>69.944105918803075</v>
      </c>
      <c r="H237" s="13">
        <v>9037.1413400000001</v>
      </c>
      <c r="I237" s="13">
        <f t="shared" si="11"/>
        <v>48.212460401775679</v>
      </c>
    </row>
    <row r="238" spans="1:9" ht="60" x14ac:dyDescent="0.25">
      <c r="A238" s="10" t="s">
        <v>198</v>
      </c>
      <c r="B238" s="24" t="s">
        <v>816</v>
      </c>
      <c r="C238" s="13">
        <v>51887.7</v>
      </c>
      <c r="D238" s="13">
        <v>51887.7</v>
      </c>
      <c r="E238" s="13">
        <v>5319.9220300000006</v>
      </c>
      <c r="F238" s="13">
        <f t="shared" si="9"/>
        <v>10.25276130952037</v>
      </c>
      <c r="G238" s="13">
        <f t="shared" si="10"/>
        <v>10.25276130952037</v>
      </c>
      <c r="H238" s="13">
        <v>0</v>
      </c>
      <c r="I238" s="13">
        <v>0</v>
      </c>
    </row>
    <row r="239" spans="1:9" ht="60" x14ac:dyDescent="0.25">
      <c r="A239" s="40" t="s">
        <v>710</v>
      </c>
      <c r="B239" s="24" t="s">
        <v>817</v>
      </c>
      <c r="C239" s="13">
        <v>758873.7</v>
      </c>
      <c r="D239" s="13">
        <v>758873.7</v>
      </c>
      <c r="E239" s="13">
        <v>394533.17158999998</v>
      </c>
      <c r="F239" s="13">
        <f t="shared" si="9"/>
        <v>51.989306203390626</v>
      </c>
      <c r="G239" s="13">
        <f t="shared" si="10"/>
        <v>51.989306203390626</v>
      </c>
      <c r="H239" s="13">
        <v>140969.79511000001</v>
      </c>
      <c r="I239" s="13" t="s">
        <v>975</v>
      </c>
    </row>
    <row r="240" spans="1:9" ht="60" x14ac:dyDescent="0.25">
      <c r="A240" s="40" t="s">
        <v>199</v>
      </c>
      <c r="B240" s="24" t="s">
        <v>818</v>
      </c>
      <c r="C240" s="13">
        <v>4173.3999999999996</v>
      </c>
      <c r="D240" s="13">
        <v>4173.3999999999996</v>
      </c>
      <c r="E240" s="13">
        <v>2096.3367600000001</v>
      </c>
      <c r="F240" s="13">
        <f t="shared" si="9"/>
        <v>50.230909090909101</v>
      </c>
      <c r="G240" s="13">
        <f t="shared" si="10"/>
        <v>50.230909090909101</v>
      </c>
      <c r="H240" s="13">
        <v>2775.9660800000001</v>
      </c>
      <c r="I240" s="13">
        <f t="shared" si="11"/>
        <v>75.517376638838471</v>
      </c>
    </row>
    <row r="241" spans="1:10" ht="75" x14ac:dyDescent="0.25">
      <c r="A241" s="40" t="s">
        <v>200</v>
      </c>
      <c r="B241" s="24" t="s">
        <v>819</v>
      </c>
      <c r="C241" s="13">
        <v>4173.3999999999996</v>
      </c>
      <c r="D241" s="13">
        <v>4173.3999999999996</v>
      </c>
      <c r="E241" s="13">
        <v>2096.3367600000001</v>
      </c>
      <c r="F241" s="13">
        <f t="shared" si="9"/>
        <v>50.230909090909101</v>
      </c>
      <c r="G241" s="13">
        <f t="shared" si="10"/>
        <v>50.230909090909101</v>
      </c>
      <c r="H241" s="13">
        <v>2775.9660800000001</v>
      </c>
      <c r="I241" s="13">
        <f t="shared" si="11"/>
        <v>75.517376638838471</v>
      </c>
    </row>
    <row r="242" spans="1:10" ht="45" x14ac:dyDescent="0.25">
      <c r="A242" s="40" t="s">
        <v>201</v>
      </c>
      <c r="B242" s="24" t="s">
        <v>820</v>
      </c>
      <c r="C242" s="13">
        <v>7718.8</v>
      </c>
      <c r="D242" s="13">
        <v>7718.8</v>
      </c>
      <c r="E242" s="13">
        <v>0</v>
      </c>
      <c r="F242" s="13">
        <f t="shared" si="9"/>
        <v>0</v>
      </c>
      <c r="G242" s="13">
        <f t="shared" si="10"/>
        <v>0</v>
      </c>
      <c r="H242" s="13">
        <v>0</v>
      </c>
      <c r="I242" s="13">
        <v>0</v>
      </c>
    </row>
    <row r="243" spans="1:10" ht="45" x14ac:dyDescent="0.25">
      <c r="A243" s="40" t="s">
        <v>202</v>
      </c>
      <c r="B243" s="24" t="s">
        <v>821</v>
      </c>
      <c r="C243" s="13">
        <v>7718.8</v>
      </c>
      <c r="D243" s="13">
        <v>7718.8</v>
      </c>
      <c r="E243" s="13">
        <v>0</v>
      </c>
      <c r="F243" s="13">
        <f t="shared" si="9"/>
        <v>0</v>
      </c>
      <c r="G243" s="13">
        <f t="shared" si="10"/>
        <v>0</v>
      </c>
      <c r="H243" s="13">
        <v>0</v>
      </c>
      <c r="I243" s="13">
        <v>0</v>
      </c>
    </row>
    <row r="244" spans="1:10" ht="45" x14ac:dyDescent="0.25">
      <c r="A244" s="40" t="s">
        <v>711</v>
      </c>
      <c r="B244" s="24" t="s">
        <v>822</v>
      </c>
      <c r="C244" s="13">
        <v>128183</v>
      </c>
      <c r="D244" s="13">
        <v>128183</v>
      </c>
      <c r="E244" s="13">
        <v>10937.17391</v>
      </c>
      <c r="F244" s="13">
        <f t="shared" si="9"/>
        <v>8.5324683538378707</v>
      </c>
      <c r="G244" s="13">
        <f t="shared" si="10"/>
        <v>8.5324683538378707</v>
      </c>
      <c r="H244" s="13">
        <v>0</v>
      </c>
      <c r="I244" s="13">
        <v>0</v>
      </c>
    </row>
    <row r="245" spans="1:10" ht="60" x14ac:dyDescent="0.25">
      <c r="A245" s="40" t="s">
        <v>712</v>
      </c>
      <c r="B245" s="24" t="s">
        <v>823</v>
      </c>
      <c r="C245" s="13">
        <v>128183</v>
      </c>
      <c r="D245" s="13">
        <v>128183</v>
      </c>
      <c r="E245" s="13">
        <v>10937.17391</v>
      </c>
      <c r="F245" s="13">
        <f t="shared" si="9"/>
        <v>8.5324683538378707</v>
      </c>
      <c r="G245" s="13">
        <f t="shared" si="10"/>
        <v>8.5324683538378707</v>
      </c>
      <c r="H245" s="13">
        <v>0</v>
      </c>
      <c r="I245" s="13">
        <v>0</v>
      </c>
    </row>
    <row r="246" spans="1:10" s="12" customFormat="1" ht="75" x14ac:dyDescent="0.25">
      <c r="A246" s="40" t="s">
        <v>713</v>
      </c>
      <c r="B246" s="24" t="s">
        <v>824</v>
      </c>
      <c r="C246" s="13">
        <v>14100</v>
      </c>
      <c r="D246" s="13">
        <v>14100</v>
      </c>
      <c r="E246" s="13">
        <v>0</v>
      </c>
      <c r="F246" s="13">
        <f t="shared" si="9"/>
        <v>0</v>
      </c>
      <c r="G246" s="13">
        <f t="shared" si="10"/>
        <v>0</v>
      </c>
      <c r="H246" s="13">
        <v>0</v>
      </c>
      <c r="I246" s="13">
        <v>0</v>
      </c>
    </row>
    <row r="247" spans="1:10" ht="75" x14ac:dyDescent="0.25">
      <c r="A247" s="40" t="s">
        <v>714</v>
      </c>
      <c r="B247" s="24" t="s">
        <v>825</v>
      </c>
      <c r="C247" s="13">
        <v>14100</v>
      </c>
      <c r="D247" s="13">
        <v>14100</v>
      </c>
      <c r="E247" s="13">
        <v>0</v>
      </c>
      <c r="F247" s="13">
        <f t="shared" si="9"/>
        <v>0</v>
      </c>
      <c r="G247" s="13">
        <f t="shared" si="10"/>
        <v>0</v>
      </c>
      <c r="H247" s="13">
        <v>0</v>
      </c>
      <c r="I247" s="13">
        <v>0</v>
      </c>
    </row>
    <row r="248" spans="1:10" s="12" customFormat="1" ht="45" x14ac:dyDescent="0.25">
      <c r="A248" s="40" t="s">
        <v>715</v>
      </c>
      <c r="B248" s="24" t="s">
        <v>826</v>
      </c>
      <c r="C248" s="13">
        <v>110317</v>
      </c>
      <c r="D248" s="13">
        <v>110317</v>
      </c>
      <c r="E248" s="13">
        <v>0</v>
      </c>
      <c r="F248" s="13">
        <f t="shared" si="9"/>
        <v>0</v>
      </c>
      <c r="G248" s="13">
        <f t="shared" si="10"/>
        <v>0</v>
      </c>
      <c r="H248" s="13">
        <v>0</v>
      </c>
      <c r="I248" s="13">
        <v>0</v>
      </c>
    </row>
    <row r="249" spans="1:10" ht="60" x14ac:dyDescent="0.25">
      <c r="A249" s="40" t="s">
        <v>716</v>
      </c>
      <c r="B249" s="24" t="s">
        <v>827</v>
      </c>
      <c r="C249" s="13">
        <v>110317</v>
      </c>
      <c r="D249" s="13">
        <v>110317</v>
      </c>
      <c r="E249" s="13">
        <v>0</v>
      </c>
      <c r="F249" s="13">
        <f t="shared" si="9"/>
        <v>0</v>
      </c>
      <c r="G249" s="13">
        <f t="shared" si="10"/>
        <v>0</v>
      </c>
      <c r="H249" s="13">
        <v>0</v>
      </c>
      <c r="I249" s="13">
        <v>0</v>
      </c>
    </row>
    <row r="250" spans="1:10" ht="45" x14ac:dyDescent="0.25">
      <c r="A250" s="40" t="s">
        <v>717</v>
      </c>
      <c r="B250" s="24" t="s">
        <v>828</v>
      </c>
      <c r="C250" s="13">
        <v>54094.6</v>
      </c>
      <c r="D250" s="13">
        <v>54094.6</v>
      </c>
      <c r="E250" s="13">
        <v>269.43689000000001</v>
      </c>
      <c r="F250" s="13">
        <f t="shared" si="9"/>
        <v>0.49808463321662422</v>
      </c>
      <c r="G250" s="13">
        <f t="shared" si="10"/>
        <v>0.49808463321662422</v>
      </c>
      <c r="H250" s="13">
        <v>0</v>
      </c>
      <c r="I250" s="13">
        <v>0</v>
      </c>
    </row>
    <row r="251" spans="1:10" s="12" customFormat="1" ht="60" x14ac:dyDescent="0.25">
      <c r="A251" s="40" t="s">
        <v>718</v>
      </c>
      <c r="B251" s="24" t="s">
        <v>829</v>
      </c>
      <c r="C251" s="13">
        <v>54094.6</v>
      </c>
      <c r="D251" s="13">
        <v>54094.6</v>
      </c>
      <c r="E251" s="13">
        <v>269.43689000000001</v>
      </c>
      <c r="F251" s="13">
        <f t="shared" si="9"/>
        <v>0.49808463321662422</v>
      </c>
      <c r="G251" s="13">
        <f t="shared" si="10"/>
        <v>0.49808463321662422</v>
      </c>
      <c r="H251" s="13">
        <v>0</v>
      </c>
      <c r="I251" s="13">
        <v>0</v>
      </c>
      <c r="J251" s="20">
        <f>D251-C251</f>
        <v>0</v>
      </c>
    </row>
    <row r="252" spans="1:10" s="12" customFormat="1" ht="30" x14ac:dyDescent="0.25">
      <c r="A252" s="40" t="s">
        <v>719</v>
      </c>
      <c r="B252" s="24" t="s">
        <v>830</v>
      </c>
      <c r="C252" s="13">
        <v>29020.3</v>
      </c>
      <c r="D252" s="13">
        <v>29020.3</v>
      </c>
      <c r="E252" s="13">
        <v>0</v>
      </c>
      <c r="F252" s="13">
        <f t="shared" si="9"/>
        <v>0</v>
      </c>
      <c r="G252" s="13">
        <f t="shared" si="10"/>
        <v>0</v>
      </c>
      <c r="H252" s="13">
        <v>0</v>
      </c>
      <c r="I252" s="13">
        <v>0</v>
      </c>
      <c r="J252" s="20"/>
    </row>
    <row r="253" spans="1:10" s="12" customFormat="1" ht="30" x14ac:dyDescent="0.25">
      <c r="A253" s="40" t="s">
        <v>720</v>
      </c>
      <c r="B253" s="24" t="s">
        <v>831</v>
      </c>
      <c r="C253" s="13">
        <v>29020.3</v>
      </c>
      <c r="D253" s="13">
        <v>29020.3</v>
      </c>
      <c r="E253" s="13">
        <v>0</v>
      </c>
      <c r="F253" s="13">
        <f t="shared" si="9"/>
        <v>0</v>
      </c>
      <c r="G253" s="13">
        <f t="shared" si="10"/>
        <v>0</v>
      </c>
      <c r="H253" s="13">
        <v>0</v>
      </c>
      <c r="I253" s="13">
        <v>0</v>
      </c>
      <c r="J253" s="20"/>
    </row>
    <row r="254" spans="1:10" s="12" customFormat="1" ht="45" x14ac:dyDescent="0.25">
      <c r="A254" s="10" t="s">
        <v>1037</v>
      </c>
      <c r="B254" s="24" t="s">
        <v>1038</v>
      </c>
      <c r="C254" s="13">
        <v>0</v>
      </c>
      <c r="D254" s="13">
        <v>0</v>
      </c>
      <c r="E254" s="13">
        <v>0</v>
      </c>
      <c r="F254" s="13">
        <v>0</v>
      </c>
      <c r="G254" s="13">
        <v>0</v>
      </c>
      <c r="H254" s="13">
        <v>82.51</v>
      </c>
      <c r="I254" s="13">
        <v>0</v>
      </c>
      <c r="J254" s="20"/>
    </row>
    <row r="255" spans="1:10" s="12" customFormat="1" ht="15" x14ac:dyDescent="0.25">
      <c r="A255" s="40" t="s">
        <v>721</v>
      </c>
      <c r="B255" s="24" t="s">
        <v>832</v>
      </c>
      <c r="C255" s="13">
        <v>53565.5</v>
      </c>
      <c r="D255" s="13">
        <v>53565.5</v>
      </c>
      <c r="E255" s="13">
        <v>0</v>
      </c>
      <c r="F255" s="13">
        <f t="shared" si="9"/>
        <v>0</v>
      </c>
      <c r="G255" s="13">
        <f t="shared" si="10"/>
        <v>0</v>
      </c>
      <c r="H255" s="13"/>
      <c r="I255" s="13">
        <v>0</v>
      </c>
      <c r="J255" s="20"/>
    </row>
    <row r="256" spans="1:10" s="12" customFormat="1" ht="30" x14ac:dyDescent="0.25">
      <c r="A256" s="40" t="s">
        <v>722</v>
      </c>
      <c r="B256" s="24" t="s">
        <v>833</v>
      </c>
      <c r="C256" s="13">
        <v>53565.5</v>
      </c>
      <c r="D256" s="13">
        <v>53565.5</v>
      </c>
      <c r="E256" s="13">
        <v>0</v>
      </c>
      <c r="F256" s="13">
        <f t="shared" si="9"/>
        <v>0</v>
      </c>
      <c r="G256" s="13">
        <f t="shared" si="10"/>
        <v>0</v>
      </c>
      <c r="H256" s="13"/>
      <c r="I256" s="13">
        <v>0</v>
      </c>
    </row>
    <row r="257" spans="1:9" ht="30" x14ac:dyDescent="0.25">
      <c r="A257" s="40" t="s">
        <v>723</v>
      </c>
      <c r="B257" s="24" t="s">
        <v>834</v>
      </c>
      <c r="C257" s="13">
        <v>28244.6</v>
      </c>
      <c r="D257" s="13">
        <v>28244.6</v>
      </c>
      <c r="E257" s="13">
        <v>6717.7872900000002</v>
      </c>
      <c r="F257" s="13">
        <f t="shared" si="9"/>
        <v>23.784324401832567</v>
      </c>
      <c r="G257" s="13">
        <f t="shared" si="10"/>
        <v>23.784324401832567</v>
      </c>
      <c r="H257" s="13"/>
      <c r="I257" s="13">
        <v>0</v>
      </c>
    </row>
    <row r="258" spans="1:9" ht="45" x14ac:dyDescent="0.25">
      <c r="A258" s="40" t="s">
        <v>724</v>
      </c>
      <c r="B258" s="24" t="s">
        <v>835</v>
      </c>
      <c r="C258" s="13">
        <v>28244.6</v>
      </c>
      <c r="D258" s="13">
        <v>28244.6</v>
      </c>
      <c r="E258" s="13">
        <v>6717.7872900000002</v>
      </c>
      <c r="F258" s="13">
        <f t="shared" si="9"/>
        <v>23.784324401832567</v>
      </c>
      <c r="G258" s="13">
        <f t="shared" si="10"/>
        <v>23.784324401832567</v>
      </c>
      <c r="H258" s="13"/>
      <c r="I258" s="13">
        <v>0</v>
      </c>
    </row>
    <row r="259" spans="1:9" ht="90" x14ac:dyDescent="0.25">
      <c r="A259" s="10" t="s">
        <v>1039</v>
      </c>
      <c r="B259" s="24" t="s">
        <v>1040</v>
      </c>
      <c r="C259" s="13">
        <v>0</v>
      </c>
      <c r="D259" s="13">
        <v>0</v>
      </c>
      <c r="E259" s="13">
        <v>0</v>
      </c>
      <c r="F259" s="13">
        <v>0</v>
      </c>
      <c r="G259" s="13">
        <v>0</v>
      </c>
      <c r="H259" s="13">
        <v>337.99997999999999</v>
      </c>
      <c r="I259" s="13"/>
    </row>
    <row r="260" spans="1:9" ht="15" x14ac:dyDescent="0.25">
      <c r="A260" s="40" t="s">
        <v>984</v>
      </c>
      <c r="B260" s="24" t="s">
        <v>1001</v>
      </c>
      <c r="C260" s="13">
        <v>12061.5</v>
      </c>
      <c r="D260" s="13">
        <v>12061.5</v>
      </c>
      <c r="E260" s="13">
        <v>0</v>
      </c>
      <c r="F260" s="13">
        <f t="shared" si="9"/>
        <v>0</v>
      </c>
      <c r="G260" s="13">
        <f t="shared" si="10"/>
        <v>0</v>
      </c>
      <c r="H260" s="13"/>
      <c r="I260" s="13">
        <v>0</v>
      </c>
    </row>
    <row r="261" spans="1:9" ht="30" x14ac:dyDescent="0.25">
      <c r="A261" s="40" t="s">
        <v>985</v>
      </c>
      <c r="B261" s="24" t="s">
        <v>1002</v>
      </c>
      <c r="C261" s="13">
        <v>12061.5</v>
      </c>
      <c r="D261" s="13">
        <v>12061.5</v>
      </c>
      <c r="E261" s="13">
        <v>0</v>
      </c>
      <c r="F261" s="13">
        <f t="shared" si="9"/>
        <v>0</v>
      </c>
      <c r="G261" s="13">
        <f t="shared" si="10"/>
        <v>0</v>
      </c>
      <c r="H261" s="13"/>
      <c r="I261" s="13">
        <v>0</v>
      </c>
    </row>
    <row r="262" spans="1:9" ht="30" x14ac:dyDescent="0.25">
      <c r="A262" s="40" t="s">
        <v>725</v>
      </c>
      <c r="B262" s="24" t="s">
        <v>836</v>
      </c>
      <c r="C262" s="13">
        <v>81985.899999999994</v>
      </c>
      <c r="D262" s="13">
        <v>81985.899999999994</v>
      </c>
      <c r="E262" s="13">
        <v>0</v>
      </c>
      <c r="F262" s="13">
        <f t="shared" si="9"/>
        <v>0</v>
      </c>
      <c r="G262" s="13">
        <f t="shared" si="10"/>
        <v>0</v>
      </c>
      <c r="H262" s="13"/>
      <c r="I262" s="13">
        <v>0</v>
      </c>
    </row>
    <row r="263" spans="1:9" ht="45" x14ac:dyDescent="0.25">
      <c r="A263" s="40" t="s">
        <v>726</v>
      </c>
      <c r="B263" s="24" t="s">
        <v>837</v>
      </c>
      <c r="C263" s="13">
        <v>81985.899999999994</v>
      </c>
      <c r="D263" s="13">
        <v>81985.899999999994</v>
      </c>
      <c r="E263" s="13">
        <v>0</v>
      </c>
      <c r="F263" s="13">
        <f t="shared" si="9"/>
        <v>0</v>
      </c>
      <c r="G263" s="13">
        <f t="shared" si="10"/>
        <v>0</v>
      </c>
      <c r="H263" s="13"/>
      <c r="I263" s="13">
        <v>0</v>
      </c>
    </row>
    <row r="264" spans="1:9" s="12" customFormat="1" ht="45" x14ac:dyDescent="0.25">
      <c r="A264" s="40" t="s">
        <v>727</v>
      </c>
      <c r="B264" s="24" t="s">
        <v>838</v>
      </c>
      <c r="C264" s="13">
        <v>25000</v>
      </c>
      <c r="D264" s="13">
        <v>25000</v>
      </c>
      <c r="E264" s="13">
        <v>0</v>
      </c>
      <c r="F264" s="13">
        <f t="shared" si="9"/>
        <v>0</v>
      </c>
      <c r="G264" s="13">
        <f t="shared" si="10"/>
        <v>0</v>
      </c>
      <c r="H264" s="13"/>
      <c r="I264" s="13">
        <v>0</v>
      </c>
    </row>
    <row r="265" spans="1:9" ht="45" x14ac:dyDescent="0.25">
      <c r="A265" s="40" t="s">
        <v>728</v>
      </c>
      <c r="B265" s="24" t="s">
        <v>839</v>
      </c>
      <c r="C265" s="13">
        <v>25000</v>
      </c>
      <c r="D265" s="13">
        <v>25000</v>
      </c>
      <c r="E265" s="13">
        <v>0</v>
      </c>
      <c r="F265" s="13">
        <f t="shared" si="9"/>
        <v>0</v>
      </c>
      <c r="G265" s="13">
        <f t="shared" si="10"/>
        <v>0</v>
      </c>
      <c r="H265" s="13"/>
      <c r="I265" s="13">
        <v>0</v>
      </c>
    </row>
    <row r="266" spans="1:9" ht="60" x14ac:dyDescent="0.25">
      <c r="A266" s="40" t="s">
        <v>729</v>
      </c>
      <c r="B266" s="24" t="s">
        <v>840</v>
      </c>
      <c r="C266" s="13">
        <v>106032.7</v>
      </c>
      <c r="D266" s="13">
        <v>106032.7</v>
      </c>
      <c r="E266" s="13">
        <v>0</v>
      </c>
      <c r="F266" s="13">
        <f t="shared" si="9"/>
        <v>0</v>
      </c>
      <c r="G266" s="13">
        <f t="shared" si="10"/>
        <v>0</v>
      </c>
      <c r="H266" s="13"/>
      <c r="I266" s="13">
        <v>0</v>
      </c>
    </row>
    <row r="267" spans="1:9" ht="60" x14ac:dyDescent="0.25">
      <c r="A267" s="40" t="s">
        <v>730</v>
      </c>
      <c r="B267" s="24" t="s">
        <v>841</v>
      </c>
      <c r="C267" s="13">
        <v>106032.7</v>
      </c>
      <c r="D267" s="13">
        <v>106032.7</v>
      </c>
      <c r="E267" s="13">
        <v>0</v>
      </c>
      <c r="F267" s="13">
        <f t="shared" si="9"/>
        <v>0</v>
      </c>
      <c r="G267" s="13">
        <f t="shared" si="10"/>
        <v>0</v>
      </c>
      <c r="H267" s="13"/>
      <c r="I267" s="13">
        <v>0</v>
      </c>
    </row>
    <row r="268" spans="1:9" ht="30" x14ac:dyDescent="0.25">
      <c r="A268" s="40" t="s">
        <v>731</v>
      </c>
      <c r="B268" s="24" t="s">
        <v>842</v>
      </c>
      <c r="C268" s="13">
        <v>81398.3</v>
      </c>
      <c r="D268" s="13">
        <v>81398.3</v>
      </c>
      <c r="E268" s="13">
        <v>0</v>
      </c>
      <c r="F268" s="13">
        <f t="shared" si="9"/>
        <v>0</v>
      </c>
      <c r="G268" s="13">
        <f t="shared" si="10"/>
        <v>0</v>
      </c>
      <c r="H268" s="13"/>
      <c r="I268" s="13">
        <v>0</v>
      </c>
    </row>
    <row r="269" spans="1:9" ht="30" x14ac:dyDescent="0.25">
      <c r="A269" s="40" t="s">
        <v>732</v>
      </c>
      <c r="B269" s="24" t="s">
        <v>843</v>
      </c>
      <c r="C269" s="13">
        <v>81398.3</v>
      </c>
      <c r="D269" s="13">
        <v>81398.3</v>
      </c>
      <c r="E269" s="13">
        <v>0</v>
      </c>
      <c r="F269" s="13">
        <f t="shared" si="9"/>
        <v>0</v>
      </c>
      <c r="G269" s="13">
        <f t="shared" si="10"/>
        <v>0</v>
      </c>
      <c r="H269" s="13"/>
      <c r="I269" s="13">
        <v>0</v>
      </c>
    </row>
    <row r="270" spans="1:9" ht="45" x14ac:dyDescent="0.25">
      <c r="A270" s="10" t="s">
        <v>1041</v>
      </c>
      <c r="B270" s="24" t="s">
        <v>1042</v>
      </c>
      <c r="C270" s="13">
        <v>0</v>
      </c>
      <c r="D270" s="13">
        <v>0</v>
      </c>
      <c r="E270" s="13">
        <v>0</v>
      </c>
      <c r="F270" s="13">
        <v>0</v>
      </c>
      <c r="G270" s="13">
        <v>0</v>
      </c>
      <c r="H270" s="13">
        <v>420.00130000000001</v>
      </c>
      <c r="I270" s="13">
        <v>0</v>
      </c>
    </row>
    <row r="271" spans="1:9" ht="75" x14ac:dyDescent="0.25">
      <c r="A271" s="40" t="s">
        <v>203</v>
      </c>
      <c r="B271" s="24" t="s">
        <v>844</v>
      </c>
      <c r="C271" s="13">
        <v>11793.9</v>
      </c>
      <c r="D271" s="13">
        <v>11793.9</v>
      </c>
      <c r="E271" s="13">
        <v>4788.2088300000005</v>
      </c>
      <c r="F271" s="13">
        <f t="shared" si="9"/>
        <v>40.599028565614432</v>
      </c>
      <c r="G271" s="13">
        <f t="shared" si="10"/>
        <v>40.599028565614432</v>
      </c>
      <c r="H271" s="13">
        <v>2571.9309399999997</v>
      </c>
      <c r="I271" s="13">
        <f t="shared" si="11"/>
        <v>186.17174961937357</v>
      </c>
    </row>
    <row r="272" spans="1:9" ht="30" x14ac:dyDescent="0.25">
      <c r="A272" s="40" t="s">
        <v>733</v>
      </c>
      <c r="B272" s="24" t="s">
        <v>845</v>
      </c>
      <c r="C272" s="13">
        <v>10977.4</v>
      </c>
      <c r="D272" s="13">
        <v>10977.4</v>
      </c>
      <c r="E272" s="13">
        <v>0</v>
      </c>
      <c r="F272" s="13">
        <f t="shared" si="9"/>
        <v>0</v>
      </c>
      <c r="G272" s="13">
        <f t="shared" si="10"/>
        <v>0</v>
      </c>
      <c r="H272" s="13">
        <v>0</v>
      </c>
      <c r="I272" s="13">
        <v>0</v>
      </c>
    </row>
    <row r="273" spans="1:9" ht="30" x14ac:dyDescent="0.25">
      <c r="A273" s="40" t="s">
        <v>734</v>
      </c>
      <c r="B273" s="24" t="s">
        <v>846</v>
      </c>
      <c r="C273" s="13">
        <v>10977.4</v>
      </c>
      <c r="D273" s="13">
        <v>10977.4</v>
      </c>
      <c r="E273" s="13">
        <v>0</v>
      </c>
      <c r="F273" s="13">
        <f t="shared" si="9"/>
        <v>0</v>
      </c>
      <c r="G273" s="13">
        <f t="shared" si="10"/>
        <v>0</v>
      </c>
      <c r="H273" s="13">
        <v>0</v>
      </c>
      <c r="I273" s="13">
        <v>0</v>
      </c>
    </row>
    <row r="274" spans="1:9" ht="45" x14ac:dyDescent="0.25">
      <c r="A274" s="40" t="s">
        <v>204</v>
      </c>
      <c r="B274" s="24" t="s">
        <v>847</v>
      </c>
      <c r="C274" s="13">
        <v>20287.400000000001</v>
      </c>
      <c r="D274" s="13">
        <v>20287.400000000001</v>
      </c>
      <c r="E274" s="13">
        <v>10164.104589999999</v>
      </c>
      <c r="F274" s="13">
        <f t="shared" si="9"/>
        <v>50.100577649181254</v>
      </c>
      <c r="G274" s="13">
        <f t="shared" si="10"/>
        <v>50.100577649181254</v>
      </c>
      <c r="H274" s="13">
        <v>8909.0951000000005</v>
      </c>
      <c r="I274" s="13">
        <f t="shared" si="11"/>
        <v>114.0868345877237</v>
      </c>
    </row>
    <row r="275" spans="1:9" ht="45" x14ac:dyDescent="0.25">
      <c r="A275" s="40" t="s">
        <v>205</v>
      </c>
      <c r="B275" s="24" t="s">
        <v>848</v>
      </c>
      <c r="C275" s="13">
        <v>9634</v>
      </c>
      <c r="D275" s="13">
        <v>9634</v>
      </c>
      <c r="E275" s="13">
        <v>9634</v>
      </c>
      <c r="F275" s="13">
        <f t="shared" si="9"/>
        <v>100</v>
      </c>
      <c r="G275" s="13">
        <f t="shared" si="10"/>
        <v>100</v>
      </c>
      <c r="H275" s="13">
        <v>9634</v>
      </c>
      <c r="I275" s="13">
        <f t="shared" si="11"/>
        <v>100</v>
      </c>
    </row>
    <row r="276" spans="1:9" ht="60" x14ac:dyDescent="0.25">
      <c r="A276" s="40" t="s">
        <v>206</v>
      </c>
      <c r="B276" s="24" t="s">
        <v>849</v>
      </c>
      <c r="C276" s="13">
        <v>9634</v>
      </c>
      <c r="D276" s="13">
        <v>9634</v>
      </c>
      <c r="E276" s="13">
        <v>9634</v>
      </c>
      <c r="F276" s="13">
        <f t="shared" si="9"/>
        <v>100</v>
      </c>
      <c r="G276" s="13">
        <f t="shared" si="10"/>
        <v>100</v>
      </c>
      <c r="H276" s="13">
        <v>0</v>
      </c>
      <c r="I276" s="13">
        <v>0</v>
      </c>
    </row>
    <row r="277" spans="1:9" ht="45" x14ac:dyDescent="0.25">
      <c r="A277" s="40" t="s">
        <v>207</v>
      </c>
      <c r="B277" s="24" t="s">
        <v>850</v>
      </c>
      <c r="C277" s="13">
        <v>29756.9</v>
      </c>
      <c r="D277" s="13">
        <v>29756.9</v>
      </c>
      <c r="E277" s="13">
        <v>0</v>
      </c>
      <c r="F277" s="13">
        <f t="shared" si="9"/>
        <v>0</v>
      </c>
      <c r="G277" s="13">
        <f t="shared" si="10"/>
        <v>0</v>
      </c>
      <c r="H277" s="13">
        <v>0</v>
      </c>
      <c r="I277" s="13">
        <v>0</v>
      </c>
    </row>
    <row r="278" spans="1:9" ht="45" x14ac:dyDescent="0.25">
      <c r="A278" s="40" t="s">
        <v>208</v>
      </c>
      <c r="B278" s="24" t="s">
        <v>851</v>
      </c>
      <c r="C278" s="13">
        <v>29756.9</v>
      </c>
      <c r="D278" s="13">
        <v>29756.9</v>
      </c>
      <c r="E278" s="13">
        <v>0</v>
      </c>
      <c r="F278" s="13">
        <f t="shared" si="9"/>
        <v>0</v>
      </c>
      <c r="G278" s="13">
        <f t="shared" si="10"/>
        <v>0</v>
      </c>
      <c r="H278" s="13">
        <v>0</v>
      </c>
      <c r="I278" s="13">
        <v>0</v>
      </c>
    </row>
    <row r="279" spans="1:9" ht="30" x14ac:dyDescent="0.25">
      <c r="A279" s="40" t="s">
        <v>676</v>
      </c>
      <c r="B279" s="24" t="s">
        <v>852</v>
      </c>
      <c r="C279" s="13">
        <v>35782.1</v>
      </c>
      <c r="D279" s="13">
        <v>35782.1</v>
      </c>
      <c r="E279" s="13">
        <v>0</v>
      </c>
      <c r="F279" s="13">
        <f t="shared" si="9"/>
        <v>0</v>
      </c>
      <c r="G279" s="13">
        <f t="shared" si="10"/>
        <v>0</v>
      </c>
      <c r="H279" s="13">
        <v>0</v>
      </c>
      <c r="I279" s="13">
        <v>0</v>
      </c>
    </row>
    <row r="280" spans="1:9" ht="30" x14ac:dyDescent="0.25">
      <c r="A280" s="40" t="s">
        <v>677</v>
      </c>
      <c r="B280" s="24" t="s">
        <v>853</v>
      </c>
      <c r="C280" s="13">
        <v>35782.1</v>
      </c>
      <c r="D280" s="13">
        <v>35782.1</v>
      </c>
      <c r="E280" s="13">
        <v>0</v>
      </c>
      <c r="F280" s="13">
        <f t="shared" si="9"/>
        <v>0</v>
      </c>
      <c r="G280" s="13">
        <f t="shared" si="10"/>
        <v>0</v>
      </c>
      <c r="H280" s="13">
        <v>0</v>
      </c>
      <c r="I280" s="13">
        <v>0</v>
      </c>
    </row>
    <row r="281" spans="1:9" ht="30" x14ac:dyDescent="0.25">
      <c r="A281" s="40" t="s">
        <v>209</v>
      </c>
      <c r="B281" s="24" t="s">
        <v>854</v>
      </c>
      <c r="C281" s="13">
        <v>13291.6</v>
      </c>
      <c r="D281" s="13">
        <v>13291.6</v>
      </c>
      <c r="E281" s="13">
        <v>13291.6</v>
      </c>
      <c r="F281" s="13">
        <f t="shared" ref="F281:F345" si="12">E281/C281*100</f>
        <v>100</v>
      </c>
      <c r="G281" s="13">
        <f t="shared" ref="G281:G345" si="13">E281/D281*100</f>
        <v>100</v>
      </c>
      <c r="H281" s="13">
        <v>3133.9</v>
      </c>
      <c r="I281" s="13" t="s">
        <v>975</v>
      </c>
    </row>
    <row r="282" spans="1:9" ht="45" x14ac:dyDescent="0.25">
      <c r="A282" s="40" t="s">
        <v>210</v>
      </c>
      <c r="B282" s="24" t="s">
        <v>855</v>
      </c>
      <c r="C282" s="13">
        <v>13291.6</v>
      </c>
      <c r="D282" s="13">
        <v>13291.6</v>
      </c>
      <c r="E282" s="13">
        <v>13291.6</v>
      </c>
      <c r="F282" s="13">
        <f t="shared" si="12"/>
        <v>100</v>
      </c>
      <c r="G282" s="13">
        <f t="shared" si="13"/>
        <v>100</v>
      </c>
      <c r="H282" s="13">
        <v>3133.9</v>
      </c>
      <c r="I282" s="13" t="s">
        <v>975</v>
      </c>
    </row>
    <row r="283" spans="1:9" ht="15" x14ac:dyDescent="0.25">
      <c r="A283" s="40" t="s">
        <v>211</v>
      </c>
      <c r="B283" s="24" t="s">
        <v>856</v>
      </c>
      <c r="C283" s="13">
        <v>40586.1</v>
      </c>
      <c r="D283" s="13">
        <v>40586.1</v>
      </c>
      <c r="E283" s="13">
        <v>2298.81828</v>
      </c>
      <c r="F283" s="13">
        <f t="shared" si="12"/>
        <v>5.6640531610576037</v>
      </c>
      <c r="G283" s="13">
        <f t="shared" si="13"/>
        <v>5.6640531610576037</v>
      </c>
      <c r="H283" s="13">
        <v>0</v>
      </c>
      <c r="I283" s="13">
        <v>0</v>
      </c>
    </row>
    <row r="284" spans="1:9" ht="30" x14ac:dyDescent="0.25">
      <c r="A284" s="40" t="s">
        <v>212</v>
      </c>
      <c r="B284" s="24" t="s">
        <v>857</v>
      </c>
      <c r="C284" s="13">
        <v>40586.1</v>
      </c>
      <c r="D284" s="13">
        <v>40586.1</v>
      </c>
      <c r="E284" s="13">
        <v>2298.81828</v>
      </c>
      <c r="F284" s="13">
        <f t="shared" si="12"/>
        <v>5.6640531610576037</v>
      </c>
      <c r="G284" s="13">
        <f t="shared" si="13"/>
        <v>5.6640531610576037</v>
      </c>
      <c r="H284" s="13">
        <v>0</v>
      </c>
      <c r="I284" s="13">
        <v>0</v>
      </c>
    </row>
    <row r="285" spans="1:9" ht="30" x14ac:dyDescent="0.25">
      <c r="A285" s="40" t="s">
        <v>735</v>
      </c>
      <c r="B285" s="24" t="s">
        <v>858</v>
      </c>
      <c r="C285" s="13">
        <v>760484.4</v>
      </c>
      <c r="D285" s="13">
        <v>760484.4</v>
      </c>
      <c r="E285" s="13">
        <v>93831.019990000001</v>
      </c>
      <c r="F285" s="13">
        <f t="shared" si="12"/>
        <v>12.33832278347853</v>
      </c>
      <c r="G285" s="13">
        <f t="shared" si="13"/>
        <v>12.33832278347853</v>
      </c>
      <c r="H285" s="13">
        <v>0</v>
      </c>
      <c r="I285" s="13">
        <v>0</v>
      </c>
    </row>
    <row r="286" spans="1:9" ht="45" x14ac:dyDescent="0.25">
      <c r="A286" s="40" t="s">
        <v>736</v>
      </c>
      <c r="B286" s="24" t="s">
        <v>859</v>
      </c>
      <c r="C286" s="13">
        <v>760484.4</v>
      </c>
      <c r="D286" s="13">
        <v>760484.4</v>
      </c>
      <c r="E286" s="13">
        <v>93831.019990000001</v>
      </c>
      <c r="F286" s="13">
        <f t="shared" si="12"/>
        <v>12.33832278347853</v>
      </c>
      <c r="G286" s="13">
        <f t="shared" si="13"/>
        <v>12.33832278347853</v>
      </c>
      <c r="H286" s="13">
        <v>0</v>
      </c>
      <c r="I286" s="13">
        <v>0</v>
      </c>
    </row>
    <row r="287" spans="1:9" ht="60" x14ac:dyDescent="0.25">
      <c r="A287" s="40" t="s">
        <v>213</v>
      </c>
      <c r="B287" s="24" t="s">
        <v>860</v>
      </c>
      <c r="C287" s="13">
        <v>346916.7</v>
      </c>
      <c r="D287" s="13">
        <v>346916.7</v>
      </c>
      <c r="E287" s="13">
        <v>335773.07120000001</v>
      </c>
      <c r="F287" s="13">
        <f t="shared" si="12"/>
        <v>96.787808485437566</v>
      </c>
      <c r="G287" s="13">
        <f t="shared" si="13"/>
        <v>96.787808485437566</v>
      </c>
      <c r="H287" s="13">
        <v>0</v>
      </c>
      <c r="I287" s="13">
        <v>0</v>
      </c>
    </row>
    <row r="288" spans="1:9" ht="60" x14ac:dyDescent="0.25">
      <c r="A288" s="40" t="s">
        <v>214</v>
      </c>
      <c r="B288" s="24" t="s">
        <v>861</v>
      </c>
      <c r="C288" s="13">
        <v>346916.7</v>
      </c>
      <c r="D288" s="13">
        <v>346916.7</v>
      </c>
      <c r="E288" s="13">
        <v>335773.07120000001</v>
      </c>
      <c r="F288" s="13">
        <f t="shared" si="12"/>
        <v>96.787808485437566</v>
      </c>
      <c r="G288" s="13">
        <f t="shared" si="13"/>
        <v>96.787808485437566</v>
      </c>
      <c r="H288" s="13">
        <v>0</v>
      </c>
      <c r="I288" s="13">
        <v>0</v>
      </c>
    </row>
    <row r="289" spans="1:10" ht="75" x14ac:dyDescent="0.25">
      <c r="A289" s="40" t="s">
        <v>737</v>
      </c>
      <c r="B289" s="24" t="s">
        <v>862</v>
      </c>
      <c r="C289" s="13">
        <v>3246.7</v>
      </c>
      <c r="D289" s="13">
        <v>3246.7</v>
      </c>
      <c r="E289" s="13">
        <v>95.282039999999995</v>
      </c>
      <c r="F289" s="13">
        <f t="shared" si="12"/>
        <v>2.9347349616533713</v>
      </c>
      <c r="G289" s="13">
        <f t="shared" si="13"/>
        <v>2.9347349616533713</v>
      </c>
      <c r="H289" s="13">
        <v>0</v>
      </c>
      <c r="I289" s="13">
        <v>0</v>
      </c>
    </row>
    <row r="290" spans="1:10" ht="45" x14ac:dyDescent="0.25">
      <c r="A290" s="40" t="s">
        <v>215</v>
      </c>
      <c r="B290" s="24" t="s">
        <v>863</v>
      </c>
      <c r="C290" s="13">
        <v>135702.1</v>
      </c>
      <c r="D290" s="13">
        <v>135702.1</v>
      </c>
      <c r="E290" s="13">
        <v>112133.15831999999</v>
      </c>
      <c r="F290" s="13">
        <f t="shared" si="12"/>
        <v>82.631851916808941</v>
      </c>
      <c r="G290" s="13">
        <f t="shared" si="13"/>
        <v>82.631851916808941</v>
      </c>
      <c r="H290" s="13">
        <v>158805.26029000001</v>
      </c>
      <c r="I290" s="13">
        <f t="shared" ref="I290:I339" si="14">E290/H290*100</f>
        <v>70.610481110782857</v>
      </c>
    </row>
    <row r="291" spans="1:10" ht="30" x14ac:dyDescent="0.25">
      <c r="A291" s="40" t="s">
        <v>216</v>
      </c>
      <c r="B291" s="24" t="s">
        <v>864</v>
      </c>
      <c r="C291" s="13">
        <v>74417.3</v>
      </c>
      <c r="D291" s="13">
        <v>74417.3</v>
      </c>
      <c r="E291" s="13">
        <v>74417.3</v>
      </c>
      <c r="F291" s="13">
        <f t="shared" si="12"/>
        <v>100</v>
      </c>
      <c r="G291" s="13">
        <f t="shared" si="13"/>
        <v>100</v>
      </c>
      <c r="H291" s="13">
        <v>65801.899999999994</v>
      </c>
      <c r="I291" s="13">
        <f t="shared" si="14"/>
        <v>113.09293500643601</v>
      </c>
    </row>
    <row r="292" spans="1:10" ht="45" x14ac:dyDescent="0.25">
      <c r="A292" s="40" t="s">
        <v>217</v>
      </c>
      <c r="B292" s="24" t="s">
        <v>865</v>
      </c>
      <c r="C292" s="13">
        <v>199286.3</v>
      </c>
      <c r="D292" s="13">
        <v>199286.3</v>
      </c>
      <c r="E292" s="13">
        <v>10273.325550000001</v>
      </c>
      <c r="F292" s="13">
        <f t="shared" si="12"/>
        <v>5.1550586016198814</v>
      </c>
      <c r="G292" s="13">
        <f t="shared" si="13"/>
        <v>5.1550586016198814</v>
      </c>
      <c r="H292" s="13">
        <v>23763.923559999999</v>
      </c>
      <c r="I292" s="13">
        <f t="shared" si="14"/>
        <v>43.23076332097073</v>
      </c>
    </row>
    <row r="293" spans="1:10" ht="45" x14ac:dyDescent="0.25">
      <c r="A293" s="10" t="s">
        <v>1043</v>
      </c>
      <c r="B293" s="24" t="s">
        <v>1044</v>
      </c>
      <c r="C293" s="13">
        <v>0</v>
      </c>
      <c r="D293" s="13">
        <v>0</v>
      </c>
      <c r="E293" s="13">
        <v>0</v>
      </c>
      <c r="F293" s="13">
        <v>0</v>
      </c>
      <c r="G293" s="13">
        <v>0</v>
      </c>
      <c r="H293" s="13">
        <v>537341.30000000005</v>
      </c>
      <c r="I293" s="13">
        <f t="shared" si="14"/>
        <v>0</v>
      </c>
    </row>
    <row r="294" spans="1:10" ht="45" x14ac:dyDescent="0.25">
      <c r="A294" s="40" t="s">
        <v>738</v>
      </c>
      <c r="B294" s="24" t="s">
        <v>866</v>
      </c>
      <c r="C294" s="13">
        <v>58641.3</v>
      </c>
      <c r="D294" s="13">
        <v>58641.3</v>
      </c>
      <c r="E294" s="13">
        <v>12719.08855</v>
      </c>
      <c r="F294" s="13">
        <f t="shared" si="12"/>
        <v>21.689642879676953</v>
      </c>
      <c r="G294" s="13">
        <f t="shared" si="13"/>
        <v>21.689642879676953</v>
      </c>
      <c r="H294" s="13">
        <v>17374.390199999998</v>
      </c>
      <c r="I294" s="13">
        <f t="shared" si="14"/>
        <v>73.205956603875521</v>
      </c>
    </row>
    <row r="295" spans="1:10" ht="30" x14ac:dyDescent="0.25">
      <c r="A295" s="40" t="s">
        <v>739</v>
      </c>
      <c r="B295" s="24" t="s">
        <v>867</v>
      </c>
      <c r="C295" s="13">
        <v>411118.4</v>
      </c>
      <c r="D295" s="13">
        <v>411118.4</v>
      </c>
      <c r="E295" s="13">
        <v>0</v>
      </c>
      <c r="F295" s="13">
        <f t="shared" si="12"/>
        <v>0</v>
      </c>
      <c r="G295" s="13">
        <f t="shared" si="13"/>
        <v>0</v>
      </c>
      <c r="H295" s="13">
        <v>0</v>
      </c>
      <c r="I295" s="13">
        <v>0</v>
      </c>
    </row>
    <row r="296" spans="1:10" ht="30" x14ac:dyDescent="0.25">
      <c r="A296" s="40" t="s">
        <v>740</v>
      </c>
      <c r="B296" s="24" t="s">
        <v>868</v>
      </c>
      <c r="C296" s="13">
        <v>411118.4</v>
      </c>
      <c r="D296" s="13">
        <v>411118.4</v>
      </c>
      <c r="E296" s="13">
        <v>0</v>
      </c>
      <c r="F296" s="13">
        <f t="shared" si="12"/>
        <v>0</v>
      </c>
      <c r="G296" s="13">
        <f t="shared" si="13"/>
        <v>0</v>
      </c>
      <c r="H296" s="13">
        <v>0</v>
      </c>
      <c r="I296" s="13">
        <v>0</v>
      </c>
    </row>
    <row r="297" spans="1:10" ht="30" x14ac:dyDescent="0.25">
      <c r="A297" s="40" t="s">
        <v>741</v>
      </c>
      <c r="B297" s="24" t="s">
        <v>869</v>
      </c>
      <c r="C297" s="13">
        <v>10416.1</v>
      </c>
      <c r="D297" s="13">
        <v>10416.1</v>
      </c>
      <c r="E297" s="13">
        <v>0</v>
      </c>
      <c r="F297" s="13">
        <f t="shared" si="12"/>
        <v>0</v>
      </c>
      <c r="G297" s="13">
        <f t="shared" si="13"/>
        <v>0</v>
      </c>
      <c r="H297" s="13">
        <v>6953.2</v>
      </c>
      <c r="I297" s="13">
        <f t="shared" si="14"/>
        <v>0</v>
      </c>
    </row>
    <row r="298" spans="1:10" ht="30" x14ac:dyDescent="0.25">
      <c r="A298" s="40" t="s">
        <v>742</v>
      </c>
      <c r="B298" s="24" t="s">
        <v>870</v>
      </c>
      <c r="C298" s="13">
        <v>10416.1</v>
      </c>
      <c r="D298" s="13">
        <v>10416.1</v>
      </c>
      <c r="E298" s="13">
        <v>0</v>
      </c>
      <c r="F298" s="13">
        <f t="shared" si="12"/>
        <v>0</v>
      </c>
      <c r="G298" s="13">
        <f t="shared" si="13"/>
        <v>0</v>
      </c>
      <c r="H298" s="13">
        <v>6953.2</v>
      </c>
      <c r="I298" s="13">
        <f t="shared" si="14"/>
        <v>0</v>
      </c>
      <c r="J298" s="21"/>
    </row>
    <row r="299" spans="1:10" ht="45" x14ac:dyDescent="0.25">
      <c r="A299" s="40" t="s">
        <v>678</v>
      </c>
      <c r="B299" s="24" t="s">
        <v>871</v>
      </c>
      <c r="C299" s="13">
        <v>36827</v>
      </c>
      <c r="D299" s="13">
        <v>36827</v>
      </c>
      <c r="E299" s="13">
        <v>0</v>
      </c>
      <c r="F299" s="13">
        <f t="shared" si="12"/>
        <v>0</v>
      </c>
      <c r="G299" s="13">
        <f t="shared" si="13"/>
        <v>0</v>
      </c>
      <c r="H299" s="13">
        <v>0</v>
      </c>
      <c r="I299" s="13">
        <v>0</v>
      </c>
    </row>
    <row r="300" spans="1:10" ht="75" x14ac:dyDescent="0.25">
      <c r="A300" s="40" t="s">
        <v>986</v>
      </c>
      <c r="B300" s="24" t="s">
        <v>1003</v>
      </c>
      <c r="C300" s="13">
        <v>12122.9</v>
      </c>
      <c r="D300" s="13">
        <v>12122.9</v>
      </c>
      <c r="E300" s="13">
        <v>12122.816000000001</v>
      </c>
      <c r="F300" s="13">
        <f t="shared" si="12"/>
        <v>99.999307096486817</v>
      </c>
      <c r="G300" s="13">
        <f t="shared" si="13"/>
        <v>99.999307096486817</v>
      </c>
      <c r="H300" s="13">
        <v>0</v>
      </c>
      <c r="I300" s="13">
        <v>0</v>
      </c>
    </row>
    <row r="301" spans="1:10" ht="45" x14ac:dyDescent="0.25">
      <c r="A301" s="40" t="s">
        <v>743</v>
      </c>
      <c r="B301" s="24" t="s">
        <v>872</v>
      </c>
      <c r="C301" s="13">
        <v>1000000</v>
      </c>
      <c r="D301" s="13">
        <v>1000000</v>
      </c>
      <c r="E301" s="13">
        <v>0</v>
      </c>
      <c r="F301" s="13">
        <f t="shared" si="12"/>
        <v>0</v>
      </c>
      <c r="G301" s="13">
        <f t="shared" si="13"/>
        <v>0</v>
      </c>
      <c r="H301" s="13">
        <v>0</v>
      </c>
      <c r="I301" s="13">
        <v>0</v>
      </c>
    </row>
    <row r="302" spans="1:10" ht="90" x14ac:dyDescent="0.25">
      <c r="A302" s="40" t="s">
        <v>987</v>
      </c>
      <c r="B302" s="24" t="s">
        <v>1004</v>
      </c>
      <c r="C302" s="13">
        <v>330828.79999999999</v>
      </c>
      <c r="D302" s="13">
        <v>330828.79999999999</v>
      </c>
      <c r="E302" s="13">
        <v>26.983919999999998</v>
      </c>
      <c r="F302" s="13">
        <v>0</v>
      </c>
      <c r="G302" s="13">
        <v>0</v>
      </c>
      <c r="H302" s="13">
        <v>0</v>
      </c>
      <c r="I302" s="13">
        <v>0</v>
      </c>
    </row>
    <row r="303" spans="1:10" ht="90" x14ac:dyDescent="0.25">
      <c r="A303" s="40" t="s">
        <v>988</v>
      </c>
      <c r="B303" s="24" t="s">
        <v>1005</v>
      </c>
      <c r="C303" s="13">
        <v>330828.79999999999</v>
      </c>
      <c r="D303" s="13">
        <v>330828.79999999999</v>
      </c>
      <c r="E303" s="13">
        <v>26.983919999999998</v>
      </c>
      <c r="F303" s="13">
        <v>0</v>
      </c>
      <c r="G303" s="13">
        <v>0</v>
      </c>
      <c r="H303" s="13">
        <v>0</v>
      </c>
      <c r="I303" s="13">
        <v>0</v>
      </c>
    </row>
    <row r="304" spans="1:10" ht="45" x14ac:dyDescent="0.25">
      <c r="A304" s="40" t="s">
        <v>744</v>
      </c>
      <c r="B304" s="24" t="s">
        <v>873</v>
      </c>
      <c r="C304" s="13">
        <v>42344.9</v>
      </c>
      <c r="D304" s="13">
        <v>42344.9</v>
      </c>
      <c r="E304" s="13">
        <v>4366.5495799999999</v>
      </c>
      <c r="F304" s="13">
        <f t="shared" si="12"/>
        <v>10.311866552996936</v>
      </c>
      <c r="G304" s="13">
        <f t="shared" si="13"/>
        <v>10.311866552996936</v>
      </c>
      <c r="H304" s="13">
        <v>0</v>
      </c>
      <c r="I304" s="13">
        <v>0</v>
      </c>
    </row>
    <row r="305" spans="1:11" ht="60" x14ac:dyDescent="0.25">
      <c r="A305" s="40" t="s">
        <v>745</v>
      </c>
      <c r="B305" s="24" t="s">
        <v>874</v>
      </c>
      <c r="C305" s="13">
        <v>42344.9</v>
      </c>
      <c r="D305" s="13">
        <v>42344.9</v>
      </c>
      <c r="E305" s="13">
        <v>4366.5495799999999</v>
      </c>
      <c r="F305" s="13">
        <f t="shared" si="12"/>
        <v>10.311866552996936</v>
      </c>
      <c r="G305" s="13">
        <f t="shared" si="13"/>
        <v>10.311866552996936</v>
      </c>
      <c r="H305" s="13">
        <v>0</v>
      </c>
      <c r="I305" s="13">
        <v>0</v>
      </c>
    </row>
    <row r="306" spans="1:11" ht="15" x14ac:dyDescent="0.25">
      <c r="A306" s="40" t="s">
        <v>218</v>
      </c>
      <c r="B306" s="24" t="s">
        <v>875</v>
      </c>
      <c r="C306" s="13">
        <v>0</v>
      </c>
      <c r="D306" s="13">
        <v>0</v>
      </c>
      <c r="E306" s="13">
        <v>208.23376999999999</v>
      </c>
      <c r="F306" s="13">
        <v>0</v>
      </c>
      <c r="G306" s="13">
        <v>0</v>
      </c>
      <c r="H306" s="13">
        <v>93.845110000000005</v>
      </c>
      <c r="I306" s="13" t="s">
        <v>975</v>
      </c>
    </row>
    <row r="307" spans="1:11" ht="15" x14ac:dyDescent="0.25">
      <c r="A307" s="40" t="s">
        <v>219</v>
      </c>
      <c r="B307" s="24" t="s">
        <v>876</v>
      </c>
      <c r="C307" s="13">
        <v>0</v>
      </c>
      <c r="D307" s="13">
        <v>0</v>
      </c>
      <c r="E307" s="13">
        <v>208.23376999999999</v>
      </c>
      <c r="F307" s="13">
        <v>0</v>
      </c>
      <c r="G307" s="13">
        <v>0</v>
      </c>
      <c r="H307" s="13">
        <v>93.845110000000005</v>
      </c>
      <c r="I307" s="13" t="s">
        <v>975</v>
      </c>
    </row>
    <row r="308" spans="1:11" ht="15" x14ac:dyDescent="0.25">
      <c r="A308" s="40" t="s">
        <v>220</v>
      </c>
      <c r="B308" s="24" t="s">
        <v>877</v>
      </c>
      <c r="C308" s="13">
        <v>3259006.2</v>
      </c>
      <c r="D308" s="13">
        <v>3259006.2</v>
      </c>
      <c r="E308" s="13">
        <v>1678072.0232599999</v>
      </c>
      <c r="F308" s="13">
        <f t="shared" si="12"/>
        <v>51.490298584273944</v>
      </c>
      <c r="G308" s="13">
        <f t="shared" si="13"/>
        <v>51.490298584273944</v>
      </c>
      <c r="H308" s="13">
        <v>1342322.7172300001</v>
      </c>
      <c r="I308" s="13">
        <f t="shared" si="14"/>
        <v>125.01256230862634</v>
      </c>
    </row>
    <row r="309" spans="1:11" ht="30" x14ac:dyDescent="0.25">
      <c r="A309" s="40" t="s">
        <v>746</v>
      </c>
      <c r="B309" s="24" t="s">
        <v>878</v>
      </c>
      <c r="C309" s="13">
        <v>4640</v>
      </c>
      <c r="D309" s="13">
        <v>4640</v>
      </c>
      <c r="E309" s="13">
        <v>0</v>
      </c>
      <c r="F309" s="13">
        <f t="shared" si="12"/>
        <v>0</v>
      </c>
      <c r="G309" s="13">
        <f t="shared" si="13"/>
        <v>0</v>
      </c>
      <c r="H309" s="13"/>
      <c r="I309" s="13">
        <v>0</v>
      </c>
    </row>
    <row r="310" spans="1:11" ht="30" x14ac:dyDescent="0.25">
      <c r="A310" s="40" t="s">
        <v>747</v>
      </c>
      <c r="B310" s="24" t="s">
        <v>879</v>
      </c>
      <c r="C310" s="13">
        <v>4640</v>
      </c>
      <c r="D310" s="13">
        <v>4640</v>
      </c>
      <c r="E310" s="13">
        <v>0</v>
      </c>
      <c r="F310" s="13">
        <f t="shared" si="12"/>
        <v>0</v>
      </c>
      <c r="G310" s="13">
        <f t="shared" si="13"/>
        <v>0</v>
      </c>
      <c r="H310" s="13"/>
      <c r="I310" s="13">
        <v>0</v>
      </c>
    </row>
    <row r="311" spans="1:11" ht="30" x14ac:dyDescent="0.25">
      <c r="A311" s="40" t="s">
        <v>221</v>
      </c>
      <c r="B311" s="24" t="s">
        <v>880</v>
      </c>
      <c r="C311" s="13">
        <v>30313.4</v>
      </c>
      <c r="D311" s="13">
        <v>30313.4</v>
      </c>
      <c r="E311" s="13">
        <v>17578.400000000001</v>
      </c>
      <c r="F311" s="13">
        <f t="shared" si="12"/>
        <v>57.988876206562111</v>
      </c>
      <c r="G311" s="13">
        <f t="shared" si="13"/>
        <v>57.988876206562111</v>
      </c>
      <c r="H311" s="13">
        <v>23344.275000000001</v>
      </c>
      <c r="I311" s="13">
        <f t="shared" si="14"/>
        <v>75.30068935531304</v>
      </c>
    </row>
    <row r="312" spans="1:11" ht="45" x14ac:dyDescent="0.25">
      <c r="A312" s="40" t="s">
        <v>222</v>
      </c>
      <c r="B312" s="24" t="s">
        <v>881</v>
      </c>
      <c r="C312" s="13">
        <v>30313.4</v>
      </c>
      <c r="D312" s="13">
        <v>30313.4</v>
      </c>
      <c r="E312" s="13">
        <v>17578.400000000001</v>
      </c>
      <c r="F312" s="13">
        <f t="shared" si="12"/>
        <v>57.988876206562111</v>
      </c>
      <c r="G312" s="13">
        <f t="shared" si="13"/>
        <v>57.988876206562111</v>
      </c>
      <c r="H312" s="13">
        <v>23344.275000000001</v>
      </c>
      <c r="I312" s="13">
        <f t="shared" si="14"/>
        <v>75.30068935531304</v>
      </c>
    </row>
    <row r="313" spans="1:11" ht="45" x14ac:dyDescent="0.25">
      <c r="A313" s="40" t="s">
        <v>223</v>
      </c>
      <c r="B313" s="24" t="s">
        <v>882</v>
      </c>
      <c r="C313" s="13">
        <v>716.8</v>
      </c>
      <c r="D313" s="13">
        <v>716.8</v>
      </c>
      <c r="E313" s="13">
        <v>716.8</v>
      </c>
      <c r="F313" s="13">
        <f t="shared" si="12"/>
        <v>100</v>
      </c>
      <c r="G313" s="13">
        <f t="shared" si="13"/>
        <v>100</v>
      </c>
      <c r="H313" s="13">
        <v>3886.1</v>
      </c>
      <c r="I313" s="13">
        <f t="shared" si="14"/>
        <v>18.445227863410615</v>
      </c>
    </row>
    <row r="314" spans="1:11" ht="60" x14ac:dyDescent="0.25">
      <c r="A314" s="40" t="s">
        <v>224</v>
      </c>
      <c r="B314" s="24" t="s">
        <v>883</v>
      </c>
      <c r="C314" s="13">
        <v>716.8</v>
      </c>
      <c r="D314" s="13">
        <v>716.8</v>
      </c>
      <c r="E314" s="13">
        <v>716.8</v>
      </c>
      <c r="F314" s="13">
        <f t="shared" si="12"/>
        <v>100</v>
      </c>
      <c r="G314" s="13">
        <f t="shared" si="13"/>
        <v>100</v>
      </c>
      <c r="H314" s="13">
        <v>3886.1</v>
      </c>
      <c r="I314" s="13">
        <f t="shared" si="14"/>
        <v>18.445227863410615</v>
      </c>
    </row>
    <row r="315" spans="1:11" ht="30" x14ac:dyDescent="0.25">
      <c r="A315" s="40" t="s">
        <v>225</v>
      </c>
      <c r="B315" s="24" t="s">
        <v>884</v>
      </c>
      <c r="C315" s="13">
        <v>15547.4</v>
      </c>
      <c r="D315" s="13">
        <v>15547.4</v>
      </c>
      <c r="E315" s="13">
        <v>0</v>
      </c>
      <c r="F315" s="13">
        <f t="shared" si="12"/>
        <v>0</v>
      </c>
      <c r="G315" s="13">
        <f t="shared" si="13"/>
        <v>0</v>
      </c>
      <c r="H315" s="13">
        <v>0</v>
      </c>
      <c r="I315" s="13">
        <v>0</v>
      </c>
    </row>
    <row r="316" spans="1:11" ht="30" x14ac:dyDescent="0.25">
      <c r="A316" s="40" t="s">
        <v>226</v>
      </c>
      <c r="B316" s="24" t="s">
        <v>885</v>
      </c>
      <c r="C316" s="13">
        <v>258340.3</v>
      </c>
      <c r="D316" s="13">
        <v>258340.3</v>
      </c>
      <c r="E316" s="13">
        <v>113738.62136</v>
      </c>
      <c r="F316" s="13">
        <f t="shared" si="12"/>
        <v>44.02666612990695</v>
      </c>
      <c r="G316" s="13">
        <f t="shared" si="13"/>
        <v>44.02666612990695</v>
      </c>
      <c r="H316" s="13">
        <v>130540.57640000001</v>
      </c>
      <c r="I316" s="13">
        <f t="shared" si="14"/>
        <v>87.128940668596584</v>
      </c>
      <c r="K316" s="21"/>
    </row>
    <row r="317" spans="1:11" ht="90" x14ac:dyDescent="0.25">
      <c r="A317" s="40" t="s">
        <v>748</v>
      </c>
      <c r="B317" s="24" t="s">
        <v>886</v>
      </c>
      <c r="C317" s="13">
        <v>39412.800000000003</v>
      </c>
      <c r="D317" s="13">
        <v>39412.800000000003</v>
      </c>
      <c r="E317" s="13">
        <v>31509.72</v>
      </c>
      <c r="F317" s="13">
        <f t="shared" si="12"/>
        <v>79.947935696017538</v>
      </c>
      <c r="G317" s="13">
        <f t="shared" si="13"/>
        <v>79.947935696017538</v>
      </c>
      <c r="H317" s="13">
        <v>24321.383999999998</v>
      </c>
      <c r="I317" s="13">
        <f t="shared" si="14"/>
        <v>129.55562068342823</v>
      </c>
      <c r="J317" s="21"/>
      <c r="K317" s="21"/>
    </row>
    <row r="318" spans="1:11" ht="90" x14ac:dyDescent="0.25">
      <c r="A318" s="40" t="s">
        <v>749</v>
      </c>
      <c r="B318" s="24" t="s">
        <v>887</v>
      </c>
      <c r="C318" s="13">
        <v>39412.800000000003</v>
      </c>
      <c r="D318" s="13">
        <v>39412.800000000003</v>
      </c>
      <c r="E318" s="13">
        <v>31509.72</v>
      </c>
      <c r="F318" s="13">
        <f t="shared" si="12"/>
        <v>79.947935696017538</v>
      </c>
      <c r="G318" s="13">
        <f t="shared" si="13"/>
        <v>79.947935696017538</v>
      </c>
      <c r="H318" s="13">
        <v>24321.383999999998</v>
      </c>
      <c r="I318" s="13">
        <f t="shared" si="14"/>
        <v>129.55562068342823</v>
      </c>
    </row>
    <row r="319" spans="1:11" ht="45" x14ac:dyDescent="0.25">
      <c r="A319" s="40" t="s">
        <v>227</v>
      </c>
      <c r="B319" s="24" t="s">
        <v>888</v>
      </c>
      <c r="C319" s="13">
        <v>10190.799999999999</v>
      </c>
      <c r="D319" s="13">
        <v>10190.799999999999</v>
      </c>
      <c r="E319" s="13">
        <v>1432.26</v>
      </c>
      <c r="F319" s="13">
        <f t="shared" si="12"/>
        <v>14.054441260744987</v>
      </c>
      <c r="G319" s="13">
        <f t="shared" si="13"/>
        <v>14.054441260744987</v>
      </c>
      <c r="H319" s="13">
        <v>0</v>
      </c>
      <c r="I319" s="13">
        <v>0</v>
      </c>
    </row>
    <row r="320" spans="1:11" ht="60" x14ac:dyDescent="0.25">
      <c r="A320" s="40" t="s">
        <v>228</v>
      </c>
      <c r="B320" s="24" t="s">
        <v>889</v>
      </c>
      <c r="C320" s="13">
        <v>10190.799999999999</v>
      </c>
      <c r="D320" s="13">
        <v>10190.799999999999</v>
      </c>
      <c r="E320" s="13">
        <v>1432.26</v>
      </c>
      <c r="F320" s="13">
        <f t="shared" si="12"/>
        <v>14.054441260744987</v>
      </c>
      <c r="G320" s="13">
        <f t="shared" si="13"/>
        <v>14.054441260744987</v>
      </c>
      <c r="H320" s="13">
        <v>0</v>
      </c>
      <c r="I320" s="13">
        <v>0</v>
      </c>
    </row>
    <row r="321" spans="1:9" ht="45" x14ac:dyDescent="0.25">
      <c r="A321" s="40" t="s">
        <v>229</v>
      </c>
      <c r="B321" s="24" t="s">
        <v>890</v>
      </c>
      <c r="C321" s="13">
        <v>37662</v>
      </c>
      <c r="D321" s="13">
        <v>37662</v>
      </c>
      <c r="E321" s="13">
        <v>13396.40782</v>
      </c>
      <c r="F321" s="13">
        <f t="shared" si="12"/>
        <v>35.570091391853857</v>
      </c>
      <c r="G321" s="13">
        <f t="shared" si="13"/>
        <v>35.570091391853857</v>
      </c>
      <c r="H321" s="13">
        <v>14352.78665</v>
      </c>
      <c r="I321" s="13">
        <f t="shared" si="14"/>
        <v>93.336633133886934</v>
      </c>
    </row>
    <row r="322" spans="1:9" ht="60" x14ac:dyDescent="0.25">
      <c r="A322" s="40" t="s">
        <v>230</v>
      </c>
      <c r="B322" s="24" t="s">
        <v>891</v>
      </c>
      <c r="C322" s="13">
        <v>37662</v>
      </c>
      <c r="D322" s="13">
        <v>37662</v>
      </c>
      <c r="E322" s="13">
        <v>13396.40782</v>
      </c>
      <c r="F322" s="13">
        <f t="shared" si="12"/>
        <v>35.570091391853857</v>
      </c>
      <c r="G322" s="13">
        <f t="shared" si="13"/>
        <v>35.570091391853857</v>
      </c>
      <c r="H322" s="13">
        <v>14352.78665</v>
      </c>
      <c r="I322" s="13">
        <f t="shared" si="14"/>
        <v>93.336633133886934</v>
      </c>
    </row>
    <row r="323" spans="1:9" ht="60" x14ac:dyDescent="0.25">
      <c r="A323" s="40" t="s">
        <v>679</v>
      </c>
      <c r="B323" s="24" t="s">
        <v>892</v>
      </c>
      <c r="C323" s="13">
        <v>12411.6</v>
      </c>
      <c r="D323" s="13">
        <v>12411.6</v>
      </c>
      <c r="E323" s="13">
        <v>716.13</v>
      </c>
      <c r="F323" s="13">
        <f t="shared" si="12"/>
        <v>5.7698443391665863</v>
      </c>
      <c r="G323" s="13">
        <f t="shared" si="13"/>
        <v>5.7698443391665863</v>
      </c>
      <c r="H323" s="13">
        <v>716.13</v>
      </c>
      <c r="I323" s="13">
        <f t="shared" si="14"/>
        <v>100</v>
      </c>
    </row>
    <row r="324" spans="1:9" ht="60" x14ac:dyDescent="0.25">
      <c r="A324" s="40" t="s">
        <v>680</v>
      </c>
      <c r="B324" s="24" t="s">
        <v>893</v>
      </c>
      <c r="C324" s="13">
        <v>12411.6</v>
      </c>
      <c r="D324" s="13">
        <v>12411.6</v>
      </c>
      <c r="E324" s="13">
        <v>716.13</v>
      </c>
      <c r="F324" s="13">
        <f t="shared" si="12"/>
        <v>5.7698443391665863</v>
      </c>
      <c r="G324" s="13">
        <f t="shared" si="13"/>
        <v>5.7698443391665863</v>
      </c>
      <c r="H324" s="13">
        <v>716.13</v>
      </c>
      <c r="I324" s="13">
        <f t="shared" si="14"/>
        <v>100</v>
      </c>
    </row>
    <row r="325" spans="1:9" ht="45" x14ac:dyDescent="0.25">
      <c r="A325" s="40" t="s">
        <v>231</v>
      </c>
      <c r="B325" s="24" t="s">
        <v>894</v>
      </c>
      <c r="C325" s="13">
        <v>74360</v>
      </c>
      <c r="D325" s="13">
        <v>74360</v>
      </c>
      <c r="E325" s="13">
        <v>72146.108999999997</v>
      </c>
      <c r="F325" s="13">
        <f t="shared" si="12"/>
        <v>97.022739376008602</v>
      </c>
      <c r="G325" s="13">
        <f t="shared" si="13"/>
        <v>97.022739376008602</v>
      </c>
      <c r="H325" s="13">
        <v>69665.771040000007</v>
      </c>
      <c r="I325" s="13">
        <f t="shared" si="14"/>
        <v>103.56033949380372</v>
      </c>
    </row>
    <row r="326" spans="1:9" s="12" customFormat="1" ht="60" x14ac:dyDescent="0.25">
      <c r="A326" s="40" t="s">
        <v>232</v>
      </c>
      <c r="B326" s="24" t="s">
        <v>895</v>
      </c>
      <c r="C326" s="13">
        <v>74360</v>
      </c>
      <c r="D326" s="13">
        <v>74360</v>
      </c>
      <c r="E326" s="13">
        <v>72146.108999999997</v>
      </c>
      <c r="F326" s="13">
        <f t="shared" si="12"/>
        <v>97.022739376008602</v>
      </c>
      <c r="G326" s="13">
        <f t="shared" si="13"/>
        <v>97.022739376008602</v>
      </c>
      <c r="H326" s="13">
        <v>69665.771040000007</v>
      </c>
      <c r="I326" s="13">
        <f t="shared" si="14"/>
        <v>103.56033949380372</v>
      </c>
    </row>
    <row r="327" spans="1:9" ht="45" x14ac:dyDescent="0.25">
      <c r="A327" s="40" t="s">
        <v>233</v>
      </c>
      <c r="B327" s="24" t="s">
        <v>896</v>
      </c>
      <c r="C327" s="13">
        <v>32.5</v>
      </c>
      <c r="D327" s="13">
        <v>32.5</v>
      </c>
      <c r="E327" s="13">
        <v>8.1371500000000001</v>
      </c>
      <c r="F327" s="13">
        <f t="shared" si="12"/>
        <v>25.037384615384617</v>
      </c>
      <c r="G327" s="13">
        <f t="shared" si="13"/>
        <v>25.037384615384617</v>
      </c>
      <c r="H327" s="13">
        <v>14.98476</v>
      </c>
      <c r="I327" s="13">
        <f t="shared" si="14"/>
        <v>54.302838350430704</v>
      </c>
    </row>
    <row r="328" spans="1:9" ht="45" x14ac:dyDescent="0.25">
      <c r="A328" s="40" t="s">
        <v>234</v>
      </c>
      <c r="B328" s="24" t="s">
        <v>897</v>
      </c>
      <c r="C328" s="13">
        <v>32.5</v>
      </c>
      <c r="D328" s="13">
        <v>32.5</v>
      </c>
      <c r="E328" s="13">
        <v>8.1371500000000001</v>
      </c>
      <c r="F328" s="13">
        <f t="shared" si="12"/>
        <v>25.037384615384617</v>
      </c>
      <c r="G328" s="13">
        <f t="shared" si="13"/>
        <v>25.037384615384617</v>
      </c>
      <c r="H328" s="13">
        <v>14.98476</v>
      </c>
      <c r="I328" s="13">
        <f t="shared" si="14"/>
        <v>54.302838350430704</v>
      </c>
    </row>
    <row r="329" spans="1:9" ht="30" x14ac:dyDescent="0.25">
      <c r="A329" s="40" t="s">
        <v>235</v>
      </c>
      <c r="B329" s="24" t="s">
        <v>898</v>
      </c>
      <c r="C329" s="13">
        <v>948935.9</v>
      </c>
      <c r="D329" s="13">
        <v>948935.9</v>
      </c>
      <c r="E329" s="13">
        <v>540819.28647000005</v>
      </c>
      <c r="F329" s="13">
        <f t="shared" si="12"/>
        <v>56.992183188558897</v>
      </c>
      <c r="G329" s="13">
        <f t="shared" si="13"/>
        <v>56.992183188558897</v>
      </c>
      <c r="H329" s="13">
        <v>530935.40778000001</v>
      </c>
      <c r="I329" s="13">
        <f t="shared" si="14"/>
        <v>101.86159720093401</v>
      </c>
    </row>
    <row r="330" spans="1:9" ht="30" x14ac:dyDescent="0.25">
      <c r="A330" s="40" t="s">
        <v>236</v>
      </c>
      <c r="B330" s="24" t="s">
        <v>899</v>
      </c>
      <c r="C330" s="13">
        <v>948935.9</v>
      </c>
      <c r="D330" s="13">
        <v>948935.9</v>
      </c>
      <c r="E330" s="13">
        <v>540819.28647000005</v>
      </c>
      <c r="F330" s="13">
        <f t="shared" si="12"/>
        <v>56.992183188558897</v>
      </c>
      <c r="G330" s="13">
        <f t="shared" si="13"/>
        <v>56.992183188558897</v>
      </c>
      <c r="H330" s="13">
        <v>530935.40778000001</v>
      </c>
      <c r="I330" s="13">
        <f t="shared" si="14"/>
        <v>101.86159720093401</v>
      </c>
    </row>
    <row r="331" spans="1:9" ht="30" x14ac:dyDescent="0.25">
      <c r="A331" s="40" t="s">
        <v>237</v>
      </c>
      <c r="B331" s="24" t="s">
        <v>900</v>
      </c>
      <c r="C331" s="13">
        <v>12757</v>
      </c>
      <c r="D331" s="13">
        <v>12757</v>
      </c>
      <c r="E331" s="13">
        <v>3180.20586</v>
      </c>
      <c r="F331" s="13">
        <f t="shared" si="12"/>
        <v>24.929104491651643</v>
      </c>
      <c r="G331" s="13">
        <f t="shared" si="13"/>
        <v>24.929104491651643</v>
      </c>
      <c r="H331" s="13">
        <v>6341.9326100000008</v>
      </c>
      <c r="I331" s="13">
        <f t="shared" si="14"/>
        <v>50.14568989562315</v>
      </c>
    </row>
    <row r="332" spans="1:9" ht="45" x14ac:dyDescent="0.25">
      <c r="A332" s="40" t="s">
        <v>238</v>
      </c>
      <c r="B332" s="24" t="s">
        <v>901</v>
      </c>
      <c r="C332" s="13">
        <v>12757</v>
      </c>
      <c r="D332" s="13">
        <v>12757</v>
      </c>
      <c r="E332" s="13">
        <v>3180.20586</v>
      </c>
      <c r="F332" s="13">
        <f t="shared" si="12"/>
        <v>24.929104491651643</v>
      </c>
      <c r="G332" s="13">
        <f t="shared" si="13"/>
        <v>24.929104491651643</v>
      </c>
      <c r="H332" s="13">
        <v>6341.9326100000008</v>
      </c>
      <c r="I332" s="13">
        <f t="shared" si="14"/>
        <v>50.14568989562315</v>
      </c>
    </row>
    <row r="333" spans="1:9" ht="60" x14ac:dyDescent="0.25">
      <c r="A333" s="40" t="s">
        <v>239</v>
      </c>
      <c r="B333" s="24" t="s">
        <v>902</v>
      </c>
      <c r="C333" s="13">
        <v>7349.7</v>
      </c>
      <c r="D333" s="13">
        <v>7349.7</v>
      </c>
      <c r="E333" s="13">
        <v>2698.7142200000003</v>
      </c>
      <c r="F333" s="13">
        <f t="shared" si="12"/>
        <v>36.718698994516785</v>
      </c>
      <c r="G333" s="13">
        <f t="shared" si="13"/>
        <v>36.718698994516785</v>
      </c>
      <c r="H333" s="13">
        <v>2685.2928199999997</v>
      </c>
      <c r="I333" s="13">
        <f t="shared" si="14"/>
        <v>100.49981141349049</v>
      </c>
    </row>
    <row r="334" spans="1:9" ht="60" x14ac:dyDescent="0.25">
      <c r="A334" s="40" t="s">
        <v>240</v>
      </c>
      <c r="B334" s="24" t="s">
        <v>903</v>
      </c>
      <c r="C334" s="13">
        <v>7349.7</v>
      </c>
      <c r="D334" s="13">
        <v>7349.7</v>
      </c>
      <c r="E334" s="13">
        <v>2698.7142200000003</v>
      </c>
      <c r="F334" s="13">
        <f t="shared" si="12"/>
        <v>36.718698994516785</v>
      </c>
      <c r="G334" s="13">
        <f t="shared" si="13"/>
        <v>36.718698994516785</v>
      </c>
      <c r="H334" s="13">
        <v>2685.2928199999997</v>
      </c>
      <c r="I334" s="13">
        <f t="shared" si="14"/>
        <v>100.49981141349049</v>
      </c>
    </row>
    <row r="335" spans="1:9" ht="45" x14ac:dyDescent="0.25">
      <c r="A335" s="40" t="s">
        <v>750</v>
      </c>
      <c r="B335" s="24" t="s">
        <v>904</v>
      </c>
      <c r="C335" s="13">
        <v>184.3</v>
      </c>
      <c r="D335" s="13">
        <v>184.3</v>
      </c>
      <c r="E335" s="13">
        <v>80.474809999999991</v>
      </c>
      <c r="F335" s="13">
        <f t="shared" si="12"/>
        <v>43.665116657623429</v>
      </c>
      <c r="G335" s="13">
        <f t="shared" si="13"/>
        <v>43.665116657623429</v>
      </c>
      <c r="H335" s="13">
        <v>67.928429999999992</v>
      </c>
      <c r="I335" s="13">
        <f t="shared" si="14"/>
        <v>118.46999849694745</v>
      </c>
    </row>
    <row r="336" spans="1:9" ht="60" x14ac:dyDescent="0.25">
      <c r="A336" s="40" t="s">
        <v>751</v>
      </c>
      <c r="B336" s="24" t="s">
        <v>905</v>
      </c>
      <c r="C336" s="13">
        <v>184.3</v>
      </c>
      <c r="D336" s="13">
        <v>184.3</v>
      </c>
      <c r="E336" s="13">
        <v>80.474809999999991</v>
      </c>
      <c r="F336" s="13">
        <f t="shared" si="12"/>
        <v>43.665116657623429</v>
      </c>
      <c r="G336" s="13">
        <f t="shared" si="13"/>
        <v>43.665116657623429</v>
      </c>
      <c r="H336" s="13">
        <v>67.928429999999992</v>
      </c>
      <c r="I336" s="13">
        <f t="shared" si="14"/>
        <v>118.46999849694745</v>
      </c>
    </row>
    <row r="337" spans="1:10" s="12" customFormat="1" ht="45" x14ac:dyDescent="0.25">
      <c r="A337" s="40" t="s">
        <v>241</v>
      </c>
      <c r="B337" s="24" t="s">
        <v>906</v>
      </c>
      <c r="C337" s="13">
        <v>347195.5</v>
      </c>
      <c r="D337" s="13">
        <v>347195.5</v>
      </c>
      <c r="E337" s="13">
        <v>173851.70912000001</v>
      </c>
      <c r="F337" s="13">
        <f t="shared" si="12"/>
        <v>50.073145855865079</v>
      </c>
      <c r="G337" s="13">
        <f t="shared" si="13"/>
        <v>50.073145855865079</v>
      </c>
      <c r="H337" s="13">
        <v>107516.80134999999</v>
      </c>
      <c r="I337" s="13">
        <f t="shared" si="14"/>
        <v>161.69724818548096</v>
      </c>
    </row>
    <row r="338" spans="1:10" ht="75" x14ac:dyDescent="0.25">
      <c r="A338" s="40" t="s">
        <v>242</v>
      </c>
      <c r="B338" s="24" t="s">
        <v>907</v>
      </c>
      <c r="C338" s="13">
        <v>481396.7</v>
      </c>
      <c r="D338" s="13">
        <v>481396.7</v>
      </c>
      <c r="E338" s="13">
        <v>198977.755</v>
      </c>
      <c r="F338" s="13">
        <f t="shared" si="12"/>
        <v>41.333427296032568</v>
      </c>
      <c r="G338" s="13">
        <f t="shared" si="13"/>
        <v>41.333427296032568</v>
      </c>
      <c r="H338" s="13">
        <v>200516.74441999997</v>
      </c>
      <c r="I338" s="13">
        <f t="shared" si="14"/>
        <v>99.232488326871888</v>
      </c>
    </row>
    <row r="339" spans="1:10" ht="90" x14ac:dyDescent="0.25">
      <c r="A339" s="40" t="s">
        <v>243</v>
      </c>
      <c r="B339" s="24" t="s">
        <v>908</v>
      </c>
      <c r="C339" s="13">
        <v>481396.7</v>
      </c>
      <c r="D339" s="13">
        <v>481396.7</v>
      </c>
      <c r="E339" s="13">
        <v>198977.755</v>
      </c>
      <c r="F339" s="13">
        <f t="shared" si="12"/>
        <v>41.333427296032568</v>
      </c>
      <c r="G339" s="13">
        <f t="shared" si="13"/>
        <v>41.333427296032568</v>
      </c>
      <c r="H339" s="13">
        <v>200516.74441999997</v>
      </c>
      <c r="I339" s="13">
        <f t="shared" si="14"/>
        <v>99.232488326871888</v>
      </c>
    </row>
    <row r="340" spans="1:10" ht="15" x14ac:dyDescent="0.25">
      <c r="A340" s="40" t="s">
        <v>752</v>
      </c>
      <c r="B340" s="24" t="s">
        <v>909</v>
      </c>
      <c r="C340" s="13">
        <v>66485.5</v>
      </c>
      <c r="D340" s="13">
        <v>66485.5</v>
      </c>
      <c r="E340" s="13">
        <v>26700</v>
      </c>
      <c r="F340" s="13">
        <f t="shared" si="12"/>
        <v>40.159132442412258</v>
      </c>
      <c r="G340" s="13">
        <f t="shared" si="13"/>
        <v>40.159132442412258</v>
      </c>
      <c r="H340" s="13">
        <v>0</v>
      </c>
      <c r="I340" s="13">
        <v>0</v>
      </c>
      <c r="J340" s="21">
        <f>H352+H354</f>
        <v>42468.158519999997</v>
      </c>
    </row>
    <row r="341" spans="1:10" ht="30" x14ac:dyDescent="0.25">
      <c r="A341" s="40" t="s">
        <v>753</v>
      </c>
      <c r="B341" s="24" t="s">
        <v>910</v>
      </c>
      <c r="C341" s="13">
        <v>66485.5</v>
      </c>
      <c r="D341" s="13">
        <v>66485.5</v>
      </c>
      <c r="E341" s="13">
        <v>26700</v>
      </c>
      <c r="F341" s="13">
        <f t="shared" si="12"/>
        <v>40.159132442412258</v>
      </c>
      <c r="G341" s="13">
        <f t="shared" si="13"/>
        <v>40.159132442412258</v>
      </c>
      <c r="H341" s="13">
        <v>0</v>
      </c>
      <c r="I341" s="13">
        <v>0</v>
      </c>
    </row>
    <row r="342" spans="1:10" s="12" customFormat="1" ht="60" x14ac:dyDescent="0.25">
      <c r="A342" s="40" t="s">
        <v>754</v>
      </c>
      <c r="B342" s="24" t="s">
        <v>911</v>
      </c>
      <c r="C342" s="13">
        <v>21618</v>
      </c>
      <c r="D342" s="13">
        <v>21618</v>
      </c>
      <c r="E342" s="13">
        <v>21618</v>
      </c>
      <c r="F342" s="13">
        <f t="shared" si="12"/>
        <v>100</v>
      </c>
      <c r="G342" s="13">
        <f t="shared" si="13"/>
        <v>100</v>
      </c>
      <c r="H342" s="13">
        <v>0</v>
      </c>
      <c r="I342" s="13">
        <v>0</v>
      </c>
    </row>
    <row r="343" spans="1:10" ht="75" x14ac:dyDescent="0.25">
      <c r="A343" s="40" t="s">
        <v>755</v>
      </c>
      <c r="B343" s="24" t="s">
        <v>912</v>
      </c>
      <c r="C343" s="13">
        <v>21618</v>
      </c>
      <c r="D343" s="13">
        <v>21618</v>
      </c>
      <c r="E343" s="13">
        <v>21618</v>
      </c>
      <c r="F343" s="13">
        <f t="shared" si="12"/>
        <v>100</v>
      </c>
      <c r="G343" s="13">
        <f t="shared" si="13"/>
        <v>100</v>
      </c>
      <c r="H343" s="13">
        <v>0</v>
      </c>
      <c r="I343" s="13">
        <v>0</v>
      </c>
    </row>
    <row r="344" spans="1:10" ht="60" x14ac:dyDescent="0.25">
      <c r="A344" s="40" t="s">
        <v>756</v>
      </c>
      <c r="B344" s="24" t="s">
        <v>913</v>
      </c>
      <c r="C344" s="13">
        <v>18454</v>
      </c>
      <c r="D344" s="13">
        <v>18454</v>
      </c>
      <c r="E344" s="13">
        <v>18454</v>
      </c>
      <c r="F344" s="13">
        <f t="shared" si="12"/>
        <v>100</v>
      </c>
      <c r="G344" s="13">
        <f t="shared" si="13"/>
        <v>100</v>
      </c>
      <c r="H344" s="13">
        <v>0</v>
      </c>
      <c r="I344" s="13">
        <v>0</v>
      </c>
    </row>
    <row r="345" spans="1:10" ht="60" x14ac:dyDescent="0.25">
      <c r="A345" s="40" t="s">
        <v>757</v>
      </c>
      <c r="B345" s="24" t="s">
        <v>914</v>
      </c>
      <c r="C345" s="13">
        <v>18454</v>
      </c>
      <c r="D345" s="13">
        <v>18454</v>
      </c>
      <c r="E345" s="13">
        <v>18454</v>
      </c>
      <c r="F345" s="13">
        <f t="shared" si="12"/>
        <v>100</v>
      </c>
      <c r="G345" s="13">
        <f t="shared" si="13"/>
        <v>100</v>
      </c>
      <c r="H345" s="13">
        <v>0</v>
      </c>
      <c r="I345" s="13">
        <v>0</v>
      </c>
    </row>
    <row r="346" spans="1:10" ht="75" x14ac:dyDescent="0.25">
      <c r="A346" s="40" t="s">
        <v>244</v>
      </c>
      <c r="B346" s="24" t="s">
        <v>915</v>
      </c>
      <c r="C346" s="13">
        <v>240165.7</v>
      </c>
      <c r="D346" s="13">
        <v>240165.7</v>
      </c>
      <c r="E346" s="13">
        <v>194913.29422000001</v>
      </c>
      <c r="F346" s="13">
        <f t="shared" ref="F346:F383" si="15">E346/C346*100</f>
        <v>81.157839866392251</v>
      </c>
      <c r="G346" s="13">
        <f t="shared" ref="G346:G383" si="16">E346/D346*100</f>
        <v>81.157839866392251</v>
      </c>
      <c r="H346" s="13">
        <v>147788.99726</v>
      </c>
      <c r="I346" s="13">
        <f t="shared" ref="I346:I411" si="17">E346/H346*100</f>
        <v>131.88620116089959</v>
      </c>
    </row>
    <row r="347" spans="1:10" ht="90" x14ac:dyDescent="0.25">
      <c r="A347" s="40" t="s">
        <v>245</v>
      </c>
      <c r="B347" s="24" t="s">
        <v>916</v>
      </c>
      <c r="C347" s="13">
        <v>240165.7</v>
      </c>
      <c r="D347" s="13">
        <v>240165.7</v>
      </c>
      <c r="E347" s="13">
        <v>194913.29422000001</v>
      </c>
      <c r="F347" s="13">
        <f t="shared" si="15"/>
        <v>81.157839866392251</v>
      </c>
      <c r="G347" s="13">
        <f t="shared" si="16"/>
        <v>81.157839866392251</v>
      </c>
      <c r="H347" s="13">
        <v>147788.99726</v>
      </c>
      <c r="I347" s="13">
        <f t="shared" si="17"/>
        <v>131.88620116089959</v>
      </c>
    </row>
    <row r="348" spans="1:10" ht="30" x14ac:dyDescent="0.25">
      <c r="A348" s="10" t="s">
        <v>1045</v>
      </c>
      <c r="B348" s="24" t="s">
        <v>1046</v>
      </c>
      <c r="C348" s="13">
        <v>0</v>
      </c>
      <c r="D348" s="13">
        <v>0</v>
      </c>
      <c r="E348" s="13">
        <v>0</v>
      </c>
      <c r="F348" s="13">
        <v>0</v>
      </c>
      <c r="G348" s="13">
        <v>0</v>
      </c>
      <c r="H348" s="13">
        <v>7666.2</v>
      </c>
      <c r="I348" s="13">
        <f t="shared" si="17"/>
        <v>0</v>
      </c>
    </row>
    <row r="349" spans="1:10" ht="45" x14ac:dyDescent="0.25">
      <c r="A349" s="10" t="s">
        <v>1047</v>
      </c>
      <c r="B349" s="24" t="s">
        <v>1048</v>
      </c>
      <c r="C349" s="13">
        <v>0</v>
      </c>
      <c r="D349" s="13">
        <v>0</v>
      </c>
      <c r="E349" s="13">
        <v>0</v>
      </c>
      <c r="F349" s="13">
        <v>0</v>
      </c>
      <c r="G349" s="13">
        <v>0</v>
      </c>
      <c r="H349" s="13">
        <v>7666.2</v>
      </c>
      <c r="I349" s="13">
        <f t="shared" si="17"/>
        <v>0</v>
      </c>
    </row>
    <row r="350" spans="1:10" s="12" customFormat="1" ht="30" x14ac:dyDescent="0.25">
      <c r="A350" s="40" t="s">
        <v>758</v>
      </c>
      <c r="B350" s="24" t="s">
        <v>917</v>
      </c>
      <c r="C350" s="13">
        <v>511438.2</v>
      </c>
      <c r="D350" s="13">
        <v>511438.2</v>
      </c>
      <c r="E350" s="13">
        <v>195178.90955000001</v>
      </c>
      <c r="F350" s="13">
        <f t="shared" si="15"/>
        <v>38.162755451196254</v>
      </c>
      <c r="G350" s="13">
        <f t="shared" si="16"/>
        <v>38.162755451196254</v>
      </c>
      <c r="H350" s="13">
        <v>34186.050950000004</v>
      </c>
      <c r="I350" s="13" t="s">
        <v>975</v>
      </c>
    </row>
    <row r="351" spans="1:10" ht="45" x14ac:dyDescent="0.25">
      <c r="A351" s="40" t="s">
        <v>759</v>
      </c>
      <c r="B351" s="24" t="s">
        <v>918</v>
      </c>
      <c r="C351" s="13">
        <v>511438.2</v>
      </c>
      <c r="D351" s="13">
        <v>511438.2</v>
      </c>
      <c r="E351" s="13">
        <v>195178.90955000001</v>
      </c>
      <c r="F351" s="13">
        <f t="shared" si="15"/>
        <v>38.162755451196254</v>
      </c>
      <c r="G351" s="13">
        <f t="shared" si="16"/>
        <v>38.162755451196254</v>
      </c>
      <c r="H351" s="13">
        <v>34186.050950000004</v>
      </c>
      <c r="I351" s="13" t="s">
        <v>975</v>
      </c>
    </row>
    <row r="352" spans="1:10" s="12" customFormat="1" ht="30" x14ac:dyDescent="0.25">
      <c r="A352" s="40" t="s">
        <v>246</v>
      </c>
      <c r="B352" s="24" t="s">
        <v>919</v>
      </c>
      <c r="C352" s="13">
        <v>119398.1</v>
      </c>
      <c r="D352" s="13">
        <v>119398.1</v>
      </c>
      <c r="E352" s="13">
        <v>50357.088680000001</v>
      </c>
      <c r="F352" s="13">
        <f t="shared" si="15"/>
        <v>42.175787286397352</v>
      </c>
      <c r="G352" s="13">
        <f t="shared" si="16"/>
        <v>42.175787286397352</v>
      </c>
      <c r="H352" s="13">
        <v>37775.353759999998</v>
      </c>
      <c r="I352" s="13">
        <f t="shared" si="17"/>
        <v>133.30672956747449</v>
      </c>
    </row>
    <row r="353" spans="1:10" s="12" customFormat="1" ht="15" x14ac:dyDescent="0.25">
      <c r="A353" s="40" t="s">
        <v>247</v>
      </c>
      <c r="B353" s="24" t="s">
        <v>920</v>
      </c>
      <c r="C353" s="13">
        <v>4043770.9</v>
      </c>
      <c r="D353" s="13">
        <v>4043770.9</v>
      </c>
      <c r="E353" s="13">
        <v>506848.41117000004</v>
      </c>
      <c r="F353" s="13">
        <f t="shared" si="15"/>
        <v>12.534053577812731</v>
      </c>
      <c r="G353" s="13">
        <f t="shared" si="16"/>
        <v>12.534053577812731</v>
      </c>
      <c r="H353" s="13">
        <v>686712.25361999997</v>
      </c>
      <c r="I353" s="13">
        <f t="shared" si="17"/>
        <v>73.807975392626432</v>
      </c>
    </row>
    <row r="354" spans="1:10" ht="45" x14ac:dyDescent="0.25">
      <c r="A354" s="40" t="s">
        <v>760</v>
      </c>
      <c r="B354" s="24" t="s">
        <v>921</v>
      </c>
      <c r="C354" s="13">
        <v>7784.7</v>
      </c>
      <c r="D354" s="13">
        <v>7784.7</v>
      </c>
      <c r="E354" s="13">
        <v>4204.7707099999998</v>
      </c>
      <c r="F354" s="13">
        <f t="shared" si="15"/>
        <v>54.013265893354912</v>
      </c>
      <c r="G354" s="13">
        <f t="shared" si="16"/>
        <v>54.013265893354912</v>
      </c>
      <c r="H354" s="13">
        <v>4692.80476</v>
      </c>
      <c r="I354" s="13">
        <f t="shared" si="17"/>
        <v>89.600376002005248</v>
      </c>
    </row>
    <row r="355" spans="1:10" ht="45" x14ac:dyDescent="0.25">
      <c r="A355" s="40" t="s">
        <v>761</v>
      </c>
      <c r="B355" s="24" t="s">
        <v>922</v>
      </c>
      <c r="C355" s="13">
        <v>1388.4</v>
      </c>
      <c r="D355" s="13">
        <v>1388.4</v>
      </c>
      <c r="E355" s="13">
        <v>867.58583999999996</v>
      </c>
      <c r="F355" s="13">
        <f t="shared" si="15"/>
        <v>62.48817631806395</v>
      </c>
      <c r="G355" s="13">
        <f t="shared" si="16"/>
        <v>62.48817631806395</v>
      </c>
      <c r="H355" s="13">
        <v>4692.80476</v>
      </c>
      <c r="I355" s="13">
        <f t="shared" si="17"/>
        <v>18.487575860709789</v>
      </c>
    </row>
    <row r="356" spans="1:10" ht="60" x14ac:dyDescent="0.25">
      <c r="A356" s="40" t="s">
        <v>762</v>
      </c>
      <c r="B356" s="24" t="s">
        <v>923</v>
      </c>
      <c r="C356" s="13">
        <v>335816.9</v>
      </c>
      <c r="D356" s="13">
        <v>335816.9</v>
      </c>
      <c r="E356" s="13">
        <v>33035.725859999999</v>
      </c>
      <c r="F356" s="13">
        <f t="shared" si="15"/>
        <v>9.8374220773284478</v>
      </c>
      <c r="G356" s="13">
        <f t="shared" si="16"/>
        <v>9.8374220773284478</v>
      </c>
      <c r="H356" s="13">
        <v>972.64300000000003</v>
      </c>
      <c r="I356" s="13" t="s">
        <v>975</v>
      </c>
    </row>
    <row r="357" spans="1:10" ht="75" x14ac:dyDescent="0.25">
      <c r="A357" s="10" t="s">
        <v>763</v>
      </c>
      <c r="B357" s="24" t="s">
        <v>924</v>
      </c>
      <c r="C357" s="13">
        <v>335816.9</v>
      </c>
      <c r="D357" s="13">
        <v>335816.9</v>
      </c>
      <c r="E357" s="13">
        <v>33035.725859999999</v>
      </c>
      <c r="F357" s="13">
        <f t="shared" si="15"/>
        <v>9.8374220773284478</v>
      </c>
      <c r="G357" s="13">
        <f t="shared" si="16"/>
        <v>9.8374220773284478</v>
      </c>
      <c r="H357" s="13">
        <v>972.64300000000003</v>
      </c>
      <c r="I357" s="13" t="s">
        <v>975</v>
      </c>
    </row>
    <row r="358" spans="1:10" ht="30" x14ac:dyDescent="0.25">
      <c r="A358" s="10" t="s">
        <v>248</v>
      </c>
      <c r="B358" s="24" t="s">
        <v>925</v>
      </c>
      <c r="C358" s="13">
        <v>89867</v>
      </c>
      <c r="D358" s="13">
        <v>89867</v>
      </c>
      <c r="E358" s="13">
        <v>53616.492009999994</v>
      </c>
      <c r="F358" s="13">
        <f t="shared" si="15"/>
        <v>59.66204725872678</v>
      </c>
      <c r="G358" s="13">
        <f t="shared" si="16"/>
        <v>59.66204725872678</v>
      </c>
      <c r="H358" s="13">
        <v>29165.917949999999</v>
      </c>
      <c r="I358" s="13">
        <f t="shared" si="17"/>
        <v>183.83269164343238</v>
      </c>
    </row>
    <row r="359" spans="1:10" ht="45" x14ac:dyDescent="0.25">
      <c r="A359" s="40" t="s">
        <v>249</v>
      </c>
      <c r="B359" s="24" t="s">
        <v>926</v>
      </c>
      <c r="C359" s="13">
        <v>89867</v>
      </c>
      <c r="D359" s="13">
        <v>89867</v>
      </c>
      <c r="E359" s="13">
        <v>53616.492009999994</v>
      </c>
      <c r="F359" s="13">
        <f t="shared" si="15"/>
        <v>59.66204725872678</v>
      </c>
      <c r="G359" s="13">
        <f t="shared" si="16"/>
        <v>59.66204725872678</v>
      </c>
      <c r="H359" s="13">
        <v>29165.917949999999</v>
      </c>
      <c r="I359" s="13">
        <f t="shared" si="17"/>
        <v>183.83269164343238</v>
      </c>
    </row>
    <row r="360" spans="1:10" ht="90" x14ac:dyDescent="0.25">
      <c r="A360" s="40" t="s">
        <v>764</v>
      </c>
      <c r="B360" s="24" t="s">
        <v>927</v>
      </c>
      <c r="C360" s="13">
        <v>286651.5</v>
      </c>
      <c r="D360" s="13">
        <v>286651.5</v>
      </c>
      <c r="E360" s="13">
        <v>0</v>
      </c>
      <c r="F360" s="13">
        <f t="shared" si="15"/>
        <v>0</v>
      </c>
      <c r="G360" s="13">
        <f t="shared" si="16"/>
        <v>0</v>
      </c>
      <c r="H360" s="13">
        <v>0</v>
      </c>
      <c r="I360" s="13">
        <v>0</v>
      </c>
    </row>
    <row r="361" spans="1:10" ht="60" x14ac:dyDescent="0.25">
      <c r="A361" s="40" t="s">
        <v>765</v>
      </c>
      <c r="B361" s="24" t="s">
        <v>928</v>
      </c>
      <c r="C361" s="13">
        <v>12872.8</v>
      </c>
      <c r="D361" s="13">
        <v>12872.8</v>
      </c>
      <c r="E361" s="13">
        <v>0</v>
      </c>
      <c r="F361" s="13">
        <f t="shared" si="15"/>
        <v>0</v>
      </c>
      <c r="G361" s="13">
        <f t="shared" si="16"/>
        <v>0</v>
      </c>
      <c r="H361" s="13">
        <v>0</v>
      </c>
      <c r="I361" s="13">
        <v>0</v>
      </c>
    </row>
    <row r="362" spans="1:10" ht="75" x14ac:dyDescent="0.25">
      <c r="A362" s="40" t="s">
        <v>766</v>
      </c>
      <c r="B362" s="24" t="s">
        <v>929</v>
      </c>
      <c r="C362" s="13">
        <v>12872.8</v>
      </c>
      <c r="D362" s="13">
        <v>12872.8</v>
      </c>
      <c r="E362" s="13">
        <v>0</v>
      </c>
      <c r="F362" s="13">
        <f t="shared" si="15"/>
        <v>0</v>
      </c>
      <c r="G362" s="13">
        <f t="shared" si="16"/>
        <v>0</v>
      </c>
      <c r="H362" s="13">
        <v>0</v>
      </c>
      <c r="I362" s="13">
        <v>0</v>
      </c>
    </row>
    <row r="363" spans="1:10" ht="45" x14ac:dyDescent="0.25">
      <c r="A363" s="40" t="s">
        <v>767</v>
      </c>
      <c r="B363" s="24" t="s">
        <v>930</v>
      </c>
      <c r="C363" s="13">
        <v>162548</v>
      </c>
      <c r="D363" s="13">
        <v>162548</v>
      </c>
      <c r="E363" s="13">
        <v>0</v>
      </c>
      <c r="F363" s="13">
        <f t="shared" si="15"/>
        <v>0</v>
      </c>
      <c r="G363" s="13">
        <f t="shared" si="16"/>
        <v>0</v>
      </c>
      <c r="H363" s="13">
        <v>0</v>
      </c>
      <c r="I363" s="13">
        <v>0</v>
      </c>
    </row>
    <row r="364" spans="1:10" ht="45" x14ac:dyDescent="0.25">
      <c r="A364" s="40" t="s">
        <v>768</v>
      </c>
      <c r="B364" s="24" t="s">
        <v>931</v>
      </c>
      <c r="C364" s="13">
        <v>162548</v>
      </c>
      <c r="D364" s="13">
        <v>162548</v>
      </c>
      <c r="E364" s="13">
        <v>0</v>
      </c>
      <c r="F364" s="13">
        <f t="shared" si="15"/>
        <v>0</v>
      </c>
      <c r="G364" s="13">
        <f t="shared" si="16"/>
        <v>0</v>
      </c>
      <c r="H364" s="13">
        <v>0</v>
      </c>
      <c r="I364" s="13">
        <v>0</v>
      </c>
    </row>
    <row r="365" spans="1:10" ht="90" x14ac:dyDescent="0.25">
      <c r="A365" s="40" t="s">
        <v>250</v>
      </c>
      <c r="B365" s="24" t="s">
        <v>932</v>
      </c>
      <c r="C365" s="13">
        <v>130.9</v>
      </c>
      <c r="D365" s="13">
        <v>130.9</v>
      </c>
      <c r="E365" s="13">
        <v>130.89797000000002</v>
      </c>
      <c r="F365" s="13">
        <f t="shared" si="15"/>
        <v>99.998449197860978</v>
      </c>
      <c r="G365" s="13">
        <f t="shared" si="16"/>
        <v>99.998449197860978</v>
      </c>
      <c r="H365" s="13">
        <v>0</v>
      </c>
      <c r="I365" s="13">
        <v>0</v>
      </c>
    </row>
    <row r="366" spans="1:10" ht="135" x14ac:dyDescent="0.25">
      <c r="A366" s="40" t="s">
        <v>769</v>
      </c>
      <c r="B366" s="24" t="s">
        <v>933</v>
      </c>
      <c r="C366" s="13">
        <v>3943.9</v>
      </c>
      <c r="D366" s="13">
        <v>3943.9</v>
      </c>
      <c r="E366" s="13">
        <v>1643.2917</v>
      </c>
      <c r="F366" s="13">
        <f t="shared" si="15"/>
        <v>41.666667511853753</v>
      </c>
      <c r="G366" s="13">
        <f t="shared" si="16"/>
        <v>41.666667511853753</v>
      </c>
      <c r="H366" s="13">
        <v>0</v>
      </c>
      <c r="I366" s="13">
        <v>0</v>
      </c>
    </row>
    <row r="367" spans="1:10" ht="150" x14ac:dyDescent="0.25">
      <c r="A367" s="40" t="s">
        <v>770</v>
      </c>
      <c r="B367" s="24" t="s">
        <v>934</v>
      </c>
      <c r="C367" s="13">
        <v>3943.9</v>
      </c>
      <c r="D367" s="13">
        <v>3943.9</v>
      </c>
      <c r="E367" s="13">
        <v>1643.2917</v>
      </c>
      <c r="F367" s="13">
        <f t="shared" si="15"/>
        <v>41.666667511853753</v>
      </c>
      <c r="G367" s="13">
        <f t="shared" si="16"/>
        <v>41.666667511853753</v>
      </c>
      <c r="H367" s="13">
        <v>0</v>
      </c>
      <c r="I367" s="13">
        <v>0</v>
      </c>
      <c r="J367" s="17">
        <v>55674.400000000001</v>
      </c>
    </row>
    <row r="368" spans="1:10" ht="30" x14ac:dyDescent="0.25">
      <c r="A368" s="40" t="s">
        <v>771</v>
      </c>
      <c r="B368" s="24" t="s">
        <v>935</v>
      </c>
      <c r="C368" s="13">
        <v>30400</v>
      </c>
      <c r="D368" s="13">
        <v>30400</v>
      </c>
      <c r="E368" s="13">
        <v>28272</v>
      </c>
      <c r="F368" s="13">
        <f t="shared" si="15"/>
        <v>93</v>
      </c>
      <c r="G368" s="13">
        <f t="shared" si="16"/>
        <v>93</v>
      </c>
      <c r="H368" s="13">
        <v>0</v>
      </c>
      <c r="I368" s="13">
        <v>0</v>
      </c>
    </row>
    <row r="369" spans="1:10" ht="30" x14ac:dyDescent="0.25">
      <c r="A369" s="40" t="s">
        <v>772</v>
      </c>
      <c r="B369" s="24" t="s">
        <v>936</v>
      </c>
      <c r="C369" s="13">
        <v>30400</v>
      </c>
      <c r="D369" s="13">
        <v>30400</v>
      </c>
      <c r="E369" s="13">
        <v>28272</v>
      </c>
      <c r="F369" s="13">
        <f t="shared" si="15"/>
        <v>93</v>
      </c>
      <c r="G369" s="13">
        <f t="shared" si="16"/>
        <v>93</v>
      </c>
      <c r="H369" s="13">
        <v>0</v>
      </c>
      <c r="I369" s="13">
        <v>0</v>
      </c>
    </row>
    <row r="370" spans="1:10" ht="45" x14ac:dyDescent="0.25">
      <c r="A370" s="40" t="s">
        <v>773</v>
      </c>
      <c r="B370" s="24" t="s">
        <v>937</v>
      </c>
      <c r="C370" s="13">
        <v>31472.1</v>
      </c>
      <c r="D370" s="13">
        <v>31472.1</v>
      </c>
      <c r="E370" s="13">
        <v>6259.5360799999999</v>
      </c>
      <c r="F370" s="13">
        <f t="shared" si="15"/>
        <v>19.889159223566271</v>
      </c>
      <c r="G370" s="13">
        <f t="shared" si="16"/>
        <v>19.889159223566271</v>
      </c>
      <c r="H370" s="13">
        <v>0</v>
      </c>
      <c r="I370" s="13">
        <v>0</v>
      </c>
    </row>
    <row r="371" spans="1:10" ht="60" x14ac:dyDescent="0.25">
      <c r="A371" s="40" t="s">
        <v>774</v>
      </c>
      <c r="B371" s="24" t="s">
        <v>938</v>
      </c>
      <c r="C371" s="13">
        <v>31472.1</v>
      </c>
      <c r="D371" s="13">
        <v>31472.1</v>
      </c>
      <c r="E371" s="13">
        <v>6259.5360799999999</v>
      </c>
      <c r="F371" s="13">
        <f t="shared" si="15"/>
        <v>19.889159223566271</v>
      </c>
      <c r="G371" s="13">
        <f t="shared" si="16"/>
        <v>19.889159223566271</v>
      </c>
      <c r="H371" s="13">
        <v>0</v>
      </c>
      <c r="I371" s="13">
        <v>0</v>
      </c>
    </row>
    <row r="372" spans="1:10" ht="30" x14ac:dyDescent="0.25">
      <c r="A372" s="10" t="s">
        <v>1049</v>
      </c>
      <c r="B372" s="24" t="s">
        <v>1050</v>
      </c>
      <c r="C372" s="13">
        <v>0</v>
      </c>
      <c r="D372" s="13">
        <v>0</v>
      </c>
      <c r="E372" s="13">
        <v>0</v>
      </c>
      <c r="F372" s="13">
        <v>0</v>
      </c>
      <c r="G372" s="13">
        <v>0</v>
      </c>
      <c r="H372" s="13">
        <v>319981.88791000005</v>
      </c>
      <c r="I372" s="13">
        <v>0</v>
      </c>
    </row>
    <row r="373" spans="1:10" ht="30" x14ac:dyDescent="0.25">
      <c r="A373" s="10" t="s">
        <v>1051</v>
      </c>
      <c r="B373" s="24" t="s">
        <v>1052</v>
      </c>
      <c r="C373" s="13">
        <v>0</v>
      </c>
      <c r="D373" s="13">
        <v>0</v>
      </c>
      <c r="E373" s="13">
        <v>0</v>
      </c>
      <c r="F373" s="13">
        <v>0</v>
      </c>
      <c r="G373" s="13">
        <v>0</v>
      </c>
      <c r="H373" s="13">
        <v>319981.88791000005</v>
      </c>
      <c r="I373" s="13">
        <v>0</v>
      </c>
    </row>
    <row r="374" spans="1:10" s="12" customFormat="1" ht="45" x14ac:dyDescent="0.25">
      <c r="A374" s="40" t="s">
        <v>775</v>
      </c>
      <c r="B374" s="24" t="s">
        <v>939</v>
      </c>
      <c r="C374" s="13">
        <v>1922826.5</v>
      </c>
      <c r="D374" s="13">
        <v>1922826.5</v>
      </c>
      <c r="E374" s="13">
        <v>0</v>
      </c>
      <c r="F374" s="13">
        <f t="shared" si="15"/>
        <v>0</v>
      </c>
      <c r="G374" s="13">
        <f t="shared" si="16"/>
        <v>0</v>
      </c>
      <c r="H374" s="13"/>
      <c r="I374" s="13">
        <v>0</v>
      </c>
      <c r="J374" s="20">
        <f>D374-C374</f>
        <v>0</v>
      </c>
    </row>
    <row r="375" spans="1:10" s="12" customFormat="1" ht="60" x14ac:dyDescent="0.25">
      <c r="A375" s="40" t="s">
        <v>776</v>
      </c>
      <c r="B375" s="24" t="s">
        <v>940</v>
      </c>
      <c r="C375" s="13">
        <v>1922826.5</v>
      </c>
      <c r="D375" s="13">
        <v>1922826.5</v>
      </c>
      <c r="E375" s="13">
        <v>0</v>
      </c>
      <c r="F375" s="13">
        <f t="shared" si="15"/>
        <v>0</v>
      </c>
      <c r="G375" s="13">
        <f t="shared" si="16"/>
        <v>0</v>
      </c>
      <c r="H375" s="13">
        <v>0</v>
      </c>
      <c r="I375" s="13">
        <v>0</v>
      </c>
    </row>
    <row r="376" spans="1:10" ht="45" x14ac:dyDescent="0.25">
      <c r="A376" s="40" t="s">
        <v>777</v>
      </c>
      <c r="B376" s="24" t="s">
        <v>941</v>
      </c>
      <c r="C376" s="13">
        <v>955072.9</v>
      </c>
      <c r="D376" s="13">
        <v>955072.9</v>
      </c>
      <c r="E376" s="13">
        <v>378818.11099999998</v>
      </c>
      <c r="F376" s="13">
        <f t="shared" si="15"/>
        <v>39.663790167221784</v>
      </c>
      <c r="G376" s="13">
        <f t="shared" si="16"/>
        <v>39.663790167221784</v>
      </c>
      <c r="H376" s="13">
        <v>0</v>
      </c>
      <c r="I376" s="13">
        <v>0</v>
      </c>
    </row>
    <row r="377" spans="1:10" s="12" customFormat="1" ht="45" x14ac:dyDescent="0.25">
      <c r="A377" s="40" t="s">
        <v>778</v>
      </c>
      <c r="B377" s="24" t="s">
        <v>942</v>
      </c>
      <c r="C377" s="13">
        <v>955072.9</v>
      </c>
      <c r="D377" s="13">
        <v>955072.9</v>
      </c>
      <c r="E377" s="13">
        <v>378818.11099999998</v>
      </c>
      <c r="F377" s="13">
        <f t="shared" si="15"/>
        <v>39.663790167221784</v>
      </c>
      <c r="G377" s="13">
        <f t="shared" si="16"/>
        <v>39.663790167221784</v>
      </c>
      <c r="H377" s="13">
        <v>0</v>
      </c>
      <c r="I377" s="13">
        <v>0</v>
      </c>
    </row>
    <row r="378" spans="1:10" ht="60" x14ac:dyDescent="0.25">
      <c r="A378" s="40" t="s">
        <v>779</v>
      </c>
      <c r="B378" s="24" t="s">
        <v>943</v>
      </c>
      <c r="C378" s="13">
        <v>2995.3</v>
      </c>
      <c r="D378" s="13">
        <v>2995.3</v>
      </c>
      <c r="E378" s="13">
        <v>0</v>
      </c>
      <c r="F378" s="13">
        <f t="shared" si="15"/>
        <v>0</v>
      </c>
      <c r="G378" s="13">
        <f t="shared" si="16"/>
        <v>0</v>
      </c>
      <c r="H378" s="13">
        <v>0</v>
      </c>
      <c r="I378" s="13">
        <v>0</v>
      </c>
      <c r="J378" s="21">
        <f>H382+H387+H391+H394</f>
        <v>206850.68081999998</v>
      </c>
    </row>
    <row r="379" spans="1:10" ht="60" x14ac:dyDescent="0.25">
      <c r="A379" s="40" t="s">
        <v>780</v>
      </c>
      <c r="B379" s="24" t="s">
        <v>944</v>
      </c>
      <c r="C379" s="13">
        <v>2995.3</v>
      </c>
      <c r="D379" s="13">
        <v>2995.3</v>
      </c>
      <c r="E379" s="13">
        <v>0</v>
      </c>
      <c r="F379" s="13">
        <f t="shared" si="15"/>
        <v>0</v>
      </c>
      <c r="G379" s="13">
        <f t="shared" si="16"/>
        <v>0</v>
      </c>
      <c r="H379" s="13">
        <v>0</v>
      </c>
      <c r="I379" s="13">
        <v>0</v>
      </c>
      <c r="J379" s="21"/>
    </row>
    <row r="380" spans="1:10" ht="30" x14ac:dyDescent="0.25">
      <c r="A380" s="10" t="s">
        <v>1053</v>
      </c>
      <c r="B380" s="24" t="s">
        <v>1054</v>
      </c>
      <c r="C380" s="13">
        <v>0</v>
      </c>
      <c r="D380" s="13">
        <v>0</v>
      </c>
      <c r="E380" s="13">
        <v>0</v>
      </c>
      <c r="F380" s="13">
        <v>0</v>
      </c>
      <c r="G380" s="13">
        <v>0</v>
      </c>
      <c r="H380" s="13">
        <v>331899</v>
      </c>
      <c r="I380" s="13">
        <v>0</v>
      </c>
      <c r="J380" s="21"/>
    </row>
    <row r="381" spans="1:10" ht="30" x14ac:dyDescent="0.25">
      <c r="A381" s="10" t="s">
        <v>1053</v>
      </c>
      <c r="B381" s="24" t="s">
        <v>1054</v>
      </c>
      <c r="C381" s="13">
        <v>0</v>
      </c>
      <c r="D381" s="13">
        <v>0</v>
      </c>
      <c r="E381" s="13">
        <v>0</v>
      </c>
      <c r="F381" s="13">
        <v>0</v>
      </c>
      <c r="G381" s="13">
        <v>0</v>
      </c>
      <c r="H381" s="13">
        <v>331899</v>
      </c>
      <c r="I381" s="13">
        <v>0</v>
      </c>
      <c r="J381" s="21"/>
    </row>
    <row r="382" spans="1:10" ht="15" x14ac:dyDescent="0.25">
      <c r="A382" s="40" t="s">
        <v>689</v>
      </c>
      <c r="B382" s="24" t="s">
        <v>945</v>
      </c>
      <c r="C382" s="13">
        <v>200000</v>
      </c>
      <c r="D382" s="13">
        <v>200000</v>
      </c>
      <c r="E382" s="13">
        <v>0</v>
      </c>
      <c r="F382" s="13">
        <f t="shared" si="15"/>
        <v>0</v>
      </c>
      <c r="G382" s="13">
        <f t="shared" si="16"/>
        <v>0</v>
      </c>
      <c r="H382" s="13">
        <v>0</v>
      </c>
      <c r="I382" s="13">
        <v>0</v>
      </c>
    </row>
    <row r="383" spans="1:10" ht="30" x14ac:dyDescent="0.25">
      <c r="A383" s="40" t="s">
        <v>690</v>
      </c>
      <c r="B383" s="24" t="s">
        <v>946</v>
      </c>
      <c r="C383" s="13">
        <v>200000</v>
      </c>
      <c r="D383" s="13">
        <v>200000</v>
      </c>
      <c r="E383" s="13">
        <v>0</v>
      </c>
      <c r="F383" s="13">
        <f t="shared" si="15"/>
        <v>0</v>
      </c>
      <c r="G383" s="13">
        <f t="shared" si="16"/>
        <v>0</v>
      </c>
      <c r="H383" s="13">
        <v>0</v>
      </c>
      <c r="I383" s="13">
        <v>0</v>
      </c>
    </row>
    <row r="384" spans="1:10" ht="28.5" x14ac:dyDescent="0.2">
      <c r="A384" s="9" t="s">
        <v>1055</v>
      </c>
      <c r="B384" s="45" t="s">
        <v>1056</v>
      </c>
      <c r="C384" s="13">
        <v>0</v>
      </c>
      <c r="D384" s="13">
        <v>0</v>
      </c>
      <c r="E384" s="13">
        <v>0</v>
      </c>
      <c r="F384" s="13">
        <v>0</v>
      </c>
      <c r="G384" s="13">
        <v>0</v>
      </c>
      <c r="H384" s="11">
        <v>-567.09071999999992</v>
      </c>
      <c r="I384" s="13">
        <v>0</v>
      </c>
    </row>
    <row r="385" spans="1:9" ht="30" x14ac:dyDescent="0.25">
      <c r="A385" s="10" t="s">
        <v>1057</v>
      </c>
      <c r="B385" s="24" t="s">
        <v>1058</v>
      </c>
      <c r="C385" s="13">
        <v>0</v>
      </c>
      <c r="D385" s="13">
        <v>0</v>
      </c>
      <c r="E385" s="13">
        <v>0</v>
      </c>
      <c r="F385" s="13">
        <v>0</v>
      </c>
      <c r="G385" s="13">
        <v>0</v>
      </c>
      <c r="H385" s="13">
        <v>-567.09071999999992</v>
      </c>
      <c r="I385" s="13">
        <v>0</v>
      </c>
    </row>
    <row r="386" spans="1:9" ht="60" x14ac:dyDescent="0.25">
      <c r="A386" s="10" t="s">
        <v>1059</v>
      </c>
      <c r="B386" s="24" t="s">
        <v>1060</v>
      </c>
      <c r="C386" s="13">
        <v>0</v>
      </c>
      <c r="D386" s="13">
        <v>0</v>
      </c>
      <c r="E386" s="13">
        <v>0</v>
      </c>
      <c r="F386" s="13">
        <v>0</v>
      </c>
      <c r="G386" s="13">
        <v>0</v>
      </c>
      <c r="H386" s="13">
        <v>-567.09071999999992</v>
      </c>
      <c r="I386" s="13">
        <v>0</v>
      </c>
    </row>
    <row r="387" spans="1:9" ht="28.5" x14ac:dyDescent="0.2">
      <c r="A387" s="39" t="s">
        <v>251</v>
      </c>
      <c r="B387" s="45" t="s">
        <v>446</v>
      </c>
      <c r="C387" s="11">
        <v>0</v>
      </c>
      <c r="D387" s="11">
        <v>0</v>
      </c>
      <c r="E387" s="11">
        <v>-109.486</v>
      </c>
      <c r="F387" s="11">
        <v>0</v>
      </c>
      <c r="G387" s="11">
        <v>0</v>
      </c>
      <c r="H387" s="11">
        <v>0</v>
      </c>
      <c r="I387" s="11">
        <v>0</v>
      </c>
    </row>
    <row r="388" spans="1:9" s="12" customFormat="1" ht="30" x14ac:dyDescent="0.25">
      <c r="A388" s="40" t="s">
        <v>252</v>
      </c>
      <c r="B388" s="24" t="s">
        <v>947</v>
      </c>
      <c r="C388" s="13">
        <v>0</v>
      </c>
      <c r="D388" s="13">
        <v>0</v>
      </c>
      <c r="E388" s="13">
        <v>-109.486</v>
      </c>
      <c r="F388" s="13">
        <v>0</v>
      </c>
      <c r="G388" s="13">
        <v>0</v>
      </c>
      <c r="H388" s="13">
        <v>0</v>
      </c>
      <c r="I388" s="13">
        <v>0</v>
      </c>
    </row>
    <row r="389" spans="1:9" ht="30" x14ac:dyDescent="0.25">
      <c r="A389" s="40" t="s">
        <v>253</v>
      </c>
      <c r="B389" s="24" t="s">
        <v>948</v>
      </c>
      <c r="C389" s="13">
        <v>0</v>
      </c>
      <c r="D389" s="13">
        <v>0</v>
      </c>
      <c r="E389" s="13">
        <v>-109.486</v>
      </c>
      <c r="F389" s="13">
        <v>0</v>
      </c>
      <c r="G389" s="13">
        <v>0</v>
      </c>
      <c r="H389" s="13">
        <v>0</v>
      </c>
      <c r="I389" s="13">
        <v>0</v>
      </c>
    </row>
    <row r="390" spans="1:9" ht="14.25" x14ac:dyDescent="0.2">
      <c r="A390" s="39" t="s">
        <v>989</v>
      </c>
      <c r="B390" s="45" t="s">
        <v>1006</v>
      </c>
      <c r="C390" s="11">
        <v>0</v>
      </c>
      <c r="D390" s="11">
        <v>0</v>
      </c>
      <c r="E390" s="11">
        <v>247</v>
      </c>
      <c r="F390" s="11">
        <v>0</v>
      </c>
      <c r="G390" s="11">
        <v>0</v>
      </c>
      <c r="H390" s="11">
        <v>3200.0595899999998</v>
      </c>
      <c r="I390" s="11">
        <f t="shared" si="17"/>
        <v>7.7186062650789573</v>
      </c>
    </row>
    <row r="391" spans="1:9" s="12" customFormat="1" ht="30" x14ac:dyDescent="0.25">
      <c r="A391" s="40" t="s">
        <v>990</v>
      </c>
      <c r="B391" s="24" t="s">
        <v>1007</v>
      </c>
      <c r="C391" s="13">
        <v>0</v>
      </c>
      <c r="D391" s="13">
        <v>0</v>
      </c>
      <c r="E391" s="13">
        <v>247</v>
      </c>
      <c r="F391" s="13">
        <v>0</v>
      </c>
      <c r="G391" s="13">
        <v>0</v>
      </c>
      <c r="H391" s="13">
        <v>3200.0595899999998</v>
      </c>
      <c r="I391" s="13">
        <f t="shared" si="17"/>
        <v>7.7186062650789573</v>
      </c>
    </row>
    <row r="392" spans="1:9" ht="30" x14ac:dyDescent="0.25">
      <c r="A392" s="40" t="s">
        <v>990</v>
      </c>
      <c r="B392" s="24" t="s">
        <v>1008</v>
      </c>
      <c r="C392" s="13">
        <v>0</v>
      </c>
      <c r="D392" s="13">
        <v>0</v>
      </c>
      <c r="E392" s="13">
        <v>247</v>
      </c>
      <c r="F392" s="13">
        <v>0</v>
      </c>
      <c r="G392" s="13">
        <v>0</v>
      </c>
      <c r="H392" s="13">
        <v>3200.0595899999998</v>
      </c>
      <c r="I392" s="13">
        <f t="shared" si="17"/>
        <v>7.7186062650789573</v>
      </c>
    </row>
    <row r="393" spans="1:9" s="12" customFormat="1" ht="71.25" x14ac:dyDescent="0.2">
      <c r="A393" s="39" t="s">
        <v>781</v>
      </c>
      <c r="B393" s="45" t="s">
        <v>447</v>
      </c>
      <c r="C393" s="11">
        <v>0</v>
      </c>
      <c r="D393" s="11">
        <v>0</v>
      </c>
      <c r="E393" s="11">
        <v>144605.18875</v>
      </c>
      <c r="F393" s="11">
        <v>0</v>
      </c>
      <c r="G393" s="11">
        <v>0</v>
      </c>
      <c r="H393" s="11">
        <v>267327.62682</v>
      </c>
      <c r="I393" s="11">
        <f t="shared" si="17"/>
        <v>54.092871159690191</v>
      </c>
    </row>
    <row r="394" spans="1:9" s="12" customFormat="1" ht="75" x14ac:dyDescent="0.25">
      <c r="A394" s="40" t="s">
        <v>782</v>
      </c>
      <c r="B394" s="24" t="s">
        <v>949</v>
      </c>
      <c r="C394" s="13">
        <v>0</v>
      </c>
      <c r="D394" s="13">
        <v>0</v>
      </c>
      <c r="E394" s="13">
        <v>144605.18875</v>
      </c>
      <c r="F394" s="13">
        <v>0</v>
      </c>
      <c r="G394" s="13">
        <v>0</v>
      </c>
      <c r="H394" s="13">
        <v>203650.62122999999</v>
      </c>
      <c r="I394" s="13">
        <f t="shared" si="17"/>
        <v>71.006505100067955</v>
      </c>
    </row>
    <row r="395" spans="1:9" s="12" customFormat="1" ht="75" x14ac:dyDescent="0.25">
      <c r="A395" s="40" t="s">
        <v>783</v>
      </c>
      <c r="B395" s="24" t="s">
        <v>950</v>
      </c>
      <c r="C395" s="13">
        <v>0</v>
      </c>
      <c r="D395" s="13">
        <v>0</v>
      </c>
      <c r="E395" s="13">
        <v>144605.18875</v>
      </c>
      <c r="F395" s="13">
        <v>0</v>
      </c>
      <c r="G395" s="13">
        <v>0</v>
      </c>
      <c r="H395" s="13">
        <v>203650.62122999999</v>
      </c>
      <c r="I395" s="13">
        <f t="shared" si="17"/>
        <v>71.006505100067955</v>
      </c>
    </row>
    <row r="396" spans="1:9" s="12" customFormat="1" ht="30" x14ac:dyDescent="0.25">
      <c r="A396" s="10" t="s">
        <v>254</v>
      </c>
      <c r="B396" s="24" t="s">
        <v>951</v>
      </c>
      <c r="C396" s="13">
        <v>0</v>
      </c>
      <c r="D396" s="13">
        <v>0</v>
      </c>
      <c r="E396" s="13">
        <v>71346.356339999998</v>
      </c>
      <c r="F396" s="13">
        <v>0</v>
      </c>
      <c r="G396" s="13">
        <v>0</v>
      </c>
      <c r="H396" s="13">
        <v>63677.005590000001</v>
      </c>
      <c r="I396" s="13">
        <f t="shared" si="17"/>
        <v>112.04414478812177</v>
      </c>
    </row>
    <row r="397" spans="1:9" s="12" customFormat="1" ht="30" x14ac:dyDescent="0.25">
      <c r="A397" s="10" t="s">
        <v>255</v>
      </c>
      <c r="B397" s="24" t="s">
        <v>952</v>
      </c>
      <c r="C397" s="13">
        <v>0</v>
      </c>
      <c r="D397" s="13">
        <v>0</v>
      </c>
      <c r="E397" s="13">
        <v>25653.122449999999</v>
      </c>
      <c r="F397" s="13">
        <v>0</v>
      </c>
      <c r="G397" s="13">
        <v>0</v>
      </c>
      <c r="H397" s="13">
        <v>40150.576520000002</v>
      </c>
      <c r="I397" s="13">
        <f t="shared" si="17"/>
        <v>63.89228916108226</v>
      </c>
    </row>
    <row r="398" spans="1:9" s="12" customFormat="1" ht="30" x14ac:dyDescent="0.25">
      <c r="A398" s="10" t="s">
        <v>991</v>
      </c>
      <c r="B398" s="24" t="s">
        <v>1009</v>
      </c>
      <c r="C398" s="13">
        <v>0</v>
      </c>
      <c r="D398" s="13">
        <v>0</v>
      </c>
      <c r="E398" s="13">
        <v>20</v>
      </c>
      <c r="F398" s="13">
        <v>0</v>
      </c>
      <c r="G398" s="13">
        <v>0</v>
      </c>
      <c r="H398" s="13">
        <v>0</v>
      </c>
      <c r="I398" s="13">
        <v>0</v>
      </c>
    </row>
    <row r="399" spans="1:9" ht="30" x14ac:dyDescent="0.25">
      <c r="A399" s="40" t="s">
        <v>256</v>
      </c>
      <c r="B399" s="24" t="s">
        <v>953</v>
      </c>
      <c r="C399" s="13">
        <v>0</v>
      </c>
      <c r="D399" s="13">
        <v>0</v>
      </c>
      <c r="E399" s="13">
        <v>45673.233890000003</v>
      </c>
      <c r="F399" s="13">
        <v>0</v>
      </c>
      <c r="G399" s="13">
        <v>0</v>
      </c>
      <c r="H399" s="13">
        <v>23526.429070000002</v>
      </c>
      <c r="I399" s="13">
        <f t="shared" si="17"/>
        <v>194.13585357176348</v>
      </c>
    </row>
    <row r="400" spans="1:9" ht="60" x14ac:dyDescent="0.25">
      <c r="A400" s="40" t="s">
        <v>784</v>
      </c>
      <c r="B400" s="24" t="s">
        <v>954</v>
      </c>
      <c r="C400" s="13">
        <v>0</v>
      </c>
      <c r="D400" s="13">
        <v>0</v>
      </c>
      <c r="E400" s="13">
        <v>14.473459999999999</v>
      </c>
      <c r="F400" s="13">
        <v>0</v>
      </c>
      <c r="G400" s="13">
        <v>0</v>
      </c>
      <c r="H400" s="13">
        <v>0</v>
      </c>
      <c r="I400" s="13">
        <v>0</v>
      </c>
    </row>
    <row r="401" spans="1:9" ht="60" x14ac:dyDescent="0.25">
      <c r="A401" s="10" t="s">
        <v>1061</v>
      </c>
      <c r="B401" s="24" t="s">
        <v>1062</v>
      </c>
      <c r="C401" s="13">
        <v>0</v>
      </c>
      <c r="D401" s="13">
        <v>0</v>
      </c>
      <c r="E401" s="13">
        <v>0</v>
      </c>
      <c r="F401" s="13">
        <v>0</v>
      </c>
      <c r="G401" s="13">
        <v>0</v>
      </c>
      <c r="H401" s="13">
        <v>1.74068</v>
      </c>
      <c r="I401" s="13">
        <f t="shared" si="17"/>
        <v>0</v>
      </c>
    </row>
    <row r="402" spans="1:9" s="12" customFormat="1" ht="60" x14ac:dyDescent="0.25">
      <c r="A402" s="40" t="s">
        <v>785</v>
      </c>
      <c r="B402" s="24" t="s">
        <v>955</v>
      </c>
      <c r="C402" s="13">
        <v>0</v>
      </c>
      <c r="D402" s="13">
        <v>0</v>
      </c>
      <c r="E402" s="13">
        <v>6.3570000000000002E-2</v>
      </c>
      <c r="F402" s="13">
        <v>0</v>
      </c>
      <c r="G402" s="13">
        <v>0</v>
      </c>
      <c r="H402" s="13">
        <v>0</v>
      </c>
      <c r="I402" s="13">
        <v>0</v>
      </c>
    </row>
    <row r="403" spans="1:9" s="12" customFormat="1" ht="60" x14ac:dyDescent="0.25">
      <c r="A403" s="10" t="s">
        <v>1063</v>
      </c>
      <c r="B403" s="24" t="s">
        <v>1064</v>
      </c>
      <c r="C403" s="13">
        <v>0</v>
      </c>
      <c r="D403" s="13">
        <v>0</v>
      </c>
      <c r="E403" s="13">
        <v>0</v>
      </c>
      <c r="F403" s="13">
        <v>0</v>
      </c>
      <c r="G403" s="13">
        <v>0</v>
      </c>
      <c r="H403" s="13">
        <v>6078.7860700000001</v>
      </c>
      <c r="I403" s="13">
        <v>0</v>
      </c>
    </row>
    <row r="404" spans="1:9" ht="60" x14ac:dyDescent="0.25">
      <c r="A404" s="40" t="s">
        <v>974</v>
      </c>
      <c r="B404" s="24" t="s">
        <v>1010</v>
      </c>
      <c r="C404" s="13">
        <v>0</v>
      </c>
      <c r="D404" s="13">
        <v>0</v>
      </c>
      <c r="E404" s="13">
        <v>76.924390000000002</v>
      </c>
      <c r="F404" s="13">
        <v>0</v>
      </c>
      <c r="G404" s="13">
        <v>0</v>
      </c>
      <c r="H404" s="13">
        <v>131776.76994</v>
      </c>
      <c r="I404" s="13">
        <f t="shared" si="17"/>
        <v>5.8374772757766688E-2</v>
      </c>
    </row>
    <row r="405" spans="1:9" ht="75" x14ac:dyDescent="0.25">
      <c r="A405" s="10" t="s">
        <v>1065</v>
      </c>
      <c r="B405" s="24" t="s">
        <v>1066</v>
      </c>
      <c r="C405" s="13">
        <v>0</v>
      </c>
      <c r="D405" s="13">
        <v>0</v>
      </c>
      <c r="E405" s="13">
        <v>0</v>
      </c>
      <c r="F405" s="13">
        <v>0</v>
      </c>
      <c r="G405" s="13">
        <v>0</v>
      </c>
      <c r="H405" s="13">
        <v>208.54964000000001</v>
      </c>
      <c r="I405" s="13">
        <v>0</v>
      </c>
    </row>
    <row r="406" spans="1:9" ht="45" x14ac:dyDescent="0.25">
      <c r="A406" s="10" t="s">
        <v>1067</v>
      </c>
      <c r="B406" s="24" t="s">
        <v>1068</v>
      </c>
      <c r="C406" s="13">
        <v>0</v>
      </c>
      <c r="D406" s="13">
        <v>0</v>
      </c>
      <c r="E406" s="13">
        <v>0</v>
      </c>
      <c r="F406" s="13">
        <v>0</v>
      </c>
      <c r="G406" s="13">
        <v>0</v>
      </c>
      <c r="H406" s="13">
        <v>18.97382</v>
      </c>
      <c r="I406" s="13">
        <v>0</v>
      </c>
    </row>
    <row r="407" spans="1:9" ht="60" x14ac:dyDescent="0.25">
      <c r="A407" s="40" t="s">
        <v>786</v>
      </c>
      <c r="B407" s="24" t="s">
        <v>956</v>
      </c>
      <c r="C407" s="13">
        <v>0</v>
      </c>
      <c r="D407" s="13">
        <v>0</v>
      </c>
      <c r="E407" s="13">
        <v>2937.0419999999999</v>
      </c>
      <c r="F407" s="13">
        <v>0</v>
      </c>
      <c r="G407" s="13">
        <v>0</v>
      </c>
      <c r="H407" s="13">
        <v>649.94530000000009</v>
      </c>
      <c r="I407" s="13" t="s">
        <v>975</v>
      </c>
    </row>
    <row r="408" spans="1:9" ht="75" x14ac:dyDescent="0.25">
      <c r="A408" s="10" t="s">
        <v>1069</v>
      </c>
      <c r="B408" s="24" t="s">
        <v>1070</v>
      </c>
      <c r="C408" s="13">
        <v>0</v>
      </c>
      <c r="D408" s="13">
        <v>0</v>
      </c>
      <c r="E408" s="13">
        <v>0</v>
      </c>
      <c r="F408" s="13">
        <v>0</v>
      </c>
      <c r="G408" s="13">
        <v>0</v>
      </c>
      <c r="H408" s="13">
        <v>11</v>
      </c>
      <c r="I408" s="13">
        <v>0</v>
      </c>
    </row>
    <row r="409" spans="1:9" ht="60" x14ac:dyDescent="0.25">
      <c r="A409" s="40" t="s">
        <v>257</v>
      </c>
      <c r="B409" s="24" t="s">
        <v>957</v>
      </c>
      <c r="C409" s="13">
        <v>0</v>
      </c>
      <c r="D409" s="13">
        <v>0</v>
      </c>
      <c r="E409" s="13">
        <v>70230.328989999995</v>
      </c>
      <c r="F409" s="13">
        <v>0</v>
      </c>
      <c r="G409" s="13">
        <v>0</v>
      </c>
      <c r="H409" s="13">
        <v>64904.855779999998</v>
      </c>
      <c r="I409" s="13">
        <f t="shared" si="17"/>
        <v>108.20504590296156</v>
      </c>
    </row>
    <row r="410" spans="1:9" ht="42.75" x14ac:dyDescent="0.2">
      <c r="A410" s="39" t="s">
        <v>258</v>
      </c>
      <c r="B410" s="45" t="s">
        <v>448</v>
      </c>
      <c r="C410" s="11">
        <v>0</v>
      </c>
      <c r="D410" s="11">
        <v>0</v>
      </c>
      <c r="E410" s="11">
        <v>-247609.58715000001</v>
      </c>
      <c r="F410" s="11">
        <v>0</v>
      </c>
      <c r="G410" s="11">
        <v>0</v>
      </c>
      <c r="H410" s="11">
        <v>-648710.69163999998</v>
      </c>
      <c r="I410" s="11">
        <f t="shared" si="17"/>
        <v>38.16949378836663</v>
      </c>
    </row>
    <row r="411" spans="1:9" ht="45" x14ac:dyDescent="0.25">
      <c r="A411" s="40" t="s">
        <v>259</v>
      </c>
      <c r="B411" s="24" t="s">
        <v>958</v>
      </c>
      <c r="C411" s="13">
        <v>0</v>
      </c>
      <c r="D411" s="13">
        <v>0</v>
      </c>
      <c r="E411" s="13">
        <v>-247609.58715000001</v>
      </c>
      <c r="F411" s="13">
        <v>0</v>
      </c>
      <c r="G411" s="13">
        <v>0</v>
      </c>
      <c r="H411" s="13">
        <v>-648710.69163999998</v>
      </c>
      <c r="I411" s="13">
        <f t="shared" si="17"/>
        <v>38.16949378836663</v>
      </c>
    </row>
    <row r="412" spans="1:9" ht="60" hidden="1" x14ac:dyDescent="0.25">
      <c r="A412" s="40" t="s">
        <v>992</v>
      </c>
      <c r="B412" s="24" t="s">
        <v>1011</v>
      </c>
      <c r="C412" s="13">
        <v>0</v>
      </c>
      <c r="D412" s="13">
        <v>0</v>
      </c>
      <c r="E412" s="13">
        <v>-58.820920000000001</v>
      </c>
      <c r="F412" s="13">
        <v>0</v>
      </c>
      <c r="G412" s="13">
        <v>0</v>
      </c>
      <c r="H412" s="13"/>
      <c r="I412" s="13">
        <v>0</v>
      </c>
    </row>
    <row r="413" spans="1:9" ht="90" hidden="1" x14ac:dyDescent="0.25">
      <c r="A413" s="40" t="s">
        <v>670</v>
      </c>
      <c r="B413" s="24" t="s">
        <v>959</v>
      </c>
      <c r="C413" s="13">
        <v>0</v>
      </c>
      <c r="D413" s="13">
        <v>0</v>
      </c>
      <c r="E413" s="13">
        <v>-19.625540000000001</v>
      </c>
      <c r="F413" s="13">
        <v>0</v>
      </c>
      <c r="G413" s="13">
        <v>0</v>
      </c>
      <c r="H413" s="13"/>
      <c r="I413" s="13">
        <v>0</v>
      </c>
    </row>
    <row r="414" spans="1:9" ht="60" hidden="1" x14ac:dyDescent="0.25">
      <c r="A414" s="40" t="s">
        <v>993</v>
      </c>
      <c r="B414" s="24" t="s">
        <v>960</v>
      </c>
      <c r="C414" s="13">
        <v>0</v>
      </c>
      <c r="D414" s="13">
        <v>0</v>
      </c>
      <c r="E414" s="13">
        <v>-0.90325</v>
      </c>
      <c r="F414" s="13">
        <v>0</v>
      </c>
      <c r="G414" s="13">
        <v>0</v>
      </c>
      <c r="H414" s="13"/>
      <c r="I414" s="13">
        <v>0</v>
      </c>
    </row>
    <row r="415" spans="1:9" ht="60" hidden="1" x14ac:dyDescent="0.25">
      <c r="A415" s="40" t="s">
        <v>260</v>
      </c>
      <c r="B415" s="24" t="s">
        <v>961</v>
      </c>
      <c r="C415" s="13">
        <v>0</v>
      </c>
      <c r="D415" s="13">
        <v>0</v>
      </c>
      <c r="E415" s="13">
        <v>-13.61359</v>
      </c>
      <c r="F415" s="13">
        <v>0</v>
      </c>
      <c r="G415" s="13">
        <v>0</v>
      </c>
      <c r="H415" s="13"/>
      <c r="I415" s="13">
        <v>0</v>
      </c>
    </row>
    <row r="416" spans="1:9" ht="45" hidden="1" x14ac:dyDescent="0.25">
      <c r="A416" s="40" t="s">
        <v>994</v>
      </c>
      <c r="B416" s="24" t="s">
        <v>962</v>
      </c>
      <c r="C416" s="13">
        <v>0</v>
      </c>
      <c r="D416" s="13">
        <v>0</v>
      </c>
      <c r="E416" s="13">
        <v>-571.97630000000004</v>
      </c>
      <c r="F416" s="13">
        <v>0</v>
      </c>
      <c r="G416" s="13">
        <v>0</v>
      </c>
      <c r="H416" s="13"/>
      <c r="I416" s="13">
        <v>0</v>
      </c>
    </row>
    <row r="417" spans="1:9" ht="45" hidden="1" x14ac:dyDescent="0.25">
      <c r="A417" s="40" t="s">
        <v>995</v>
      </c>
      <c r="B417" s="24" t="s">
        <v>1012</v>
      </c>
      <c r="C417" s="13">
        <v>0</v>
      </c>
      <c r="D417" s="13">
        <v>0</v>
      </c>
      <c r="E417" s="13">
        <v>-16.75909</v>
      </c>
      <c r="F417" s="13">
        <v>0</v>
      </c>
      <c r="G417" s="13">
        <v>0</v>
      </c>
      <c r="H417" s="13"/>
      <c r="I417" s="13">
        <v>0</v>
      </c>
    </row>
    <row r="418" spans="1:9" s="12" customFormat="1" ht="60" hidden="1" x14ac:dyDescent="0.25">
      <c r="A418" s="40" t="s">
        <v>996</v>
      </c>
      <c r="B418" s="24" t="s">
        <v>963</v>
      </c>
      <c r="C418" s="13">
        <v>0</v>
      </c>
      <c r="D418" s="13">
        <v>0</v>
      </c>
      <c r="E418" s="13">
        <v>-243.60239000000001</v>
      </c>
      <c r="F418" s="13">
        <v>0</v>
      </c>
      <c r="G418" s="13">
        <v>0</v>
      </c>
      <c r="H418" s="13"/>
      <c r="I418" s="13">
        <v>0</v>
      </c>
    </row>
    <row r="419" spans="1:9" s="12" customFormat="1" ht="120" hidden="1" x14ac:dyDescent="0.25">
      <c r="A419" s="40" t="s">
        <v>997</v>
      </c>
      <c r="B419" s="24" t="s">
        <v>964</v>
      </c>
      <c r="C419" s="13">
        <v>0</v>
      </c>
      <c r="D419" s="13">
        <v>0</v>
      </c>
      <c r="E419" s="13">
        <v>-303.04435999999998</v>
      </c>
      <c r="F419" s="13">
        <v>0</v>
      </c>
      <c r="G419" s="13">
        <v>0</v>
      </c>
      <c r="H419" s="13"/>
      <c r="I419" s="13">
        <v>0</v>
      </c>
    </row>
    <row r="420" spans="1:9" ht="45" hidden="1" x14ac:dyDescent="0.25">
      <c r="A420" s="40" t="s">
        <v>261</v>
      </c>
      <c r="B420" s="24" t="s">
        <v>965</v>
      </c>
      <c r="C420" s="13">
        <v>0</v>
      </c>
      <c r="D420" s="13">
        <v>0</v>
      </c>
      <c r="E420" s="13">
        <v>-2937.0419999999999</v>
      </c>
      <c r="F420" s="13">
        <v>0</v>
      </c>
      <c r="G420" s="13">
        <v>0</v>
      </c>
      <c r="H420" s="13"/>
      <c r="I420" s="13">
        <v>0</v>
      </c>
    </row>
    <row r="421" spans="1:9" ht="30" hidden="1" x14ac:dyDescent="0.25">
      <c r="A421" s="40" t="s">
        <v>787</v>
      </c>
      <c r="B421" s="24" t="s">
        <v>966</v>
      </c>
      <c r="C421" s="13">
        <v>0</v>
      </c>
      <c r="D421" s="13">
        <v>0</v>
      </c>
      <c r="E421" s="13">
        <v>-364.63072</v>
      </c>
      <c r="F421" s="13">
        <v>0</v>
      </c>
      <c r="G421" s="13">
        <v>0</v>
      </c>
      <c r="H421" s="13"/>
      <c r="I421" s="13">
        <v>0</v>
      </c>
    </row>
    <row r="422" spans="1:9" ht="45" hidden="1" x14ac:dyDescent="0.25">
      <c r="A422" s="40" t="s">
        <v>788</v>
      </c>
      <c r="B422" s="24" t="s">
        <v>967</v>
      </c>
      <c r="C422" s="13">
        <v>0</v>
      </c>
      <c r="D422" s="13">
        <v>0</v>
      </c>
      <c r="E422" s="13">
        <v>-4.0999999999999999E-4</v>
      </c>
      <c r="F422" s="13">
        <v>0</v>
      </c>
      <c r="G422" s="13">
        <v>0</v>
      </c>
      <c r="H422" s="13"/>
      <c r="I422" s="13">
        <v>0</v>
      </c>
    </row>
    <row r="423" spans="1:9" ht="120" hidden="1" x14ac:dyDescent="0.25">
      <c r="A423" s="40" t="s">
        <v>789</v>
      </c>
      <c r="B423" s="24" t="s">
        <v>968</v>
      </c>
      <c r="C423" s="13">
        <v>0</v>
      </c>
      <c r="D423" s="13">
        <v>0</v>
      </c>
      <c r="E423" s="13">
        <v>-19.2182</v>
      </c>
      <c r="F423" s="13">
        <v>0</v>
      </c>
      <c r="G423" s="13">
        <v>0</v>
      </c>
      <c r="H423" s="13"/>
      <c r="I423" s="13">
        <v>0</v>
      </c>
    </row>
    <row r="424" spans="1:9" ht="60" hidden="1" x14ac:dyDescent="0.25">
      <c r="A424" s="40" t="s">
        <v>998</v>
      </c>
      <c r="B424" s="24" t="s">
        <v>1013</v>
      </c>
      <c r="C424" s="13">
        <v>0</v>
      </c>
      <c r="D424" s="13">
        <v>0</v>
      </c>
      <c r="E424" s="13">
        <v>-0.3024</v>
      </c>
      <c r="F424" s="13">
        <v>0</v>
      </c>
      <c r="G424" s="13">
        <v>0</v>
      </c>
      <c r="H424" s="13"/>
      <c r="I424" s="13">
        <v>0</v>
      </c>
    </row>
    <row r="425" spans="1:9" s="12" customFormat="1" ht="45" hidden="1" x14ac:dyDescent="0.25">
      <c r="A425" s="40" t="s">
        <v>999</v>
      </c>
      <c r="B425" s="24" t="s">
        <v>1014</v>
      </c>
      <c r="C425" s="13">
        <v>0</v>
      </c>
      <c r="D425" s="13">
        <v>0</v>
      </c>
      <c r="E425" s="13">
        <v>-419.84550000000002</v>
      </c>
      <c r="F425" s="13">
        <v>0</v>
      </c>
      <c r="G425" s="13">
        <v>0</v>
      </c>
      <c r="H425" s="13"/>
      <c r="I425" s="13">
        <v>0</v>
      </c>
    </row>
    <row r="426" spans="1:9" ht="45" hidden="1" x14ac:dyDescent="0.25">
      <c r="A426" s="40" t="s">
        <v>262</v>
      </c>
      <c r="B426" s="24" t="s">
        <v>969</v>
      </c>
      <c r="C426" s="13">
        <v>0</v>
      </c>
      <c r="D426" s="13">
        <v>0</v>
      </c>
      <c r="E426" s="13">
        <v>-241705.13832</v>
      </c>
      <c r="F426" s="13">
        <v>0</v>
      </c>
      <c r="G426" s="13">
        <v>0</v>
      </c>
      <c r="H426" s="13"/>
      <c r="I426" s="13">
        <v>0</v>
      </c>
    </row>
    <row r="427" spans="1:9" ht="14.25" x14ac:dyDescent="0.2">
      <c r="A427" s="46" t="s">
        <v>449</v>
      </c>
      <c r="B427" s="47" t="s">
        <v>976</v>
      </c>
      <c r="C427" s="11">
        <f>C428+C439+C441+C447+C456+C461+C465+C473+C477+C485+C491+C495+C499+C501</f>
        <v>68677329.899999991</v>
      </c>
      <c r="D427" s="11">
        <v>68651234.872409999</v>
      </c>
      <c r="E427" s="11">
        <v>25129976.298529997</v>
      </c>
      <c r="F427" s="11">
        <f t="shared" ref="F427:F465" si="18">E427/C427*100</f>
        <v>36.591370595102305</v>
      </c>
      <c r="G427" s="11">
        <f t="shared" ref="G427:G465" si="19">E427/D427*100</f>
        <v>36.605279344551739</v>
      </c>
      <c r="H427" s="11">
        <v>24035520.726470001</v>
      </c>
      <c r="I427" s="11">
        <f t="shared" ref="I427:I463" si="20">E427/H427*100</f>
        <v>104.5534922438967</v>
      </c>
    </row>
    <row r="428" spans="1:9" ht="14.25" x14ac:dyDescent="0.2">
      <c r="A428" s="46" t="s">
        <v>450</v>
      </c>
      <c r="B428" s="47" t="s">
        <v>527</v>
      </c>
      <c r="C428" s="11">
        <f>C429+C430+C431+C432+C433+C434+C435+C436+C437+C438</f>
        <v>4358473.7</v>
      </c>
      <c r="D428" s="11">
        <v>4368264.7013500007</v>
      </c>
      <c r="E428" s="11">
        <v>1309784.7295799998</v>
      </c>
      <c r="F428" s="11">
        <f t="shared" si="18"/>
        <v>30.051454241424004</v>
      </c>
      <c r="G428" s="11">
        <f t="shared" si="19"/>
        <v>29.984097098676603</v>
      </c>
      <c r="H428" s="11">
        <v>1050297.6982799999</v>
      </c>
      <c r="I428" s="11">
        <f t="shared" si="20"/>
        <v>124.70604588822236</v>
      </c>
    </row>
    <row r="429" spans="1:9" s="12" customFormat="1" ht="30" x14ac:dyDescent="0.25">
      <c r="A429" s="41" t="s">
        <v>451</v>
      </c>
      <c r="B429" s="28" t="s">
        <v>528</v>
      </c>
      <c r="C429" s="13">
        <v>4963.1000000000004</v>
      </c>
      <c r="D429" s="13">
        <v>5707.1</v>
      </c>
      <c r="E429" s="13">
        <v>2613.2601400000003</v>
      </c>
      <c r="F429" s="13">
        <f t="shared" si="18"/>
        <v>52.653787753621728</v>
      </c>
      <c r="G429" s="13">
        <f t="shared" si="19"/>
        <v>45.789632913388587</v>
      </c>
      <c r="H429" s="13">
        <v>2122.7296200000001</v>
      </c>
      <c r="I429" s="13">
        <f t="shared" si="20"/>
        <v>123.10847860124552</v>
      </c>
    </row>
    <row r="430" spans="1:9" ht="45" x14ac:dyDescent="0.25">
      <c r="A430" s="41" t="s">
        <v>452</v>
      </c>
      <c r="B430" s="28" t="s">
        <v>529</v>
      </c>
      <c r="C430" s="13">
        <v>181388.9</v>
      </c>
      <c r="D430" s="13">
        <v>181388.9</v>
      </c>
      <c r="E430" s="13">
        <v>74040.505319999997</v>
      </c>
      <c r="F430" s="13">
        <f t="shared" si="18"/>
        <v>40.818652806208092</v>
      </c>
      <c r="G430" s="13">
        <f t="shared" si="19"/>
        <v>40.818652806208092</v>
      </c>
      <c r="H430" s="13">
        <v>73603.825230000002</v>
      </c>
      <c r="I430" s="13">
        <f t="shared" si="20"/>
        <v>100.59328450475968</v>
      </c>
    </row>
    <row r="431" spans="1:9" s="12" customFormat="1" ht="45" x14ac:dyDescent="0.25">
      <c r="A431" s="41" t="s">
        <v>453</v>
      </c>
      <c r="B431" s="28" t="s">
        <v>530</v>
      </c>
      <c r="C431" s="13">
        <v>392330.6</v>
      </c>
      <c r="D431" s="13">
        <v>391586.6</v>
      </c>
      <c r="E431" s="13">
        <v>168012.33682</v>
      </c>
      <c r="F431" s="13">
        <f t="shared" si="18"/>
        <v>42.824173495516284</v>
      </c>
      <c r="G431" s="13">
        <f t="shared" si="19"/>
        <v>42.9055378350536</v>
      </c>
      <c r="H431" s="13">
        <v>161208.06714</v>
      </c>
      <c r="I431" s="13">
        <f t="shared" si="20"/>
        <v>104.22079974080386</v>
      </c>
    </row>
    <row r="432" spans="1:9" ht="15" x14ac:dyDescent="0.25">
      <c r="A432" s="41" t="s">
        <v>454</v>
      </c>
      <c r="B432" s="28" t="s">
        <v>531</v>
      </c>
      <c r="C432" s="13">
        <v>250399</v>
      </c>
      <c r="D432" s="13">
        <v>250399</v>
      </c>
      <c r="E432" s="13">
        <v>115261.82668000001</v>
      </c>
      <c r="F432" s="13">
        <f t="shared" si="18"/>
        <v>46.031264773421626</v>
      </c>
      <c r="G432" s="13">
        <f t="shared" si="19"/>
        <v>46.031264773421626</v>
      </c>
      <c r="H432" s="13">
        <v>106799.12457</v>
      </c>
      <c r="I432" s="13">
        <f t="shared" si="20"/>
        <v>107.92394333200106</v>
      </c>
    </row>
    <row r="433" spans="1:9" ht="30" x14ac:dyDescent="0.25">
      <c r="A433" s="41" t="s">
        <v>455</v>
      </c>
      <c r="B433" s="28" t="s">
        <v>532</v>
      </c>
      <c r="C433" s="13">
        <v>283629.59999999998</v>
      </c>
      <c r="D433" s="13">
        <v>283629.59999999998</v>
      </c>
      <c r="E433" s="13">
        <v>103523.47301999999</v>
      </c>
      <c r="F433" s="13">
        <f t="shared" si="18"/>
        <v>36.499530733040558</v>
      </c>
      <c r="G433" s="13">
        <f t="shared" si="19"/>
        <v>36.499530733040558</v>
      </c>
      <c r="H433" s="13">
        <v>84858.040040000007</v>
      </c>
      <c r="I433" s="13">
        <f t="shared" si="20"/>
        <v>121.99606893018216</v>
      </c>
    </row>
    <row r="434" spans="1:9" ht="15" x14ac:dyDescent="0.25">
      <c r="A434" s="41" t="s">
        <v>456</v>
      </c>
      <c r="B434" s="28" t="s">
        <v>533</v>
      </c>
      <c r="C434" s="13">
        <v>119872.6</v>
      </c>
      <c r="D434" s="13">
        <v>119872.6</v>
      </c>
      <c r="E434" s="13">
        <v>47931.386319999998</v>
      </c>
      <c r="F434" s="13">
        <f t="shared" si="18"/>
        <v>39.985272964797623</v>
      </c>
      <c r="G434" s="13">
        <f t="shared" si="19"/>
        <v>39.985272964797623</v>
      </c>
      <c r="H434" s="13">
        <v>51718.517399999997</v>
      </c>
      <c r="I434" s="13">
        <f t="shared" si="20"/>
        <v>92.677417547162705</v>
      </c>
    </row>
    <row r="435" spans="1:9" ht="15" x14ac:dyDescent="0.25">
      <c r="A435" s="41" t="s">
        <v>457</v>
      </c>
      <c r="B435" s="28" t="s">
        <v>534</v>
      </c>
      <c r="C435" s="13">
        <v>186</v>
      </c>
      <c r="D435" s="13">
        <v>186</v>
      </c>
      <c r="E435" s="13">
        <v>172.77132</v>
      </c>
      <c r="F435" s="13">
        <f t="shared" si="18"/>
        <v>92.887806451612903</v>
      </c>
      <c r="G435" s="13">
        <f t="shared" si="19"/>
        <v>92.887806451612903</v>
      </c>
      <c r="H435" s="13">
        <v>144.47800000000001</v>
      </c>
      <c r="I435" s="13">
        <f t="shared" si="20"/>
        <v>119.58313376431013</v>
      </c>
    </row>
    <row r="436" spans="1:9" ht="15" x14ac:dyDescent="0.25">
      <c r="A436" s="41" t="s">
        <v>458</v>
      </c>
      <c r="B436" s="28" t="s">
        <v>535</v>
      </c>
      <c r="C436" s="13">
        <v>2550</v>
      </c>
      <c r="D436" s="13">
        <v>2550</v>
      </c>
      <c r="E436" s="13">
        <v>0</v>
      </c>
      <c r="F436" s="13">
        <f t="shared" si="18"/>
        <v>0</v>
      </c>
      <c r="G436" s="13">
        <f t="shared" si="19"/>
        <v>0</v>
      </c>
      <c r="H436" s="13">
        <v>0</v>
      </c>
      <c r="I436" s="13">
        <v>0</v>
      </c>
    </row>
    <row r="437" spans="1:9" s="12" customFormat="1" ht="15" x14ac:dyDescent="0.25">
      <c r="A437" s="41" t="s">
        <v>459</v>
      </c>
      <c r="B437" s="28" t="s">
        <v>536</v>
      </c>
      <c r="C437" s="13">
        <v>151670.1</v>
      </c>
      <c r="D437" s="13">
        <v>151570.1</v>
      </c>
      <c r="E437" s="13">
        <v>0</v>
      </c>
      <c r="F437" s="13">
        <f t="shared" si="18"/>
        <v>0</v>
      </c>
      <c r="G437" s="13">
        <f t="shared" si="19"/>
        <v>0</v>
      </c>
      <c r="H437" s="13">
        <v>0</v>
      </c>
      <c r="I437" s="13">
        <v>0</v>
      </c>
    </row>
    <row r="438" spans="1:9" ht="15" x14ac:dyDescent="0.25">
      <c r="A438" s="41" t="s">
        <v>460</v>
      </c>
      <c r="B438" s="28" t="s">
        <v>537</v>
      </c>
      <c r="C438" s="13">
        <v>2971483.8</v>
      </c>
      <c r="D438" s="13">
        <v>2981374.8013499998</v>
      </c>
      <c r="E438" s="13">
        <v>798229.16996000009</v>
      </c>
      <c r="F438" s="13">
        <f t="shared" si="18"/>
        <v>26.862982391490746</v>
      </c>
      <c r="G438" s="13">
        <f t="shared" si="19"/>
        <v>26.773861830406325</v>
      </c>
      <c r="H438" s="13">
        <v>569842.91628</v>
      </c>
      <c r="I438" s="13">
        <f t="shared" si="20"/>
        <v>140.07880894105551</v>
      </c>
    </row>
    <row r="439" spans="1:9" ht="14.25" x14ac:dyDescent="0.2">
      <c r="A439" s="46" t="s">
        <v>461</v>
      </c>
      <c r="B439" s="47" t="s">
        <v>538</v>
      </c>
      <c r="C439" s="11">
        <v>30313.4</v>
      </c>
      <c r="D439" s="11">
        <v>30313.4</v>
      </c>
      <c r="E439" s="11">
        <v>17578.400000000001</v>
      </c>
      <c r="F439" s="13">
        <f t="shared" si="18"/>
        <v>57.988876206562111</v>
      </c>
      <c r="G439" s="13">
        <f t="shared" si="19"/>
        <v>57.988876206562111</v>
      </c>
      <c r="H439" s="11">
        <v>23344.275000000001</v>
      </c>
      <c r="I439" s="13">
        <f t="shared" si="20"/>
        <v>75.30068935531304</v>
      </c>
    </row>
    <row r="440" spans="1:9" ht="15" x14ac:dyDescent="0.25">
      <c r="A440" s="41" t="s">
        <v>462</v>
      </c>
      <c r="B440" s="28" t="s">
        <v>539</v>
      </c>
      <c r="C440" s="13">
        <v>30313.4</v>
      </c>
      <c r="D440" s="13">
        <v>30313.4</v>
      </c>
      <c r="E440" s="13">
        <v>17578.400000000001</v>
      </c>
      <c r="F440" s="13">
        <f t="shared" si="18"/>
        <v>57.988876206562111</v>
      </c>
      <c r="G440" s="13">
        <f t="shared" si="19"/>
        <v>57.988876206562111</v>
      </c>
      <c r="H440" s="13">
        <v>23344.275000000001</v>
      </c>
      <c r="I440" s="13">
        <f t="shared" si="20"/>
        <v>75.30068935531304</v>
      </c>
    </row>
    <row r="441" spans="1:9" ht="28.5" x14ac:dyDescent="0.2">
      <c r="A441" s="46" t="s">
        <v>463</v>
      </c>
      <c r="B441" s="47" t="s">
        <v>540</v>
      </c>
      <c r="C441" s="11">
        <f>C442+C443+C444+C445+C446</f>
        <v>797797.20000000007</v>
      </c>
      <c r="D441" s="11">
        <v>797797.2</v>
      </c>
      <c r="E441" s="11">
        <v>338209.96305999998</v>
      </c>
      <c r="F441" s="13">
        <f t="shared" si="18"/>
        <v>42.392974437613958</v>
      </c>
      <c r="G441" s="13">
        <f t="shared" si="19"/>
        <v>42.392974437613972</v>
      </c>
      <c r="H441" s="11">
        <v>332517.50633999996</v>
      </c>
      <c r="I441" s="13">
        <f t="shared" si="20"/>
        <v>101.71192692458708</v>
      </c>
    </row>
    <row r="442" spans="1:9" ht="15" x14ac:dyDescent="0.25">
      <c r="A442" s="41" t="s">
        <v>464</v>
      </c>
      <c r="B442" s="28" t="s">
        <v>541</v>
      </c>
      <c r="C442" s="13">
        <v>85369.9</v>
      </c>
      <c r="D442" s="13">
        <v>85369.9</v>
      </c>
      <c r="E442" s="13">
        <v>36177.659500000002</v>
      </c>
      <c r="F442" s="13">
        <f t="shared" si="18"/>
        <v>42.377535290541516</v>
      </c>
      <c r="G442" s="13">
        <f t="shared" si="19"/>
        <v>42.377535290541516</v>
      </c>
      <c r="H442" s="13">
        <v>23846.51469</v>
      </c>
      <c r="I442" s="13">
        <f t="shared" si="20"/>
        <v>151.71046993786078</v>
      </c>
    </row>
    <row r="443" spans="1:9" ht="30" x14ac:dyDescent="0.25">
      <c r="A443" s="41" t="s">
        <v>465</v>
      </c>
      <c r="B443" s="28" t="s">
        <v>542</v>
      </c>
      <c r="C443" s="13">
        <v>182936.4</v>
      </c>
      <c r="D443" s="13">
        <v>188594.7</v>
      </c>
      <c r="E443" s="13">
        <v>73016.068409999993</v>
      </c>
      <c r="F443" s="13">
        <f t="shared" si="18"/>
        <v>39.913362463675902</v>
      </c>
      <c r="G443" s="13">
        <f t="shared" si="19"/>
        <v>38.715864449000946</v>
      </c>
      <c r="H443" s="13">
        <v>56694.761709999999</v>
      </c>
      <c r="I443" s="13">
        <f t="shared" si="20"/>
        <v>128.78803298175109</v>
      </c>
    </row>
    <row r="444" spans="1:9" ht="15" x14ac:dyDescent="0.25">
      <c r="A444" s="41" t="s">
        <v>466</v>
      </c>
      <c r="B444" s="28" t="s">
        <v>543</v>
      </c>
      <c r="C444" s="13">
        <v>413964</v>
      </c>
      <c r="D444" s="13">
        <v>408305.7</v>
      </c>
      <c r="E444" s="13">
        <v>188586.19746999998</v>
      </c>
      <c r="F444" s="13">
        <f t="shared" si="18"/>
        <v>45.556183018330096</v>
      </c>
      <c r="G444" s="13">
        <f t="shared" si="19"/>
        <v>46.187500559017423</v>
      </c>
      <c r="H444" s="13">
        <v>180815.73629</v>
      </c>
      <c r="I444" s="13">
        <f t="shared" si="20"/>
        <v>104.2974474121751</v>
      </c>
    </row>
    <row r="445" spans="1:9" ht="15" x14ac:dyDescent="0.25">
      <c r="A445" s="41" t="s">
        <v>467</v>
      </c>
      <c r="B445" s="28" t="s">
        <v>544</v>
      </c>
      <c r="C445" s="13">
        <v>4968.3999999999996</v>
      </c>
      <c r="D445" s="13">
        <v>4968.3999999999996</v>
      </c>
      <c r="E445" s="13">
        <v>2495.6725000000001</v>
      </c>
      <c r="F445" s="13">
        <f t="shared" si="18"/>
        <v>50.230909347073514</v>
      </c>
      <c r="G445" s="13">
        <f t="shared" si="19"/>
        <v>50.230909347073514</v>
      </c>
      <c r="H445" s="13">
        <v>3304.7367000000004</v>
      </c>
      <c r="I445" s="13">
        <f t="shared" si="20"/>
        <v>75.518043540352238</v>
      </c>
    </row>
    <row r="446" spans="1:9" ht="30" x14ac:dyDescent="0.25">
      <c r="A446" s="41" t="s">
        <v>468</v>
      </c>
      <c r="B446" s="28" t="s">
        <v>545</v>
      </c>
      <c r="C446" s="13">
        <v>110558.5</v>
      </c>
      <c r="D446" s="13">
        <v>110558.5</v>
      </c>
      <c r="E446" s="13">
        <v>37934.365180000001</v>
      </c>
      <c r="F446" s="13">
        <f t="shared" si="18"/>
        <v>34.311577291660072</v>
      </c>
      <c r="G446" s="13">
        <f t="shared" si="19"/>
        <v>34.311577291660072</v>
      </c>
      <c r="H446" s="13">
        <v>67855.75695000001</v>
      </c>
      <c r="I446" s="13">
        <f t="shared" si="20"/>
        <v>55.904416788029053</v>
      </c>
    </row>
    <row r="447" spans="1:9" s="12" customFormat="1" ht="14.25" x14ac:dyDescent="0.2">
      <c r="A447" s="46" t="s">
        <v>469</v>
      </c>
      <c r="B447" s="47" t="s">
        <v>546</v>
      </c>
      <c r="C447" s="11">
        <f>C448+C449+C450+C451+C452+C453+C454+C455</f>
        <v>15343675.199999999</v>
      </c>
      <c r="D447" s="11">
        <v>15194986.77836</v>
      </c>
      <c r="E447" s="11">
        <v>3210993.3310199999</v>
      </c>
      <c r="F447" s="13">
        <f t="shared" si="18"/>
        <v>20.927146131325824</v>
      </c>
      <c r="G447" s="13">
        <f t="shared" si="19"/>
        <v>21.131925798006936</v>
      </c>
      <c r="H447" s="11">
        <v>3385985.5433499999</v>
      </c>
      <c r="I447" s="13">
        <f t="shared" si="20"/>
        <v>94.831867706178457</v>
      </c>
    </row>
    <row r="448" spans="1:9" ht="15" x14ac:dyDescent="0.25">
      <c r="A448" s="41" t="s">
        <v>470</v>
      </c>
      <c r="B448" s="28" t="s">
        <v>547</v>
      </c>
      <c r="C448" s="13">
        <v>291052.5</v>
      </c>
      <c r="D448" s="13">
        <v>291052.5</v>
      </c>
      <c r="E448" s="13">
        <v>131133.66175</v>
      </c>
      <c r="F448" s="13">
        <f t="shared" si="18"/>
        <v>45.054985526666151</v>
      </c>
      <c r="G448" s="13">
        <f t="shared" si="19"/>
        <v>45.054985526666151</v>
      </c>
      <c r="H448" s="13">
        <v>133345.71069000001</v>
      </c>
      <c r="I448" s="13">
        <f t="shared" si="20"/>
        <v>98.34111728937232</v>
      </c>
    </row>
    <row r="449" spans="1:9" ht="15" x14ac:dyDescent="0.25">
      <c r="A449" s="41" t="s">
        <v>471</v>
      </c>
      <c r="B449" s="28" t="s">
        <v>548</v>
      </c>
      <c r="C449" s="13">
        <v>2270065</v>
      </c>
      <c r="D449" s="13">
        <v>2118719</v>
      </c>
      <c r="E449" s="13">
        <v>933522.86859000009</v>
      </c>
      <c r="F449" s="13">
        <f t="shared" si="18"/>
        <v>41.123177908562091</v>
      </c>
      <c r="G449" s="13">
        <f t="shared" si="19"/>
        <v>44.060721057865635</v>
      </c>
      <c r="H449" s="13">
        <v>1220093.41591</v>
      </c>
      <c r="I449" s="13">
        <f t="shared" si="20"/>
        <v>76.512409330046026</v>
      </c>
    </row>
    <row r="450" spans="1:9" ht="15" x14ac:dyDescent="0.25">
      <c r="A450" s="41" t="s">
        <v>472</v>
      </c>
      <c r="B450" s="28" t="s">
        <v>549</v>
      </c>
      <c r="C450" s="13">
        <v>20679.400000000001</v>
      </c>
      <c r="D450" s="13">
        <v>23888</v>
      </c>
      <c r="E450" s="13">
        <v>3208.55</v>
      </c>
      <c r="F450" s="13">
        <f t="shared" si="18"/>
        <v>15.515682273180072</v>
      </c>
      <c r="G450" s="13">
        <f t="shared" si="19"/>
        <v>13.431639316811788</v>
      </c>
      <c r="H450" s="13">
        <v>0</v>
      </c>
      <c r="I450" s="13">
        <v>0</v>
      </c>
    </row>
    <row r="451" spans="1:9" ht="15" x14ac:dyDescent="0.25">
      <c r="A451" s="41" t="s">
        <v>473</v>
      </c>
      <c r="B451" s="28" t="s">
        <v>550</v>
      </c>
      <c r="C451" s="13">
        <v>467234</v>
      </c>
      <c r="D451" s="13">
        <v>467234</v>
      </c>
      <c r="E451" s="13">
        <v>221071.53738999998</v>
      </c>
      <c r="F451" s="13">
        <f t="shared" si="18"/>
        <v>47.314950836197703</v>
      </c>
      <c r="G451" s="13">
        <f t="shared" si="19"/>
        <v>47.314950836197703</v>
      </c>
      <c r="H451" s="13">
        <v>168664.25452000002</v>
      </c>
      <c r="I451" s="13">
        <f t="shared" si="20"/>
        <v>131.07195595127453</v>
      </c>
    </row>
    <row r="452" spans="1:9" s="12" customFormat="1" ht="15" x14ac:dyDescent="0.25">
      <c r="A452" s="41" t="s">
        <v>474</v>
      </c>
      <c r="B452" s="28" t="s">
        <v>551</v>
      </c>
      <c r="C452" s="13">
        <v>355100.2</v>
      </c>
      <c r="D452" s="13">
        <v>355100.2</v>
      </c>
      <c r="E452" s="13">
        <v>94436.596550000002</v>
      </c>
      <c r="F452" s="13">
        <f t="shared" si="18"/>
        <v>26.594351833651459</v>
      </c>
      <c r="G452" s="13">
        <f t="shared" si="19"/>
        <v>26.594351833651459</v>
      </c>
      <c r="H452" s="13">
        <v>131380.04282</v>
      </c>
      <c r="I452" s="13">
        <f t="shared" si="20"/>
        <v>71.880473261365012</v>
      </c>
    </row>
    <row r="453" spans="1:9" ht="15" x14ac:dyDescent="0.25">
      <c r="A453" s="41" t="s">
        <v>475</v>
      </c>
      <c r="B453" s="28" t="s">
        <v>552</v>
      </c>
      <c r="C453" s="13">
        <v>10463156.699999999</v>
      </c>
      <c r="D453" s="13">
        <v>10463156.67836</v>
      </c>
      <c r="E453" s="13">
        <v>1290079.0486199998</v>
      </c>
      <c r="F453" s="13">
        <f t="shared" si="18"/>
        <v>12.329730745789174</v>
      </c>
      <c r="G453" s="13">
        <f t="shared" si="19"/>
        <v>12.32973077128964</v>
      </c>
      <c r="H453" s="13">
        <v>1557388.2700199999</v>
      </c>
      <c r="I453" s="13">
        <f t="shared" si="20"/>
        <v>82.836057870362197</v>
      </c>
    </row>
    <row r="454" spans="1:9" ht="15" x14ac:dyDescent="0.25">
      <c r="A454" s="41" t="s">
        <v>476</v>
      </c>
      <c r="B454" s="28" t="s">
        <v>553</v>
      </c>
      <c r="C454" s="13">
        <v>153803.1</v>
      </c>
      <c r="D454" s="13">
        <v>147508.1</v>
      </c>
      <c r="E454" s="13">
        <v>46633.354380000004</v>
      </c>
      <c r="F454" s="13">
        <f t="shared" si="18"/>
        <v>30.320165445299867</v>
      </c>
      <c r="G454" s="13">
        <f t="shared" si="19"/>
        <v>31.6140973817709</v>
      </c>
      <c r="H454" s="13">
        <v>2643.3008500000001</v>
      </c>
      <c r="I454" s="13" t="s">
        <v>975</v>
      </c>
    </row>
    <row r="455" spans="1:9" ht="15" x14ac:dyDescent="0.25">
      <c r="A455" s="41" t="s">
        <v>477</v>
      </c>
      <c r="B455" s="28" t="s">
        <v>554</v>
      </c>
      <c r="C455" s="13">
        <v>1322584.3</v>
      </c>
      <c r="D455" s="13">
        <v>1328328.3</v>
      </c>
      <c r="E455" s="13">
        <v>490907.71374000004</v>
      </c>
      <c r="F455" s="13">
        <f t="shared" si="18"/>
        <v>37.117309931775239</v>
      </c>
      <c r="G455" s="13">
        <f t="shared" si="19"/>
        <v>36.956806065187351</v>
      </c>
      <c r="H455" s="13">
        <v>172470.54853999999</v>
      </c>
      <c r="I455" s="13" t="s">
        <v>975</v>
      </c>
    </row>
    <row r="456" spans="1:9" s="12" customFormat="1" ht="14.25" x14ac:dyDescent="0.2">
      <c r="A456" s="46" t="s">
        <v>478</v>
      </c>
      <c r="B456" s="47" t="s">
        <v>555</v>
      </c>
      <c r="C456" s="11">
        <f>C457+C458+C459+C460</f>
        <v>3120536.4</v>
      </c>
      <c r="D456" s="11">
        <v>3235536.4</v>
      </c>
      <c r="E456" s="11">
        <v>362790.386</v>
      </c>
      <c r="F456" s="13">
        <f t="shared" si="18"/>
        <v>11.62589822698431</v>
      </c>
      <c r="G456" s="13">
        <f t="shared" si="19"/>
        <v>11.212681334693068</v>
      </c>
      <c r="H456" s="11">
        <v>214325.47446</v>
      </c>
      <c r="I456" s="13">
        <f t="shared" si="20"/>
        <v>169.27077236808279</v>
      </c>
    </row>
    <row r="457" spans="1:9" ht="15" x14ac:dyDescent="0.25">
      <c r="A457" s="41" t="s">
        <v>672</v>
      </c>
      <c r="B457" s="28" t="s">
        <v>673</v>
      </c>
      <c r="C457" s="13">
        <v>7598.3</v>
      </c>
      <c r="D457" s="13">
        <v>7598.3</v>
      </c>
      <c r="E457" s="13">
        <v>200</v>
      </c>
      <c r="F457" s="13">
        <f t="shared" si="18"/>
        <v>2.6321677217272286</v>
      </c>
      <c r="G457" s="13">
        <f t="shared" si="19"/>
        <v>2.6321677217272286</v>
      </c>
      <c r="H457" s="13">
        <v>74705.99837999999</v>
      </c>
      <c r="I457" s="13">
        <f t="shared" si="20"/>
        <v>0.2677161196383171</v>
      </c>
    </row>
    <row r="458" spans="1:9" ht="15" x14ac:dyDescent="0.25">
      <c r="A458" s="41" t="s">
        <v>479</v>
      </c>
      <c r="B458" s="28" t="s">
        <v>556</v>
      </c>
      <c r="C458" s="13">
        <v>2510697.6</v>
      </c>
      <c r="D458" s="13">
        <v>2510697.6</v>
      </c>
      <c r="E458" s="13">
        <v>294566.71914</v>
      </c>
      <c r="F458" s="13">
        <f t="shared" si="18"/>
        <v>11.732465078231643</v>
      </c>
      <c r="G458" s="13">
        <f t="shared" si="19"/>
        <v>11.732465078231643</v>
      </c>
      <c r="H458" s="13">
        <v>90499.040309999997</v>
      </c>
      <c r="I458" s="13" t="s">
        <v>975</v>
      </c>
    </row>
    <row r="459" spans="1:9" ht="15" x14ac:dyDescent="0.25">
      <c r="A459" s="41" t="s">
        <v>480</v>
      </c>
      <c r="B459" s="28" t="s">
        <v>557</v>
      </c>
      <c r="C459" s="13">
        <v>458614.8</v>
      </c>
      <c r="D459" s="13">
        <v>573614.80000000005</v>
      </c>
      <c r="E459" s="13">
        <v>4171.3999999999996</v>
      </c>
      <c r="F459" s="13">
        <f t="shared" si="18"/>
        <v>0.90956506418894467</v>
      </c>
      <c r="G459" s="13">
        <f t="shared" si="19"/>
        <v>0.72721275671408747</v>
      </c>
      <c r="H459" s="13">
        <v>2055.6999999999998</v>
      </c>
      <c r="I459" s="13" t="s">
        <v>975</v>
      </c>
    </row>
    <row r="460" spans="1:9" ht="15" x14ac:dyDescent="0.25">
      <c r="A460" s="41" t="s">
        <v>481</v>
      </c>
      <c r="B460" s="28" t="s">
        <v>558</v>
      </c>
      <c r="C460" s="13">
        <v>143625.70000000001</v>
      </c>
      <c r="D460" s="13">
        <v>143625.70000000001</v>
      </c>
      <c r="E460" s="13">
        <v>63852.266859999996</v>
      </c>
      <c r="F460" s="13">
        <f t="shared" si="18"/>
        <v>44.457410379897183</v>
      </c>
      <c r="G460" s="13">
        <f t="shared" si="19"/>
        <v>44.457410379897183</v>
      </c>
      <c r="H460" s="13">
        <v>47064.735770000007</v>
      </c>
      <c r="I460" s="13">
        <f t="shared" si="20"/>
        <v>135.66902228462249</v>
      </c>
    </row>
    <row r="461" spans="1:9" ht="14.25" x14ac:dyDescent="0.2">
      <c r="A461" s="46" t="s">
        <v>482</v>
      </c>
      <c r="B461" s="47" t="s">
        <v>559</v>
      </c>
      <c r="C461" s="11">
        <f>C462+C463+C464</f>
        <v>139898.4</v>
      </c>
      <c r="D461" s="11">
        <v>136604.9</v>
      </c>
      <c r="E461" s="11">
        <v>37004.937079999996</v>
      </c>
      <c r="F461" s="13">
        <f t="shared" si="18"/>
        <v>26.451293996214392</v>
      </c>
      <c r="G461" s="13">
        <f t="shared" si="19"/>
        <v>27.089026147671131</v>
      </c>
      <c r="H461" s="11">
        <v>36415.841630000003</v>
      </c>
      <c r="I461" s="13">
        <f t="shared" si="20"/>
        <v>101.61769005913813</v>
      </c>
    </row>
    <row r="462" spans="1:9" ht="15" x14ac:dyDescent="0.25">
      <c r="A462" s="41" t="s">
        <v>483</v>
      </c>
      <c r="B462" s="28" t="s">
        <v>560</v>
      </c>
      <c r="C462" s="13">
        <v>1706.2</v>
      </c>
      <c r="D462" s="13">
        <v>1706.2</v>
      </c>
      <c r="E462" s="13">
        <v>342.57184000000001</v>
      </c>
      <c r="F462" s="13">
        <f t="shared" si="18"/>
        <v>20.078058844215217</v>
      </c>
      <c r="G462" s="13">
        <f t="shared" si="19"/>
        <v>20.078058844215217</v>
      </c>
      <c r="H462" s="13">
        <v>0</v>
      </c>
      <c r="I462" s="13">
        <v>0</v>
      </c>
    </row>
    <row r="463" spans="1:9" ht="15" x14ac:dyDescent="0.25">
      <c r="A463" s="41" t="s">
        <v>484</v>
      </c>
      <c r="B463" s="28" t="s">
        <v>561</v>
      </c>
      <c r="C463" s="13">
        <v>25723.1</v>
      </c>
      <c r="D463" s="13">
        <v>25723.1</v>
      </c>
      <c r="E463" s="13">
        <v>9527.7027799999996</v>
      </c>
      <c r="F463" s="13">
        <f t="shared" si="18"/>
        <v>37.039481166733403</v>
      </c>
      <c r="G463" s="13">
        <f t="shared" si="19"/>
        <v>37.039481166733403</v>
      </c>
      <c r="H463" s="13">
        <v>9117.7724399999988</v>
      </c>
      <c r="I463" s="13">
        <f t="shared" si="20"/>
        <v>104.49594835468388</v>
      </c>
    </row>
    <row r="464" spans="1:9" s="12" customFormat="1" ht="15" x14ac:dyDescent="0.25">
      <c r="A464" s="41" t="s">
        <v>485</v>
      </c>
      <c r="B464" s="28" t="s">
        <v>562</v>
      </c>
      <c r="C464" s="13">
        <v>112469.1</v>
      </c>
      <c r="D464" s="13">
        <v>109175.6</v>
      </c>
      <c r="E464" s="13">
        <v>27134.66246</v>
      </c>
      <c r="F464" s="13">
        <f t="shared" si="18"/>
        <v>24.126326662167653</v>
      </c>
      <c r="G464" s="13">
        <f t="shared" si="19"/>
        <v>24.854145486720476</v>
      </c>
      <c r="H464" s="13">
        <v>27298.069190000002</v>
      </c>
      <c r="I464" s="13">
        <f t="shared" ref="I464:I527" si="21">E464/H464*100</f>
        <v>99.401398212955428</v>
      </c>
    </row>
    <row r="465" spans="1:9" ht="14.25" x14ac:dyDescent="0.2">
      <c r="A465" s="46" t="s">
        <v>486</v>
      </c>
      <c r="B465" s="47" t="s">
        <v>563</v>
      </c>
      <c r="C465" s="11">
        <f>C466+C467+C468+C469+C470+C471+C472</f>
        <v>15249967.6</v>
      </c>
      <c r="D465" s="11">
        <v>15249967.6327</v>
      </c>
      <c r="E465" s="11">
        <v>7537803.7174399998</v>
      </c>
      <c r="F465" s="13">
        <f t="shared" si="18"/>
        <v>49.428326112902695</v>
      </c>
      <c r="G465" s="13">
        <f t="shared" si="19"/>
        <v>49.428326006915171</v>
      </c>
      <c r="H465" s="11">
        <v>7117107.4445900004</v>
      </c>
      <c r="I465" s="13">
        <f t="shared" si="21"/>
        <v>105.91105693043579</v>
      </c>
    </row>
    <row r="466" spans="1:9" ht="15" x14ac:dyDescent="0.25">
      <c r="A466" s="41" t="s">
        <v>487</v>
      </c>
      <c r="B466" s="28" t="s">
        <v>564</v>
      </c>
      <c r="C466" s="13">
        <v>3349659.1</v>
      </c>
      <c r="D466" s="13">
        <v>3348951.8</v>
      </c>
      <c r="E466" s="13">
        <v>1523067.00942</v>
      </c>
      <c r="F466" s="13">
        <f t="shared" ref="F466:F538" si="22">E466/C466*100</f>
        <v>45.469313860028322</v>
      </c>
      <c r="G466" s="13">
        <f t="shared" ref="G466:G538" si="23">E466/D466*100</f>
        <v>45.4789169978499</v>
      </c>
      <c r="H466" s="13">
        <v>1415756.5803</v>
      </c>
      <c r="I466" s="13">
        <f t="shared" si="21"/>
        <v>107.57972313978303</v>
      </c>
    </row>
    <row r="467" spans="1:9" ht="15" x14ac:dyDescent="0.25">
      <c r="A467" s="41" t="s">
        <v>488</v>
      </c>
      <c r="B467" s="28" t="s">
        <v>565</v>
      </c>
      <c r="C467" s="13">
        <v>9217433.9000000004</v>
      </c>
      <c r="D467" s="13">
        <v>9218141.1999999993</v>
      </c>
      <c r="E467" s="13">
        <v>4621729.8167599998</v>
      </c>
      <c r="F467" s="13">
        <f t="shared" si="22"/>
        <v>50.141176675647216</v>
      </c>
      <c r="G467" s="13">
        <f t="shared" si="23"/>
        <v>50.137329386536202</v>
      </c>
      <c r="H467" s="13">
        <v>4310948.1621899996</v>
      </c>
      <c r="I467" s="13">
        <f t="shared" si="21"/>
        <v>107.20912529860067</v>
      </c>
    </row>
    <row r="468" spans="1:9" s="12" customFormat="1" ht="15" x14ac:dyDescent="0.25">
      <c r="A468" s="41" t="s">
        <v>489</v>
      </c>
      <c r="B468" s="28" t="s">
        <v>566</v>
      </c>
      <c r="C468" s="13">
        <v>326958.59999999998</v>
      </c>
      <c r="D468" s="13">
        <v>326958.59999999998</v>
      </c>
      <c r="E468" s="13">
        <v>159428.23524000001</v>
      </c>
      <c r="F468" s="13">
        <f t="shared" si="22"/>
        <v>48.760985409161897</v>
      </c>
      <c r="G468" s="13">
        <f t="shared" si="23"/>
        <v>48.760985409161897</v>
      </c>
      <c r="H468" s="13">
        <v>133604.54399999999</v>
      </c>
      <c r="I468" s="13">
        <f t="shared" si="21"/>
        <v>119.32845281070681</v>
      </c>
    </row>
    <row r="469" spans="1:9" ht="15" x14ac:dyDescent="0.25">
      <c r="A469" s="41" t="s">
        <v>490</v>
      </c>
      <c r="B469" s="28" t="s">
        <v>567</v>
      </c>
      <c r="C469" s="13">
        <v>1730911.7</v>
      </c>
      <c r="D469" s="13">
        <v>1730911.74</v>
      </c>
      <c r="E469" s="13">
        <v>947839.31519000011</v>
      </c>
      <c r="F469" s="13">
        <f t="shared" si="22"/>
        <v>54.759541759986952</v>
      </c>
      <c r="G469" s="13">
        <f t="shared" si="23"/>
        <v>54.759540494537298</v>
      </c>
      <c r="H469" s="13">
        <v>939532.51362999994</v>
      </c>
      <c r="I469" s="13">
        <f t="shared" si="21"/>
        <v>100.88414200035567</v>
      </c>
    </row>
    <row r="470" spans="1:9" ht="15" x14ac:dyDescent="0.25">
      <c r="A470" s="41" t="s">
        <v>491</v>
      </c>
      <c r="B470" s="28" t="s">
        <v>568</v>
      </c>
      <c r="C470" s="13">
        <v>112274.1</v>
      </c>
      <c r="D470" s="13">
        <v>112274.1</v>
      </c>
      <c r="E470" s="13">
        <v>37578.199999999997</v>
      </c>
      <c r="F470" s="13">
        <f t="shared" si="22"/>
        <v>33.470052309481879</v>
      </c>
      <c r="G470" s="13">
        <f t="shared" si="23"/>
        <v>33.470052309481879</v>
      </c>
      <c r="H470" s="13">
        <v>32457.935000000001</v>
      </c>
      <c r="I470" s="13">
        <f t="shared" si="21"/>
        <v>115.77507934500453</v>
      </c>
    </row>
    <row r="471" spans="1:9" ht="15" x14ac:dyDescent="0.25">
      <c r="A471" s="41" t="s">
        <v>492</v>
      </c>
      <c r="B471" s="28" t="s">
        <v>569</v>
      </c>
      <c r="C471" s="13">
        <v>207186.9</v>
      </c>
      <c r="D471" s="13">
        <v>207186.8927</v>
      </c>
      <c r="E471" s="13">
        <v>117563.03668</v>
      </c>
      <c r="F471" s="13">
        <f t="shared" si="22"/>
        <v>56.742504801220541</v>
      </c>
      <c r="G471" s="13">
        <f t="shared" si="23"/>
        <v>56.742506800479667</v>
      </c>
      <c r="H471" s="13">
        <v>115932.43527</v>
      </c>
      <c r="I471" s="13">
        <f t="shared" si="21"/>
        <v>101.40651009892308</v>
      </c>
    </row>
    <row r="472" spans="1:9" ht="15" x14ac:dyDescent="0.25">
      <c r="A472" s="41" t="s">
        <v>493</v>
      </c>
      <c r="B472" s="28" t="s">
        <v>570</v>
      </c>
      <c r="C472" s="13">
        <v>305543.3</v>
      </c>
      <c r="D472" s="13">
        <v>305543.3</v>
      </c>
      <c r="E472" s="13">
        <v>130598.10415</v>
      </c>
      <c r="F472" s="13">
        <f t="shared" si="22"/>
        <v>42.742912101165373</v>
      </c>
      <c r="G472" s="13">
        <f t="shared" si="23"/>
        <v>42.742912101165373</v>
      </c>
      <c r="H472" s="13">
        <v>168875.27419999999</v>
      </c>
      <c r="I472" s="13">
        <f t="shared" si="21"/>
        <v>77.334058978540511</v>
      </c>
    </row>
    <row r="473" spans="1:9" ht="14.25" x14ac:dyDescent="0.2">
      <c r="A473" s="46" t="s">
        <v>494</v>
      </c>
      <c r="B473" s="47" t="s">
        <v>571</v>
      </c>
      <c r="C473" s="11">
        <v>1902581.5</v>
      </c>
      <c r="D473" s="11">
        <v>1902581.5</v>
      </c>
      <c r="E473" s="11">
        <v>719747.18169000011</v>
      </c>
      <c r="F473" s="13">
        <f t="shared" si="22"/>
        <v>37.830031548714217</v>
      </c>
      <c r="G473" s="13">
        <f t="shared" si="23"/>
        <v>37.830031548714217</v>
      </c>
      <c r="H473" s="11">
        <v>726934.74710000004</v>
      </c>
      <c r="I473" s="13">
        <f t="shared" si="21"/>
        <v>99.011250261639887</v>
      </c>
    </row>
    <row r="474" spans="1:9" ht="15" x14ac:dyDescent="0.25">
      <c r="A474" s="41" t="s">
        <v>495</v>
      </c>
      <c r="B474" s="28" t="s">
        <v>572</v>
      </c>
      <c r="C474" s="13">
        <v>1815099.3</v>
      </c>
      <c r="D474" s="13">
        <v>1815099.3</v>
      </c>
      <c r="E474" s="13">
        <v>678699.96279000002</v>
      </c>
      <c r="F474" s="13">
        <f t="shared" si="22"/>
        <v>37.39189160559976</v>
      </c>
      <c r="G474" s="13">
        <f t="shared" si="23"/>
        <v>37.39189160559976</v>
      </c>
      <c r="H474" s="13">
        <v>688592.40986000001</v>
      </c>
      <c r="I474" s="13">
        <f t="shared" si="21"/>
        <v>98.563381337297741</v>
      </c>
    </row>
    <row r="475" spans="1:9" ht="15" x14ac:dyDescent="0.25">
      <c r="A475" s="41" t="s">
        <v>496</v>
      </c>
      <c r="B475" s="28" t="s">
        <v>573</v>
      </c>
      <c r="C475" s="13">
        <v>12594.4</v>
      </c>
      <c r="D475" s="13">
        <v>12594.4</v>
      </c>
      <c r="E475" s="13">
        <v>6600</v>
      </c>
      <c r="F475" s="13">
        <f t="shared" si="22"/>
        <v>52.404243155688249</v>
      </c>
      <c r="G475" s="13">
        <f t="shared" si="23"/>
        <v>52.404243155688249</v>
      </c>
      <c r="H475" s="13">
        <v>5698</v>
      </c>
      <c r="I475" s="13">
        <f t="shared" si="21"/>
        <v>115.83011583011582</v>
      </c>
    </row>
    <row r="476" spans="1:9" s="12" customFormat="1" ht="15" x14ac:dyDescent="0.25">
      <c r="A476" s="41" t="s">
        <v>497</v>
      </c>
      <c r="B476" s="28" t="s">
        <v>574</v>
      </c>
      <c r="C476" s="13">
        <v>74887.8</v>
      </c>
      <c r="D476" s="13">
        <v>74887.8</v>
      </c>
      <c r="E476" s="13">
        <v>34447.2189</v>
      </c>
      <c r="F476" s="13">
        <f t="shared" si="22"/>
        <v>45.998438864541349</v>
      </c>
      <c r="G476" s="13">
        <f t="shared" si="23"/>
        <v>45.998438864541349</v>
      </c>
      <c r="H476" s="13">
        <v>32644.337239999997</v>
      </c>
      <c r="I476" s="13">
        <f t="shared" si="21"/>
        <v>105.52280062157575</v>
      </c>
    </row>
    <row r="477" spans="1:9" ht="14.25" x14ac:dyDescent="0.2">
      <c r="A477" s="46" t="s">
        <v>498</v>
      </c>
      <c r="B477" s="47" t="s">
        <v>575</v>
      </c>
      <c r="C477" s="11">
        <f>C478+C479+C480+C481+C482+C483+C484</f>
        <v>8044915.5999999996</v>
      </c>
      <c r="D477" s="11">
        <v>8045911.46</v>
      </c>
      <c r="E477" s="11">
        <v>2422119.0462600002</v>
      </c>
      <c r="F477" s="13">
        <f t="shared" si="22"/>
        <v>30.10745129830822</v>
      </c>
      <c r="G477" s="13">
        <f t="shared" si="23"/>
        <v>30.103724833432359</v>
      </c>
      <c r="H477" s="11">
        <v>1968307.3177499999</v>
      </c>
      <c r="I477" s="13">
        <f t="shared" si="21"/>
        <v>123.05593869501837</v>
      </c>
    </row>
    <row r="478" spans="1:9" ht="15" x14ac:dyDescent="0.25">
      <c r="A478" s="41" t="s">
        <v>499</v>
      </c>
      <c r="B478" s="28" t="s">
        <v>576</v>
      </c>
      <c r="C478" s="13">
        <v>3688067.9</v>
      </c>
      <c r="D478" s="13">
        <v>3679759.2</v>
      </c>
      <c r="E478" s="13">
        <v>670441.65411</v>
      </c>
      <c r="F478" s="13">
        <f t="shared" si="22"/>
        <v>18.178668947770728</v>
      </c>
      <c r="G478" s="13">
        <f t="shared" si="23"/>
        <v>18.219715412628087</v>
      </c>
      <c r="H478" s="13">
        <v>626824.67822</v>
      </c>
      <c r="I478" s="13">
        <f t="shared" si="21"/>
        <v>106.95840119343411</v>
      </c>
    </row>
    <row r="479" spans="1:9" ht="15" x14ac:dyDescent="0.25">
      <c r="A479" s="41" t="s">
        <v>500</v>
      </c>
      <c r="B479" s="28" t="s">
        <v>577</v>
      </c>
      <c r="C479" s="13">
        <v>2206873.6000000001</v>
      </c>
      <c r="D479" s="13">
        <v>2214561.27</v>
      </c>
      <c r="E479" s="13">
        <v>1062538.2389</v>
      </c>
      <c r="F479" s="13">
        <f t="shared" si="22"/>
        <v>48.146764676508887</v>
      </c>
      <c r="G479" s="13">
        <f t="shared" si="23"/>
        <v>47.979627084329891</v>
      </c>
      <c r="H479" s="13">
        <v>703634.28195000009</v>
      </c>
      <c r="I479" s="13">
        <f t="shared" si="21"/>
        <v>151.00717320869586</v>
      </c>
    </row>
    <row r="480" spans="1:9" ht="15" x14ac:dyDescent="0.25">
      <c r="A480" s="41" t="s">
        <v>501</v>
      </c>
      <c r="B480" s="28" t="s">
        <v>578</v>
      </c>
      <c r="C480" s="13">
        <v>48174.6</v>
      </c>
      <c r="D480" s="13">
        <v>48174.6</v>
      </c>
      <c r="E480" s="13">
        <v>20847.02218</v>
      </c>
      <c r="F480" s="13">
        <f t="shared" si="22"/>
        <v>43.273887442760298</v>
      </c>
      <c r="G480" s="13">
        <f t="shared" si="23"/>
        <v>43.273887442760298</v>
      </c>
      <c r="H480" s="13">
        <v>21182.414000000001</v>
      </c>
      <c r="I480" s="13">
        <f t="shared" si="21"/>
        <v>98.416649679304726</v>
      </c>
    </row>
    <row r="481" spans="1:9" ht="15" x14ac:dyDescent="0.25">
      <c r="A481" s="41" t="s">
        <v>502</v>
      </c>
      <c r="B481" s="28" t="s">
        <v>579</v>
      </c>
      <c r="C481" s="13">
        <v>374845.4</v>
      </c>
      <c r="D481" s="13">
        <v>374845.41200000001</v>
      </c>
      <c r="E481" s="13">
        <v>114652.93339000001</v>
      </c>
      <c r="F481" s="13">
        <f t="shared" si="22"/>
        <v>30.58672545801549</v>
      </c>
      <c r="G481" s="13">
        <f t="shared" si="23"/>
        <v>30.586724478836626</v>
      </c>
      <c r="H481" s="13">
        <v>79147.975999999995</v>
      </c>
      <c r="I481" s="13">
        <f t="shared" si="21"/>
        <v>144.85895809894117</v>
      </c>
    </row>
    <row r="482" spans="1:9" s="12" customFormat="1" ht="15" x14ac:dyDescent="0.25">
      <c r="A482" s="41" t="s">
        <v>503</v>
      </c>
      <c r="B482" s="28" t="s">
        <v>580</v>
      </c>
      <c r="C482" s="13">
        <v>391322.7</v>
      </c>
      <c r="D482" s="13">
        <v>391322.7</v>
      </c>
      <c r="E482" s="13">
        <v>199155.58900000001</v>
      </c>
      <c r="F482" s="13">
        <f t="shared" si="22"/>
        <v>50.892930310457331</v>
      </c>
      <c r="G482" s="13">
        <f t="shared" si="23"/>
        <v>50.892930310457331</v>
      </c>
      <c r="H482" s="13">
        <v>196487.052</v>
      </c>
      <c r="I482" s="13">
        <f t="shared" si="21"/>
        <v>101.35812358770593</v>
      </c>
    </row>
    <row r="483" spans="1:9" ht="30" x14ac:dyDescent="0.25">
      <c r="A483" s="41" t="s">
        <v>504</v>
      </c>
      <c r="B483" s="28" t="s">
        <v>581</v>
      </c>
      <c r="C483" s="13">
        <v>119677.8</v>
      </c>
      <c r="D483" s="13">
        <v>119566.55579000001</v>
      </c>
      <c r="E483" s="13">
        <v>49808.098989999999</v>
      </c>
      <c r="F483" s="13">
        <f t="shared" si="22"/>
        <v>41.618494816916751</v>
      </c>
      <c r="G483" s="13">
        <f t="shared" si="23"/>
        <v>41.657216485753885</v>
      </c>
      <c r="H483" s="13">
        <v>51601.193630000002</v>
      </c>
      <c r="I483" s="13">
        <f t="shared" si="21"/>
        <v>96.525090770463237</v>
      </c>
    </row>
    <row r="484" spans="1:9" ht="15" x14ac:dyDescent="0.25">
      <c r="A484" s="42" t="s">
        <v>505</v>
      </c>
      <c r="B484" s="29" t="s">
        <v>582</v>
      </c>
      <c r="C484" s="30">
        <v>1215953.6000000001</v>
      </c>
      <c r="D484" s="30">
        <v>1217681.72221</v>
      </c>
      <c r="E484" s="30">
        <v>304675.50968999998</v>
      </c>
      <c r="F484" s="13">
        <f t="shared" si="22"/>
        <v>25.056507887307539</v>
      </c>
      <c r="G484" s="13">
        <f t="shared" si="23"/>
        <v>25.020947931864907</v>
      </c>
      <c r="H484" s="13">
        <v>289429.72194999998</v>
      </c>
      <c r="I484" s="13">
        <f t="shared" si="21"/>
        <v>105.26752665112733</v>
      </c>
    </row>
    <row r="485" spans="1:9" ht="14.25" x14ac:dyDescent="0.2">
      <c r="A485" s="48" t="s">
        <v>506</v>
      </c>
      <c r="B485" s="47" t="s">
        <v>583</v>
      </c>
      <c r="C485" s="11">
        <f>C486+C487+C488+C489+C490</f>
        <v>16237130.9</v>
      </c>
      <c r="D485" s="11">
        <v>16237230.9</v>
      </c>
      <c r="E485" s="11">
        <v>7938888.4576300001</v>
      </c>
      <c r="F485" s="13">
        <f t="shared" si="22"/>
        <v>48.893419080768759</v>
      </c>
      <c r="G485" s="13">
        <f t="shared" si="23"/>
        <v>48.893117961573111</v>
      </c>
      <c r="H485" s="11">
        <v>7700222.7791099995</v>
      </c>
      <c r="I485" s="13">
        <f t="shared" si="21"/>
        <v>103.09946459169311</v>
      </c>
    </row>
    <row r="486" spans="1:9" s="12" customFormat="1" ht="15" x14ac:dyDescent="0.25">
      <c r="A486" s="43" t="s">
        <v>507</v>
      </c>
      <c r="B486" s="28" t="s">
        <v>584</v>
      </c>
      <c r="C486" s="13">
        <v>115362.2</v>
      </c>
      <c r="D486" s="13">
        <v>125981.6</v>
      </c>
      <c r="E486" s="13">
        <v>60127.530780000001</v>
      </c>
      <c r="F486" s="13">
        <f t="shared" si="22"/>
        <v>52.120651981324905</v>
      </c>
      <c r="G486" s="13">
        <f t="shared" si="23"/>
        <v>47.727232214863122</v>
      </c>
      <c r="H486" s="13">
        <v>61750.172229999996</v>
      </c>
      <c r="I486" s="13">
        <f t="shared" si="21"/>
        <v>97.372247895995883</v>
      </c>
    </row>
    <row r="487" spans="1:9" ht="15" x14ac:dyDescent="0.25">
      <c r="A487" s="43" t="s">
        <v>508</v>
      </c>
      <c r="B487" s="28" t="s">
        <v>585</v>
      </c>
      <c r="C487" s="13">
        <v>1962032</v>
      </c>
      <c r="D487" s="13">
        <v>1962032</v>
      </c>
      <c r="E487" s="13">
        <v>948118.10663000005</v>
      </c>
      <c r="F487" s="13">
        <f t="shared" si="22"/>
        <v>48.323274372181494</v>
      </c>
      <c r="G487" s="13">
        <f t="shared" si="23"/>
        <v>48.323274372181494</v>
      </c>
      <c r="H487" s="13">
        <v>903600.08120000002</v>
      </c>
      <c r="I487" s="13">
        <f t="shared" si="21"/>
        <v>104.92673986603445</v>
      </c>
    </row>
    <row r="488" spans="1:9" ht="15" x14ac:dyDescent="0.25">
      <c r="A488" s="43" t="s">
        <v>509</v>
      </c>
      <c r="B488" s="28" t="s">
        <v>586</v>
      </c>
      <c r="C488" s="13">
        <v>9938041.9000000004</v>
      </c>
      <c r="D488" s="13">
        <v>9927522.5</v>
      </c>
      <c r="E488" s="13">
        <v>5055684.61888</v>
      </c>
      <c r="F488" s="13">
        <f t="shared" si="22"/>
        <v>50.872039680975789</v>
      </c>
      <c r="G488" s="13">
        <f t="shared" si="23"/>
        <v>50.925944704532277</v>
      </c>
      <c r="H488" s="13">
        <v>5328518.4426699998</v>
      </c>
      <c r="I488" s="13">
        <f t="shared" si="21"/>
        <v>94.879743277133358</v>
      </c>
    </row>
    <row r="489" spans="1:9" ht="15" x14ac:dyDescent="0.25">
      <c r="A489" s="43" t="s">
        <v>510</v>
      </c>
      <c r="B489" s="28" t="s">
        <v>587</v>
      </c>
      <c r="C489" s="13">
        <v>3848695.2</v>
      </c>
      <c r="D489" s="13">
        <v>3848695.2</v>
      </c>
      <c r="E489" s="13">
        <v>1707318.71105</v>
      </c>
      <c r="F489" s="13">
        <f t="shared" si="22"/>
        <v>44.360974884423165</v>
      </c>
      <c r="G489" s="13">
        <f t="shared" si="23"/>
        <v>44.360974884423165</v>
      </c>
      <c r="H489" s="13">
        <v>1242642.41435</v>
      </c>
      <c r="I489" s="13">
        <f t="shared" si="21"/>
        <v>137.39420861013042</v>
      </c>
    </row>
    <row r="490" spans="1:9" s="12" customFormat="1" ht="15" x14ac:dyDescent="0.25">
      <c r="A490" s="43" t="s">
        <v>511</v>
      </c>
      <c r="B490" s="28" t="s">
        <v>588</v>
      </c>
      <c r="C490" s="13">
        <v>372999.6</v>
      </c>
      <c r="D490" s="13">
        <v>372999.6</v>
      </c>
      <c r="E490" s="13">
        <v>167639.49028999999</v>
      </c>
      <c r="F490" s="13">
        <f t="shared" si="22"/>
        <v>44.943611277331129</v>
      </c>
      <c r="G490" s="13">
        <f t="shared" si="23"/>
        <v>44.943611277331129</v>
      </c>
      <c r="H490" s="13">
        <v>163711.66866</v>
      </c>
      <c r="I490" s="13">
        <f t="shared" si="21"/>
        <v>102.39923132061979</v>
      </c>
    </row>
    <row r="491" spans="1:9" ht="14.25" x14ac:dyDescent="0.2">
      <c r="A491" s="48" t="s">
        <v>512</v>
      </c>
      <c r="B491" s="47" t="s">
        <v>589</v>
      </c>
      <c r="C491" s="11">
        <f>C492+C493+C494</f>
        <v>889393.8</v>
      </c>
      <c r="D491" s="11">
        <v>889393.8</v>
      </c>
      <c r="E491" s="11">
        <v>291954.17794999998</v>
      </c>
      <c r="F491" s="13">
        <f t="shared" si="22"/>
        <v>32.82619891773475</v>
      </c>
      <c r="G491" s="13">
        <f t="shared" si="23"/>
        <v>32.82619891773475</v>
      </c>
      <c r="H491" s="11">
        <v>290445.32877999998</v>
      </c>
      <c r="I491" s="13">
        <f t="shared" si="21"/>
        <v>100.51949507204603</v>
      </c>
    </row>
    <row r="492" spans="1:9" s="12" customFormat="1" ht="15" x14ac:dyDescent="0.25">
      <c r="A492" s="43" t="s">
        <v>513</v>
      </c>
      <c r="B492" s="28" t="s">
        <v>590</v>
      </c>
      <c r="C492" s="13">
        <v>494429.9</v>
      </c>
      <c r="D492" s="13">
        <v>494403.9</v>
      </c>
      <c r="E492" s="13">
        <v>105894.69778</v>
      </c>
      <c r="F492" s="13">
        <f t="shared" si="22"/>
        <v>21.417535181428146</v>
      </c>
      <c r="G492" s="13">
        <f t="shared" si="23"/>
        <v>21.4186614992317</v>
      </c>
      <c r="H492" s="13">
        <v>97570.080650000004</v>
      </c>
      <c r="I492" s="13">
        <f t="shared" si="21"/>
        <v>108.53193630111035</v>
      </c>
    </row>
    <row r="493" spans="1:9" ht="15" x14ac:dyDescent="0.25">
      <c r="A493" s="43" t="s">
        <v>514</v>
      </c>
      <c r="B493" s="28" t="s">
        <v>591</v>
      </c>
      <c r="C493" s="13">
        <v>372030.5</v>
      </c>
      <c r="D493" s="13">
        <v>371815.4</v>
      </c>
      <c r="E493" s="13">
        <v>175174.46962000002</v>
      </c>
      <c r="F493" s="13">
        <f t="shared" si="22"/>
        <v>47.086050638321325</v>
      </c>
      <c r="G493" s="13">
        <f t="shared" si="23"/>
        <v>47.113290525352099</v>
      </c>
      <c r="H493" s="13">
        <v>181034.76378000001</v>
      </c>
      <c r="I493" s="13">
        <f t="shared" si="21"/>
        <v>96.762890155660031</v>
      </c>
    </row>
    <row r="494" spans="1:9" ht="15" x14ac:dyDescent="0.25">
      <c r="A494" s="43" t="s">
        <v>515</v>
      </c>
      <c r="B494" s="28" t="s">
        <v>592</v>
      </c>
      <c r="C494" s="13">
        <v>22933.4</v>
      </c>
      <c r="D494" s="13">
        <v>23174.5</v>
      </c>
      <c r="E494" s="13">
        <v>10885.010550000001</v>
      </c>
      <c r="F494" s="13">
        <f t="shared" si="22"/>
        <v>47.463570818108089</v>
      </c>
      <c r="G494" s="13">
        <f t="shared" si="23"/>
        <v>46.969775183930615</v>
      </c>
      <c r="H494" s="13">
        <v>11840.484349999999</v>
      </c>
      <c r="I494" s="13">
        <f t="shared" si="21"/>
        <v>91.930450041091447</v>
      </c>
    </row>
    <row r="495" spans="1:9" ht="14.25" x14ac:dyDescent="0.2">
      <c r="A495" s="48" t="s">
        <v>516</v>
      </c>
      <c r="B495" s="47" t="s">
        <v>593</v>
      </c>
      <c r="C495" s="11">
        <v>183749.9</v>
      </c>
      <c r="D495" s="11">
        <v>183749.9</v>
      </c>
      <c r="E495" s="11">
        <v>82395.064200000008</v>
      </c>
      <c r="F495" s="13">
        <f t="shared" si="22"/>
        <v>44.84087566850377</v>
      </c>
      <c r="G495" s="13">
        <f t="shared" si="23"/>
        <v>44.84087566850377</v>
      </c>
      <c r="H495" s="11">
        <v>85970.210319999998</v>
      </c>
      <c r="I495" s="13">
        <f t="shared" si="21"/>
        <v>95.841412849064213</v>
      </c>
    </row>
    <row r="496" spans="1:9" s="12" customFormat="1" ht="15" x14ac:dyDescent="0.25">
      <c r="A496" s="43" t="s">
        <v>517</v>
      </c>
      <c r="B496" s="28" t="s">
        <v>594</v>
      </c>
      <c r="C496" s="13">
        <v>23705.5</v>
      </c>
      <c r="D496" s="13">
        <v>23705.5</v>
      </c>
      <c r="E496" s="13">
        <v>13244</v>
      </c>
      <c r="F496" s="13">
        <f t="shared" si="22"/>
        <v>55.868891185589845</v>
      </c>
      <c r="G496" s="13">
        <f t="shared" si="23"/>
        <v>55.868891185589845</v>
      </c>
      <c r="H496" s="13">
        <v>11840</v>
      </c>
      <c r="I496" s="13">
        <f t="shared" si="21"/>
        <v>111.8581081081081</v>
      </c>
    </row>
    <row r="497" spans="1:9" s="12" customFormat="1" ht="15" x14ac:dyDescent="0.25">
      <c r="A497" s="43" t="s">
        <v>518</v>
      </c>
      <c r="B497" s="28" t="s">
        <v>595</v>
      </c>
      <c r="C497" s="13">
        <v>37962.5</v>
      </c>
      <c r="D497" s="13">
        <v>37962.5</v>
      </c>
      <c r="E497" s="13">
        <v>21156</v>
      </c>
      <c r="F497" s="13">
        <f t="shared" si="22"/>
        <v>55.728679618044119</v>
      </c>
      <c r="G497" s="13">
        <f t="shared" si="23"/>
        <v>55.728679618044119</v>
      </c>
      <c r="H497" s="13">
        <v>18760</v>
      </c>
      <c r="I497" s="13">
        <f t="shared" si="21"/>
        <v>112.77185501066099</v>
      </c>
    </row>
    <row r="498" spans="1:9" s="12" customFormat="1" ht="15" x14ac:dyDescent="0.25">
      <c r="A498" s="43" t="s">
        <v>519</v>
      </c>
      <c r="B498" s="28" t="s">
        <v>596</v>
      </c>
      <c r="C498" s="13">
        <v>122081.9</v>
      </c>
      <c r="D498" s="13">
        <v>122081.9</v>
      </c>
      <c r="E498" s="13">
        <v>47995.064200000001</v>
      </c>
      <c r="F498" s="13">
        <f t="shared" si="22"/>
        <v>39.313824735689735</v>
      </c>
      <c r="G498" s="13">
        <f t="shared" si="23"/>
        <v>39.313824735689735</v>
      </c>
      <c r="H498" s="13">
        <v>55370.210319999998</v>
      </c>
      <c r="I498" s="13">
        <f t="shared" si="21"/>
        <v>86.680299609885964</v>
      </c>
    </row>
    <row r="499" spans="1:9" ht="28.5" x14ac:dyDescent="0.2">
      <c r="A499" s="48" t="s">
        <v>520</v>
      </c>
      <c r="B499" s="47" t="s">
        <v>597</v>
      </c>
      <c r="C499" s="11">
        <v>196417</v>
      </c>
      <c r="D499" s="11">
        <v>196417</v>
      </c>
      <c r="E499" s="11">
        <v>25473.84102</v>
      </c>
      <c r="F499" s="13">
        <f t="shared" si="22"/>
        <v>12.969264890513548</v>
      </c>
      <c r="G499" s="13">
        <f t="shared" si="23"/>
        <v>12.969264890513548</v>
      </c>
      <c r="H499" s="11">
        <v>69285.205480000004</v>
      </c>
      <c r="I499" s="13">
        <f t="shared" si="21"/>
        <v>36.76663848150573</v>
      </c>
    </row>
    <row r="500" spans="1:9" ht="15" x14ac:dyDescent="0.25">
      <c r="A500" s="43" t="s">
        <v>521</v>
      </c>
      <c r="B500" s="28" t="s">
        <v>598</v>
      </c>
      <c r="C500" s="13">
        <v>196417</v>
      </c>
      <c r="D500" s="13">
        <v>196417</v>
      </c>
      <c r="E500" s="13">
        <v>25473.84102</v>
      </c>
      <c r="F500" s="13">
        <f t="shared" si="22"/>
        <v>12.969264890513548</v>
      </c>
      <c r="G500" s="13">
        <f t="shared" si="23"/>
        <v>12.969264890513548</v>
      </c>
      <c r="H500" s="13">
        <v>69285.205480000004</v>
      </c>
      <c r="I500" s="13">
        <f t="shared" si="21"/>
        <v>36.76663848150573</v>
      </c>
    </row>
    <row r="501" spans="1:9" ht="42.75" x14ac:dyDescent="0.2">
      <c r="A501" s="48" t="s">
        <v>522</v>
      </c>
      <c r="B501" s="47" t="s">
        <v>599</v>
      </c>
      <c r="C501" s="11">
        <v>2182479.2999999998</v>
      </c>
      <c r="D501" s="11">
        <v>2182479.2999999998</v>
      </c>
      <c r="E501" s="11">
        <v>835233.06559999997</v>
      </c>
      <c r="F501" s="13">
        <f t="shared" si="22"/>
        <v>38.269919242762121</v>
      </c>
      <c r="G501" s="13">
        <f t="shared" si="23"/>
        <v>38.269919242762121</v>
      </c>
      <c r="H501" s="11">
        <v>1034361.35428</v>
      </c>
      <c r="I501" s="13">
        <f t="shared" si="21"/>
        <v>80.7486728060708</v>
      </c>
    </row>
    <row r="502" spans="1:9" ht="30" x14ac:dyDescent="0.25">
      <c r="A502" s="43" t="s">
        <v>523</v>
      </c>
      <c r="B502" s="28" t="s">
        <v>600</v>
      </c>
      <c r="C502" s="13">
        <v>938421.5</v>
      </c>
      <c r="D502" s="13">
        <v>938421.5</v>
      </c>
      <c r="E502" s="13">
        <v>479153.5</v>
      </c>
      <c r="F502" s="13">
        <f t="shared" si="22"/>
        <v>51.059518563886272</v>
      </c>
      <c r="G502" s="13">
        <f t="shared" si="23"/>
        <v>51.059518563886272</v>
      </c>
      <c r="H502" s="13">
        <v>544930.85</v>
      </c>
      <c r="I502" s="13">
        <f t="shared" si="21"/>
        <v>87.929229919722857</v>
      </c>
    </row>
    <row r="503" spans="1:9" ht="15" x14ac:dyDescent="0.25">
      <c r="A503" s="43" t="s">
        <v>524</v>
      </c>
      <c r="B503" s="28" t="s">
        <v>601</v>
      </c>
      <c r="C503" s="13">
        <v>1091034.3</v>
      </c>
      <c r="D503" s="13">
        <v>1091034.3</v>
      </c>
      <c r="E503" s="13">
        <v>355995.8</v>
      </c>
      <c r="F503" s="13">
        <f t="shared" si="22"/>
        <v>32.629203316522677</v>
      </c>
      <c r="G503" s="13">
        <f t="shared" si="23"/>
        <v>32.629203316522677</v>
      </c>
      <c r="H503" s="13">
        <v>234186.5</v>
      </c>
      <c r="I503" s="13">
        <f t="shared" si="21"/>
        <v>152.01380096632386</v>
      </c>
    </row>
    <row r="504" spans="1:9" ht="15" x14ac:dyDescent="0.25">
      <c r="A504" s="43" t="s">
        <v>525</v>
      </c>
      <c r="B504" s="28" t="s">
        <v>602</v>
      </c>
      <c r="C504" s="13">
        <v>153023.5</v>
      </c>
      <c r="D504" s="13">
        <v>153023.5</v>
      </c>
      <c r="E504" s="13">
        <v>83.765600000000006</v>
      </c>
      <c r="F504" s="13">
        <f t="shared" si="22"/>
        <v>5.4740350338346733E-2</v>
      </c>
      <c r="G504" s="13">
        <f t="shared" si="23"/>
        <v>5.4740350338346733E-2</v>
      </c>
      <c r="H504" s="13">
        <v>255244.00427999999</v>
      </c>
      <c r="I504" s="13">
        <v>0</v>
      </c>
    </row>
    <row r="505" spans="1:9" ht="14.25" x14ac:dyDescent="0.2">
      <c r="A505" s="48" t="s">
        <v>526</v>
      </c>
      <c r="B505" s="47" t="s">
        <v>976</v>
      </c>
      <c r="C505" s="11">
        <f>C7-C427</f>
        <v>-3691165.599999994</v>
      </c>
      <c r="D505" s="11">
        <f>D7-D427</f>
        <v>-3665070.5724100024</v>
      </c>
      <c r="E505" s="11">
        <v>3737120.8127199998</v>
      </c>
      <c r="F505" s="13">
        <v>0</v>
      </c>
      <c r="G505" s="13">
        <v>0</v>
      </c>
      <c r="H505" s="11">
        <v>3281225.8624899997</v>
      </c>
      <c r="I505" s="13">
        <f t="shared" si="21"/>
        <v>113.89404354761604</v>
      </c>
    </row>
    <row r="506" spans="1:9" ht="14.25" x14ac:dyDescent="0.2">
      <c r="A506" s="48" t="s">
        <v>603</v>
      </c>
      <c r="B506" s="47" t="s">
        <v>976</v>
      </c>
      <c r="C506" s="11">
        <f>C507+C529</f>
        <v>3691165.6000000089</v>
      </c>
      <c r="D506" s="11">
        <f>D507+D529</f>
        <v>3665070.5724100173</v>
      </c>
      <c r="E506" s="11">
        <v>-3737120.8127199998</v>
      </c>
      <c r="F506" s="13">
        <v>0</v>
      </c>
      <c r="G506" s="13">
        <v>0</v>
      </c>
      <c r="H506" s="11">
        <v>-3281225.8624899997</v>
      </c>
      <c r="I506" s="13">
        <f t="shared" si="21"/>
        <v>113.89404354761604</v>
      </c>
    </row>
    <row r="507" spans="1:9" ht="28.5" x14ac:dyDescent="0.2">
      <c r="A507" s="48" t="s">
        <v>604</v>
      </c>
      <c r="B507" s="47" t="s">
        <v>634</v>
      </c>
      <c r="C507" s="11">
        <v>-1430247.5</v>
      </c>
      <c r="D507" s="11">
        <v>-1430247.5</v>
      </c>
      <c r="E507" s="11">
        <v>-10390054.174000001</v>
      </c>
      <c r="F507" s="13" t="s">
        <v>975</v>
      </c>
      <c r="G507" s="13" t="s">
        <v>975</v>
      </c>
      <c r="H507" s="11">
        <v>-6180257.0522499997</v>
      </c>
      <c r="I507" s="13">
        <f t="shared" si="21"/>
        <v>168.11686125931237</v>
      </c>
    </row>
    <row r="508" spans="1:9" ht="14.25" x14ac:dyDescent="0.2">
      <c r="A508" s="48" t="s">
        <v>605</v>
      </c>
      <c r="B508" s="47" t="s">
        <v>635</v>
      </c>
      <c r="C508" s="11">
        <v>-734037.1</v>
      </c>
      <c r="D508" s="11">
        <v>-734037.1</v>
      </c>
      <c r="E508" s="11">
        <v>-10413582.6</v>
      </c>
      <c r="F508" s="13" t="s">
        <v>975</v>
      </c>
      <c r="G508" s="13" t="s">
        <v>975</v>
      </c>
      <c r="H508" s="11">
        <v>-10000000</v>
      </c>
      <c r="I508" s="13">
        <f t="shared" si="21"/>
        <v>104.13582599999999</v>
      </c>
    </row>
    <row r="509" spans="1:9" ht="30" x14ac:dyDescent="0.25">
      <c r="A509" s="43" t="s">
        <v>606</v>
      </c>
      <c r="B509" s="28" t="s">
        <v>636</v>
      </c>
      <c r="C509" s="13">
        <v>18835962.899999999</v>
      </c>
      <c r="D509" s="13">
        <v>18835962.899999999</v>
      </c>
      <c r="E509" s="13">
        <v>0</v>
      </c>
      <c r="F509" s="13">
        <f t="shared" si="22"/>
        <v>0</v>
      </c>
      <c r="G509" s="13">
        <f t="shared" si="23"/>
        <v>0</v>
      </c>
      <c r="H509" s="13">
        <v>0</v>
      </c>
      <c r="I509" s="13">
        <v>0</v>
      </c>
    </row>
    <row r="510" spans="1:9" ht="30" x14ac:dyDescent="0.25">
      <c r="A510" s="43" t="s">
        <v>607</v>
      </c>
      <c r="B510" s="28" t="s">
        <v>637</v>
      </c>
      <c r="C510" s="13">
        <v>-19570000</v>
      </c>
      <c r="D510" s="13">
        <v>-19570000</v>
      </c>
      <c r="E510" s="13">
        <v>-10413582.6</v>
      </c>
      <c r="F510" s="13">
        <f t="shared" si="22"/>
        <v>53.211970362800201</v>
      </c>
      <c r="G510" s="13">
        <f t="shared" si="23"/>
        <v>53.211970362800201</v>
      </c>
      <c r="H510" s="13">
        <v>-10000000</v>
      </c>
      <c r="I510" s="13">
        <f t="shared" si="21"/>
        <v>104.13582599999999</v>
      </c>
    </row>
    <row r="511" spans="1:9" ht="30" x14ac:dyDescent="0.25">
      <c r="A511" s="43" t="s">
        <v>608</v>
      </c>
      <c r="B511" s="28" t="s">
        <v>638</v>
      </c>
      <c r="C511" s="13">
        <v>18835962.899999999</v>
      </c>
      <c r="D511" s="13">
        <v>18835962.899999999</v>
      </c>
      <c r="E511" s="13">
        <v>0</v>
      </c>
      <c r="F511" s="13">
        <f t="shared" si="22"/>
        <v>0</v>
      </c>
      <c r="G511" s="13">
        <f t="shared" si="23"/>
        <v>0</v>
      </c>
      <c r="H511" s="13">
        <v>0</v>
      </c>
      <c r="I511" s="13">
        <v>0</v>
      </c>
    </row>
    <row r="512" spans="1:9" ht="30" x14ac:dyDescent="0.25">
      <c r="A512" s="43" t="s">
        <v>609</v>
      </c>
      <c r="B512" s="28" t="s">
        <v>639</v>
      </c>
      <c r="C512" s="13">
        <v>-19570000</v>
      </c>
      <c r="D512" s="13">
        <v>-19570000</v>
      </c>
      <c r="E512" s="13">
        <v>-10413582.6</v>
      </c>
      <c r="F512" s="13">
        <f t="shared" si="22"/>
        <v>53.211970362800201</v>
      </c>
      <c r="G512" s="13">
        <f t="shared" si="23"/>
        <v>53.211970362800201</v>
      </c>
      <c r="H512" s="13">
        <v>-10000000</v>
      </c>
      <c r="I512" s="13">
        <f t="shared" si="21"/>
        <v>104.13582599999999</v>
      </c>
    </row>
    <row r="513" spans="1:9" ht="28.5" x14ac:dyDescent="0.2">
      <c r="A513" s="48" t="s">
        <v>610</v>
      </c>
      <c r="B513" s="47" t="s">
        <v>640</v>
      </c>
      <c r="C513" s="11">
        <v>-697155</v>
      </c>
      <c r="D513" s="11">
        <v>-697155</v>
      </c>
      <c r="E513" s="11">
        <v>0</v>
      </c>
      <c r="F513" s="13">
        <f t="shared" si="22"/>
        <v>0</v>
      </c>
      <c r="G513" s="13">
        <f t="shared" si="23"/>
        <v>0</v>
      </c>
      <c r="H513" s="11">
        <v>3800000</v>
      </c>
      <c r="I513" s="13">
        <f t="shared" si="21"/>
        <v>0</v>
      </c>
    </row>
    <row r="514" spans="1:9" ht="30" x14ac:dyDescent="0.25">
      <c r="A514" s="43" t="s">
        <v>611</v>
      </c>
      <c r="B514" s="28" t="s">
        <v>641</v>
      </c>
      <c r="C514" s="13">
        <v>-697155</v>
      </c>
      <c r="D514" s="13">
        <v>-697155</v>
      </c>
      <c r="E514" s="13">
        <v>0</v>
      </c>
      <c r="F514" s="13">
        <f t="shared" si="22"/>
        <v>0</v>
      </c>
      <c r="G514" s="13">
        <f t="shared" si="23"/>
        <v>0</v>
      </c>
      <c r="H514" s="13">
        <v>3800000</v>
      </c>
      <c r="I514" s="13">
        <f t="shared" si="21"/>
        <v>0</v>
      </c>
    </row>
    <row r="515" spans="1:9" ht="30" x14ac:dyDescent="0.25">
      <c r="A515" s="43" t="s">
        <v>612</v>
      </c>
      <c r="B515" s="28" t="s">
        <v>642</v>
      </c>
      <c r="C515" s="13">
        <v>4320000</v>
      </c>
      <c r="D515" s="13">
        <v>4320000</v>
      </c>
      <c r="E515" s="13">
        <v>0</v>
      </c>
      <c r="F515" s="13">
        <f t="shared" si="22"/>
        <v>0</v>
      </c>
      <c r="G515" s="13">
        <f t="shared" si="23"/>
        <v>0</v>
      </c>
      <c r="H515" s="13">
        <v>7600000</v>
      </c>
      <c r="I515" s="13">
        <f t="shared" si="21"/>
        <v>0</v>
      </c>
    </row>
    <row r="516" spans="1:9" ht="45" x14ac:dyDescent="0.25">
      <c r="A516" s="43" t="s">
        <v>613</v>
      </c>
      <c r="B516" s="28" t="s">
        <v>643</v>
      </c>
      <c r="C516" s="13">
        <v>-5017155</v>
      </c>
      <c r="D516" s="13">
        <v>-5017155</v>
      </c>
      <c r="E516" s="13">
        <v>0</v>
      </c>
      <c r="F516" s="13">
        <f t="shared" si="22"/>
        <v>0</v>
      </c>
      <c r="G516" s="13">
        <f t="shared" si="23"/>
        <v>0</v>
      </c>
      <c r="H516" s="13">
        <v>-3800000</v>
      </c>
      <c r="I516" s="13">
        <f t="shared" si="21"/>
        <v>0</v>
      </c>
    </row>
    <row r="517" spans="1:9" ht="45" x14ac:dyDescent="0.25">
      <c r="A517" s="43" t="s">
        <v>614</v>
      </c>
      <c r="B517" s="28" t="s">
        <v>644</v>
      </c>
      <c r="C517" s="13">
        <v>4320000</v>
      </c>
      <c r="D517" s="13">
        <v>4320000</v>
      </c>
      <c r="E517" s="13">
        <v>0</v>
      </c>
      <c r="F517" s="13">
        <f t="shared" si="22"/>
        <v>0</v>
      </c>
      <c r="G517" s="13">
        <f t="shared" si="23"/>
        <v>0</v>
      </c>
      <c r="H517" s="13">
        <v>7600000</v>
      </c>
      <c r="I517" s="13">
        <f t="shared" si="21"/>
        <v>0</v>
      </c>
    </row>
    <row r="518" spans="1:9" ht="45" x14ac:dyDescent="0.25">
      <c r="A518" s="43" t="s">
        <v>615</v>
      </c>
      <c r="B518" s="28" t="s">
        <v>645</v>
      </c>
      <c r="C518" s="13">
        <v>-5017155</v>
      </c>
      <c r="D518" s="13">
        <v>-5017155</v>
      </c>
      <c r="E518" s="13">
        <v>0</v>
      </c>
      <c r="F518" s="13">
        <f t="shared" si="22"/>
        <v>0</v>
      </c>
      <c r="G518" s="13">
        <f t="shared" si="23"/>
        <v>0</v>
      </c>
      <c r="H518" s="13">
        <v>-3800000</v>
      </c>
      <c r="I518" s="13">
        <f t="shared" si="21"/>
        <v>0</v>
      </c>
    </row>
    <row r="519" spans="1:9" ht="28.5" x14ac:dyDescent="0.2">
      <c r="A519" s="48" t="s">
        <v>616</v>
      </c>
      <c r="B519" s="47" t="s">
        <v>646</v>
      </c>
      <c r="C519" s="11">
        <v>944.6</v>
      </c>
      <c r="D519" s="11">
        <v>944.6</v>
      </c>
      <c r="E519" s="11">
        <v>23528.425999999999</v>
      </c>
      <c r="F519" s="13" t="s">
        <v>975</v>
      </c>
      <c r="G519" s="13" t="s">
        <v>975</v>
      </c>
      <c r="H519" s="11">
        <v>19742.947749999999</v>
      </c>
      <c r="I519" s="13">
        <f t="shared" si="21"/>
        <v>119.17382499277495</v>
      </c>
    </row>
    <row r="520" spans="1:9" ht="30" x14ac:dyDescent="0.25">
      <c r="A520" s="43" t="s">
        <v>617</v>
      </c>
      <c r="B520" s="28" t="s">
        <v>647</v>
      </c>
      <c r="C520" s="13">
        <v>944.6</v>
      </c>
      <c r="D520" s="13">
        <v>944.6</v>
      </c>
      <c r="E520" s="13">
        <v>23528.425999999999</v>
      </c>
      <c r="F520" s="13" t="s">
        <v>975</v>
      </c>
      <c r="G520" s="13" t="s">
        <v>975</v>
      </c>
      <c r="H520" s="13">
        <v>19742.947749999999</v>
      </c>
      <c r="I520" s="13">
        <f t="shared" si="21"/>
        <v>119.17382499277495</v>
      </c>
    </row>
    <row r="521" spans="1:9" ht="30" x14ac:dyDescent="0.25">
      <c r="A521" s="43" t="s">
        <v>618</v>
      </c>
      <c r="B521" s="28" t="s">
        <v>648</v>
      </c>
      <c r="C521" s="13">
        <v>-260000</v>
      </c>
      <c r="D521" s="13">
        <v>-260000</v>
      </c>
      <c r="E521" s="13">
        <v>-9391.1</v>
      </c>
      <c r="F521" s="13">
        <f t="shared" si="22"/>
        <v>3.6119615384615389</v>
      </c>
      <c r="G521" s="13">
        <f t="shared" si="23"/>
        <v>3.6119615384615389</v>
      </c>
      <c r="H521" s="13">
        <v>-38000</v>
      </c>
      <c r="I521" s="13">
        <f t="shared" si="21"/>
        <v>24.713421052631578</v>
      </c>
    </row>
    <row r="522" spans="1:9" ht="30" x14ac:dyDescent="0.25">
      <c r="A522" s="43" t="s">
        <v>619</v>
      </c>
      <c r="B522" s="28" t="s">
        <v>649</v>
      </c>
      <c r="C522" s="13">
        <v>260944.6</v>
      </c>
      <c r="D522" s="13">
        <v>260944.6</v>
      </c>
      <c r="E522" s="13">
        <v>32919.525999999998</v>
      </c>
      <c r="F522" s="13">
        <f t="shared" ref="F522:F536" si="24">E522/C522*100</f>
        <v>12.615522988404434</v>
      </c>
      <c r="G522" s="13">
        <f t="shared" ref="G522:G536" si="25">E522/D522*100</f>
        <v>12.615522988404434</v>
      </c>
      <c r="H522" s="13">
        <v>57742.947749999999</v>
      </c>
      <c r="I522" s="13">
        <f t="shared" si="21"/>
        <v>57.010470166029926</v>
      </c>
    </row>
    <row r="523" spans="1:9" ht="30" x14ac:dyDescent="0.25">
      <c r="A523" s="43" t="s">
        <v>970</v>
      </c>
      <c r="B523" s="28" t="s">
        <v>650</v>
      </c>
      <c r="C523" s="13">
        <v>19.600000000000001</v>
      </c>
      <c r="D523" s="13">
        <v>19.600000000000001</v>
      </c>
      <c r="E523" s="13">
        <v>11.926</v>
      </c>
      <c r="F523" s="13">
        <f t="shared" si="24"/>
        <v>60.846938775510196</v>
      </c>
      <c r="G523" s="13">
        <f t="shared" si="25"/>
        <v>60.846938775510196</v>
      </c>
      <c r="H523" s="13">
        <v>15.257999999999999</v>
      </c>
      <c r="I523" s="13">
        <f t="shared" si="21"/>
        <v>78.162275527592087</v>
      </c>
    </row>
    <row r="524" spans="1:9" ht="45" x14ac:dyDescent="0.25">
      <c r="A524" s="43" t="s">
        <v>620</v>
      </c>
      <c r="B524" s="28" t="s">
        <v>651</v>
      </c>
      <c r="C524" s="13">
        <v>19.600000000000001</v>
      </c>
      <c r="D524" s="13">
        <v>19.600000000000001</v>
      </c>
      <c r="E524" s="13">
        <v>11.926</v>
      </c>
      <c r="F524" s="13">
        <f t="shared" si="24"/>
        <v>60.846938775510196</v>
      </c>
      <c r="G524" s="13">
        <f t="shared" si="25"/>
        <v>60.846938775510196</v>
      </c>
      <c r="H524" s="13">
        <v>15.257999999999999</v>
      </c>
      <c r="I524" s="13">
        <f t="shared" si="21"/>
        <v>78.162275527592087</v>
      </c>
    </row>
    <row r="525" spans="1:9" ht="30" x14ac:dyDescent="0.25">
      <c r="A525" s="43" t="s">
        <v>621</v>
      </c>
      <c r="B525" s="28" t="s">
        <v>652</v>
      </c>
      <c r="C525" s="13">
        <v>-260000</v>
      </c>
      <c r="D525" s="13">
        <v>-260000</v>
      </c>
      <c r="E525" s="13">
        <v>-9391.1</v>
      </c>
      <c r="F525" s="13">
        <f t="shared" si="24"/>
        <v>3.6119615384615389</v>
      </c>
      <c r="G525" s="13">
        <f t="shared" si="25"/>
        <v>3.6119615384615389</v>
      </c>
      <c r="H525" s="13">
        <v>-38000</v>
      </c>
      <c r="I525" s="13">
        <f t="shared" si="21"/>
        <v>24.713421052631578</v>
      </c>
    </row>
    <row r="526" spans="1:9" ht="45" x14ac:dyDescent="0.25">
      <c r="A526" s="43" t="s">
        <v>971</v>
      </c>
      <c r="B526" s="28" t="s">
        <v>653</v>
      </c>
      <c r="C526" s="13">
        <v>260925</v>
      </c>
      <c r="D526" s="13">
        <v>260925</v>
      </c>
      <c r="E526" s="13">
        <v>32907.599999999999</v>
      </c>
      <c r="F526" s="13">
        <f t="shared" si="24"/>
        <v>12.611899971256108</v>
      </c>
      <c r="G526" s="13">
        <f t="shared" si="25"/>
        <v>12.611899971256108</v>
      </c>
      <c r="H526" s="13">
        <v>57727.689749999998</v>
      </c>
      <c r="I526" s="13">
        <f t="shared" si="21"/>
        <v>57.004879534435204</v>
      </c>
    </row>
    <row r="527" spans="1:9" ht="45" x14ac:dyDescent="0.25">
      <c r="A527" s="43" t="s">
        <v>622</v>
      </c>
      <c r="B527" s="28" t="s">
        <v>654</v>
      </c>
      <c r="C527" s="13">
        <v>-260000</v>
      </c>
      <c r="D527" s="13">
        <v>-260000</v>
      </c>
      <c r="E527" s="13">
        <v>-9391.1</v>
      </c>
      <c r="F527" s="13">
        <f t="shared" si="24"/>
        <v>3.6119615384615389</v>
      </c>
      <c r="G527" s="13">
        <f t="shared" si="25"/>
        <v>3.6119615384615389</v>
      </c>
      <c r="H527" s="13">
        <v>-38000</v>
      </c>
      <c r="I527" s="13">
        <f t="shared" si="21"/>
        <v>24.713421052631578</v>
      </c>
    </row>
    <row r="528" spans="1:9" ht="45" x14ac:dyDescent="0.25">
      <c r="A528" s="43" t="s">
        <v>623</v>
      </c>
      <c r="B528" s="28" t="s">
        <v>655</v>
      </c>
      <c r="C528" s="13">
        <v>260925</v>
      </c>
      <c r="D528" s="13">
        <v>260925</v>
      </c>
      <c r="E528" s="13">
        <v>32907.599999999999</v>
      </c>
      <c r="F528" s="13">
        <f t="shared" si="24"/>
        <v>12.611899971256108</v>
      </c>
      <c r="G528" s="13">
        <f t="shared" si="25"/>
        <v>12.611899971256108</v>
      </c>
      <c r="H528" s="13">
        <v>57727.689749999998</v>
      </c>
      <c r="I528" s="13">
        <f t="shared" ref="I528:I538" si="26">E528/H528*100</f>
        <v>57.004879534435204</v>
      </c>
    </row>
    <row r="529" spans="1:9" ht="14.25" x14ac:dyDescent="0.2">
      <c r="A529" s="48" t="s">
        <v>624</v>
      </c>
      <c r="B529" s="47" t="s">
        <v>634</v>
      </c>
      <c r="C529" s="11">
        <f>C530</f>
        <v>5121413.1000000089</v>
      </c>
      <c r="D529" s="11">
        <f>D530</f>
        <v>5095318.0724100173</v>
      </c>
      <c r="E529" s="11">
        <v>6652933.3612799998</v>
      </c>
      <c r="F529" s="13">
        <f t="shared" si="24"/>
        <v>129.90425164648383</v>
      </c>
      <c r="G529" s="13">
        <f t="shared" si="25"/>
        <v>130.56953985471708</v>
      </c>
      <c r="H529" s="11">
        <v>2899031.1897600004</v>
      </c>
      <c r="I529" s="13" t="s">
        <v>975</v>
      </c>
    </row>
    <row r="530" spans="1:9" ht="15" x14ac:dyDescent="0.25">
      <c r="A530" s="43" t="s">
        <v>625</v>
      </c>
      <c r="B530" s="28" t="s">
        <v>656</v>
      </c>
      <c r="C530" s="13">
        <f>C531+C535</f>
        <v>5121413.1000000089</v>
      </c>
      <c r="D530" s="13">
        <f>D531+D535</f>
        <v>5095318.0724100173</v>
      </c>
      <c r="E530" s="13">
        <v>6652933.3612799998</v>
      </c>
      <c r="F530" s="13">
        <f t="shared" si="24"/>
        <v>129.90425164648383</v>
      </c>
      <c r="G530" s="13">
        <f t="shared" si="25"/>
        <v>130.56953985471708</v>
      </c>
      <c r="H530" s="13">
        <v>2899031.1897600004</v>
      </c>
      <c r="I530" s="13" t="s">
        <v>975</v>
      </c>
    </row>
    <row r="531" spans="1:9" ht="15" x14ac:dyDescent="0.25">
      <c r="A531" s="43" t="s">
        <v>626</v>
      </c>
      <c r="B531" s="28" t="s">
        <v>657</v>
      </c>
      <c r="C531" s="13">
        <f>-(C7+C511+C517+C524+C528)</f>
        <v>-88403071.799999982</v>
      </c>
      <c r="D531" s="13">
        <f>-(D7+D511+D517+D524+D528)</f>
        <v>-88403071.799999982</v>
      </c>
      <c r="E531" s="13">
        <v>-29051632.122360002</v>
      </c>
      <c r="F531" s="13">
        <f t="shared" si="24"/>
        <v>32.862695301001985</v>
      </c>
      <c r="G531" s="13">
        <f t="shared" si="25"/>
        <v>32.862695301001985</v>
      </c>
      <c r="H531" s="13">
        <v>-41491020.628760003</v>
      </c>
      <c r="I531" s="13">
        <f t="shared" si="26"/>
        <v>70.019082881327137</v>
      </c>
    </row>
    <row r="532" spans="1:9" ht="15" x14ac:dyDescent="0.25">
      <c r="A532" s="43" t="s">
        <v>627</v>
      </c>
      <c r="B532" s="28" t="s">
        <v>658</v>
      </c>
      <c r="C532" s="13">
        <v>-88403071.799999997</v>
      </c>
      <c r="D532" s="13">
        <v>-88403071.799999997</v>
      </c>
      <c r="E532" s="13">
        <v>-29051632.122360002</v>
      </c>
      <c r="F532" s="13">
        <f t="shared" si="24"/>
        <v>32.862695301001978</v>
      </c>
      <c r="G532" s="13">
        <f t="shared" si="25"/>
        <v>32.862695301001978</v>
      </c>
      <c r="H532" s="13">
        <v>-41491020.628760003</v>
      </c>
      <c r="I532" s="13">
        <f t="shared" si="26"/>
        <v>70.019082881327137</v>
      </c>
    </row>
    <row r="533" spans="1:9" ht="15" x14ac:dyDescent="0.25">
      <c r="A533" s="43" t="s">
        <v>628</v>
      </c>
      <c r="B533" s="28" t="s">
        <v>659</v>
      </c>
      <c r="C533" s="13">
        <v>-88403071.799999997</v>
      </c>
      <c r="D533" s="13">
        <v>-88403071.799999997</v>
      </c>
      <c r="E533" s="13">
        <v>-29051632.122360002</v>
      </c>
      <c r="F533" s="13">
        <f t="shared" si="24"/>
        <v>32.862695301001978</v>
      </c>
      <c r="G533" s="13">
        <f t="shared" si="25"/>
        <v>32.862695301001978</v>
      </c>
      <c r="H533" s="13">
        <v>-41491020.628760003</v>
      </c>
      <c r="I533" s="13">
        <f t="shared" si="26"/>
        <v>70.019082881327137</v>
      </c>
    </row>
    <row r="534" spans="1:9" ht="30" x14ac:dyDescent="0.25">
      <c r="A534" s="43" t="s">
        <v>629</v>
      </c>
      <c r="B534" s="28" t="s">
        <v>660</v>
      </c>
      <c r="C534" s="13">
        <v>-88403071.799999997</v>
      </c>
      <c r="D534" s="13">
        <v>-88403071.799999997</v>
      </c>
      <c r="E534" s="13">
        <v>-29051632.122360002</v>
      </c>
      <c r="F534" s="13">
        <f t="shared" si="24"/>
        <v>32.862695301001978</v>
      </c>
      <c r="G534" s="13">
        <f t="shared" si="25"/>
        <v>32.862695301001978</v>
      </c>
      <c r="H534" s="13">
        <v>-41491020.628760003</v>
      </c>
      <c r="I534" s="13">
        <f t="shared" si="26"/>
        <v>70.019082881327137</v>
      </c>
    </row>
    <row r="535" spans="1:9" ht="15" x14ac:dyDescent="0.25">
      <c r="A535" s="43" t="s">
        <v>630</v>
      </c>
      <c r="B535" s="28" t="s">
        <v>661</v>
      </c>
      <c r="C535" s="13">
        <f>C427-C512-C518-C527</f>
        <v>93524484.899999991</v>
      </c>
      <c r="D535" s="13">
        <f>D427-D512-D518-D527</f>
        <v>93498389.872409999</v>
      </c>
      <c r="E535" s="13">
        <v>35704565.48364</v>
      </c>
      <c r="F535" s="13">
        <f t="shared" si="24"/>
        <v>38.1767036961676</v>
      </c>
      <c r="G535" s="13">
        <f t="shared" si="25"/>
        <v>38.187358661858511</v>
      </c>
      <c r="H535" s="13">
        <v>44390051.818519995</v>
      </c>
      <c r="I535" s="13">
        <f t="shared" si="26"/>
        <v>80.433709853755303</v>
      </c>
    </row>
    <row r="536" spans="1:9" ht="15" x14ac:dyDescent="0.25">
      <c r="A536" s="43" t="s">
        <v>631</v>
      </c>
      <c r="B536" s="28" t="s">
        <v>662</v>
      </c>
      <c r="C536" s="13">
        <f>C535</f>
        <v>93524484.899999991</v>
      </c>
      <c r="D536" s="13">
        <v>93498389.872409999</v>
      </c>
      <c r="E536" s="13">
        <v>35704565.48364</v>
      </c>
      <c r="F536" s="13">
        <f t="shared" si="24"/>
        <v>38.1767036961676</v>
      </c>
      <c r="G536" s="13">
        <f t="shared" si="25"/>
        <v>38.187358661858511</v>
      </c>
      <c r="H536" s="13">
        <v>44390051.818519995</v>
      </c>
      <c r="I536" s="13">
        <f t="shared" si="26"/>
        <v>80.433709853755303</v>
      </c>
    </row>
    <row r="537" spans="1:9" ht="15" x14ac:dyDescent="0.25">
      <c r="A537" s="43" t="s">
        <v>632</v>
      </c>
      <c r="B537" s="28" t="s">
        <v>663</v>
      </c>
      <c r="C537" s="13">
        <f>C535</f>
        <v>93524484.899999991</v>
      </c>
      <c r="D537" s="13">
        <v>93498389.872409999</v>
      </c>
      <c r="E537" s="13">
        <v>35704565.48364</v>
      </c>
      <c r="F537" s="13">
        <f t="shared" si="22"/>
        <v>38.1767036961676</v>
      </c>
      <c r="G537" s="13">
        <f t="shared" si="23"/>
        <v>38.187358661858511</v>
      </c>
      <c r="H537" s="13">
        <v>44390051.818519995</v>
      </c>
      <c r="I537" s="13">
        <f t="shared" si="26"/>
        <v>80.433709853755303</v>
      </c>
    </row>
    <row r="538" spans="1:9" ht="30" x14ac:dyDescent="0.25">
      <c r="A538" s="43" t="s">
        <v>633</v>
      </c>
      <c r="B538" s="28" t="s">
        <v>664</v>
      </c>
      <c r="C538" s="13">
        <f>C535</f>
        <v>93524484.899999991</v>
      </c>
      <c r="D538" s="13">
        <v>93498389.872409999</v>
      </c>
      <c r="E538" s="13">
        <v>35704565.48364</v>
      </c>
      <c r="F538" s="13">
        <f t="shared" si="22"/>
        <v>38.1767036961676</v>
      </c>
      <c r="G538" s="13">
        <f t="shared" si="23"/>
        <v>38.187358661858511</v>
      </c>
      <c r="H538" s="13">
        <v>44390051.818519995</v>
      </c>
      <c r="I538" s="13">
        <f t="shared" si="26"/>
        <v>80.433709853755303</v>
      </c>
    </row>
    <row r="539" spans="1:9" ht="15" x14ac:dyDescent="0.25">
      <c r="A539" s="44"/>
      <c r="B539" s="26"/>
      <c r="C539" s="27"/>
      <c r="D539" s="27"/>
      <c r="E539" s="27"/>
      <c r="F539" s="27"/>
      <c r="G539" s="27"/>
      <c r="H539" s="27"/>
    </row>
    <row r="540" spans="1:9" x14ac:dyDescent="0.2">
      <c r="A540" s="50"/>
      <c r="B540" s="50"/>
      <c r="C540" s="22"/>
      <c r="D540" s="14"/>
      <c r="F540" s="25"/>
      <c r="G540" s="15"/>
      <c r="H540" s="23"/>
    </row>
    <row r="541" spans="1:9" x14ac:dyDescent="0.2">
      <c r="F541" s="16">
        <v>0</v>
      </c>
      <c r="H541" s="17"/>
    </row>
    <row r="542" spans="1:9" ht="28.5" customHeight="1" x14ac:dyDescent="0.2">
      <c r="A542" s="50" t="s">
        <v>10</v>
      </c>
      <c r="B542" s="50"/>
      <c r="E542" s="22" t="s">
        <v>9</v>
      </c>
      <c r="H542" s="17"/>
    </row>
    <row r="543" spans="1:9" x14ac:dyDescent="0.2">
      <c r="H543" s="17"/>
    </row>
    <row r="544" spans="1:9" x14ac:dyDescent="0.2">
      <c r="H544" s="17"/>
    </row>
    <row r="545" spans="8:8" x14ac:dyDescent="0.2">
      <c r="H545" s="17"/>
    </row>
    <row r="546" spans="8:8" x14ac:dyDescent="0.2">
      <c r="H546" s="17"/>
    </row>
    <row r="547" spans="8:8" x14ac:dyDescent="0.2">
      <c r="H547" s="27"/>
    </row>
    <row r="548" spans="8:8" x14ac:dyDescent="0.2">
      <c r="H548" s="23"/>
    </row>
  </sheetData>
  <autoFilter ref="A6:I542"/>
  <mergeCells count="10">
    <mergeCell ref="A1:I1"/>
    <mergeCell ref="A542:B542"/>
    <mergeCell ref="H4:I4"/>
    <mergeCell ref="A540:B540"/>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8"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01.07.2019</vt:lpstr>
      <vt:lpstr>'на 01.07.2019'!Заголовки_для_печати</vt:lpstr>
      <vt:lpstr>'на 01.07.2019'!Область_печати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2019-07-18T12:26:59Z</cp:lastPrinted>
  <dcterms:created xsi:type="dcterms:W3CDTF">1999-06-18T11:49:53Z</dcterms:created>
  <dcterms:modified xsi:type="dcterms:W3CDTF">2019-07-18T12:27:22Z</dcterms:modified>
</cp:coreProperties>
</file>