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19 год\01.05.2019\"/>
    </mc:Choice>
  </mc:AlternateContent>
  <bookViews>
    <workbookView xWindow="0" yWindow="1485" windowWidth="11805" windowHeight="5025"/>
  </bookViews>
  <sheets>
    <sheet name="01.05.2019"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'01.05.2019'!$A$6:$L$550</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'01.05.2019'!$6:$6</definedName>
    <definedName name="_xlnm.Print_Area" localSheetId="0">'01.05.2019'!$A$1:$L$551</definedName>
  </definedNames>
  <calcPr calcId="162913"/>
</workbook>
</file>

<file path=xl/calcChain.xml><?xml version="1.0" encoding="utf-8"?>
<calcChain xmlns="http://schemas.openxmlformats.org/spreadsheetml/2006/main">
  <c r="L293" i="14" l="1"/>
  <c r="L223" i="14"/>
  <c r="L222" i="14"/>
  <c r="L193" i="14"/>
  <c r="L192" i="14"/>
  <c r="L185" i="14"/>
  <c r="L184" i="14"/>
  <c r="L133" i="14"/>
  <c r="L93" i="14"/>
  <c r="D544" i="14" l="1"/>
  <c r="D540" i="14"/>
  <c r="C540" i="14"/>
  <c r="C542" i="14" s="1"/>
  <c r="D511" i="14"/>
  <c r="C491" i="14"/>
  <c r="C483" i="14"/>
  <c r="C471" i="14"/>
  <c r="C453" i="14"/>
  <c r="D539" i="14" l="1"/>
  <c r="D538" i="14" s="1"/>
  <c r="D512" i="14" s="1"/>
  <c r="C541" i="14"/>
  <c r="I541" i="14" s="1"/>
  <c r="C543" i="14"/>
  <c r="I543" i="14" s="1"/>
  <c r="C434" i="14"/>
  <c r="C433" i="14" s="1"/>
  <c r="I433" i="14" s="1"/>
  <c r="L547" i="14"/>
  <c r="J547" i="14"/>
  <c r="L546" i="14"/>
  <c r="J546" i="14"/>
  <c r="L545" i="14"/>
  <c r="J545" i="14"/>
  <c r="L11" i="14"/>
  <c r="L12" i="14"/>
  <c r="L13" i="14"/>
  <c r="L14" i="14"/>
  <c r="L15" i="14"/>
  <c r="L16" i="14"/>
  <c r="L17" i="14"/>
  <c r="L18" i="14"/>
  <c r="L20" i="14"/>
  <c r="L21" i="14"/>
  <c r="L22" i="14"/>
  <c r="L23" i="14"/>
  <c r="L24" i="14"/>
  <c r="L26" i="14"/>
  <c r="L27" i="14"/>
  <c r="L29" i="14"/>
  <c r="L31" i="14"/>
  <c r="L33" i="14"/>
  <c r="L35" i="14"/>
  <c r="L37" i="14"/>
  <c r="L38" i="14"/>
  <c r="L39" i="14"/>
  <c r="L40" i="14"/>
  <c r="L41" i="14"/>
  <c r="L42" i="14"/>
  <c r="L43" i="14"/>
  <c r="L44" i="14"/>
  <c r="L45" i="14"/>
  <c r="L47" i="14"/>
  <c r="L48" i="14"/>
  <c r="L49" i="14"/>
  <c r="L50" i="14"/>
  <c r="L51" i="14"/>
  <c r="L52" i="14"/>
  <c r="L53" i="14"/>
  <c r="L54" i="14"/>
  <c r="L55" i="14"/>
  <c r="L56" i="14"/>
  <c r="L57" i="14"/>
  <c r="L58" i="14"/>
  <c r="L59" i="14"/>
  <c r="L60" i="14"/>
  <c r="L61" i="14"/>
  <c r="L62" i="14"/>
  <c r="L63" i="14"/>
  <c r="L64" i="14"/>
  <c r="L67" i="14"/>
  <c r="L68" i="14"/>
  <c r="L70" i="14"/>
  <c r="L71" i="14"/>
  <c r="L72" i="14"/>
  <c r="L73" i="14"/>
  <c r="L74" i="14"/>
  <c r="L75" i="14"/>
  <c r="L76" i="14"/>
  <c r="L77" i="14"/>
  <c r="L79" i="14"/>
  <c r="L81" i="14"/>
  <c r="L82" i="14"/>
  <c r="L85" i="14"/>
  <c r="L86" i="14"/>
  <c r="L90" i="14"/>
  <c r="L91" i="14"/>
  <c r="L95" i="14"/>
  <c r="L96" i="14"/>
  <c r="L97" i="14"/>
  <c r="L98" i="14"/>
  <c r="L99" i="14"/>
  <c r="L102" i="14"/>
  <c r="L106" i="14"/>
  <c r="L107" i="14"/>
  <c r="L108" i="14"/>
  <c r="L111" i="14"/>
  <c r="L112" i="14"/>
  <c r="L113" i="14"/>
  <c r="L114" i="14"/>
  <c r="L115" i="14"/>
  <c r="L116" i="14"/>
  <c r="L117" i="14"/>
  <c r="L118" i="14"/>
  <c r="L119" i="14"/>
  <c r="L120" i="14"/>
  <c r="L121" i="14"/>
  <c r="L122" i="14"/>
  <c r="L127" i="14"/>
  <c r="L128" i="14"/>
  <c r="L129" i="14"/>
  <c r="L130" i="14"/>
  <c r="L131" i="14"/>
  <c r="L132" i="14"/>
  <c r="L134" i="14"/>
  <c r="L135" i="14"/>
  <c r="L136" i="14"/>
  <c r="L139" i="14"/>
  <c r="L140" i="14"/>
  <c r="L141" i="14"/>
  <c r="L142" i="14"/>
  <c r="L143" i="14"/>
  <c r="L144" i="14"/>
  <c r="L145" i="14"/>
  <c r="L146" i="14"/>
  <c r="L147" i="14"/>
  <c r="L148" i="14"/>
  <c r="L149" i="14"/>
  <c r="L150" i="14"/>
  <c r="L151" i="14"/>
  <c r="L153" i="14"/>
  <c r="L155" i="14"/>
  <c r="L157" i="14"/>
  <c r="L158" i="14"/>
  <c r="L161" i="14"/>
  <c r="L162" i="14"/>
  <c r="L164" i="14"/>
  <c r="L165" i="14"/>
  <c r="L168" i="14"/>
  <c r="L169" i="14"/>
  <c r="L170" i="14"/>
  <c r="L171" i="14"/>
  <c r="L172" i="14"/>
  <c r="L173" i="14"/>
  <c r="L175" i="14"/>
  <c r="L176" i="14"/>
  <c r="L177" i="14"/>
  <c r="L178" i="14"/>
  <c r="L179" i="14"/>
  <c r="L180" i="14"/>
  <c r="L181" i="14"/>
  <c r="L182" i="14"/>
  <c r="L183" i="14"/>
  <c r="L191" i="14"/>
  <c r="L194" i="14"/>
  <c r="L195" i="14"/>
  <c r="L196" i="14"/>
  <c r="L197" i="14"/>
  <c r="L198" i="14"/>
  <c r="L199" i="14"/>
  <c r="L200" i="14"/>
  <c r="L201" i="14"/>
  <c r="L202" i="14"/>
  <c r="L203" i="14"/>
  <c r="L204" i="14"/>
  <c r="L205" i="14"/>
  <c r="L212" i="14"/>
  <c r="L213" i="14"/>
  <c r="L214" i="14"/>
  <c r="L215" i="14"/>
  <c r="L216" i="14"/>
  <c r="L217" i="14"/>
  <c r="L218" i="14"/>
  <c r="L219" i="14"/>
  <c r="L220" i="14"/>
  <c r="L221" i="14"/>
  <c r="L224" i="14"/>
  <c r="L225" i="14"/>
  <c r="L226" i="14"/>
  <c r="L227" i="14"/>
  <c r="L228" i="14"/>
  <c r="L233" i="14"/>
  <c r="L234" i="14"/>
  <c r="L238" i="14"/>
  <c r="L239" i="14"/>
  <c r="L242" i="14"/>
  <c r="L243" i="14"/>
  <c r="L271" i="14"/>
  <c r="L274" i="14"/>
  <c r="L275" i="14"/>
  <c r="L276" i="14"/>
  <c r="L290" i="14"/>
  <c r="L291" i="14"/>
  <c r="L292" i="14"/>
  <c r="L294" i="14"/>
  <c r="L307" i="14"/>
  <c r="L310" i="14"/>
  <c r="L311" i="14"/>
  <c r="L312" i="14"/>
  <c r="L313" i="14"/>
  <c r="L315" i="14"/>
  <c r="L320" i="14"/>
  <c r="L321" i="14"/>
  <c r="L324" i="14"/>
  <c r="L325" i="14"/>
  <c r="L326" i="14"/>
  <c r="L327" i="14"/>
  <c r="L328" i="14"/>
  <c r="L329" i="14"/>
  <c r="L330" i="14"/>
  <c r="L331" i="14"/>
  <c r="L332" i="14"/>
  <c r="L333" i="14"/>
  <c r="L334" i="14"/>
  <c r="L335" i="14"/>
  <c r="L336" i="14"/>
  <c r="L337" i="14"/>
  <c r="L338" i="14"/>
  <c r="L345" i="14"/>
  <c r="L346" i="14"/>
  <c r="L351" i="14"/>
  <c r="L352" i="14"/>
  <c r="L353" i="14"/>
  <c r="L354" i="14"/>
  <c r="L357" i="14"/>
  <c r="L358" i="14"/>
  <c r="L387" i="14"/>
  <c r="L388" i="14"/>
  <c r="L389" i="14"/>
  <c r="L390" i="14"/>
  <c r="L391" i="14"/>
  <c r="L392" i="14"/>
  <c r="L400" i="14"/>
  <c r="L405" i="14"/>
  <c r="L406" i="14"/>
  <c r="L407" i="14"/>
  <c r="L433" i="14"/>
  <c r="L434" i="14"/>
  <c r="L435" i="14"/>
  <c r="L436" i="14"/>
  <c r="L437" i="14"/>
  <c r="L438" i="14"/>
  <c r="L439" i="14"/>
  <c r="L440" i="14"/>
  <c r="L444" i="14"/>
  <c r="L445" i="14"/>
  <c r="L446" i="14"/>
  <c r="L447" i="14"/>
  <c r="L448" i="14"/>
  <c r="L449" i="14"/>
  <c r="L450" i="14"/>
  <c r="L451" i="14"/>
  <c r="L452" i="14"/>
  <c r="L453" i="14"/>
  <c r="L454" i="14"/>
  <c r="L455" i="14"/>
  <c r="L457" i="14"/>
  <c r="L458" i="14"/>
  <c r="L459" i="14"/>
  <c r="L463" i="14"/>
  <c r="L466" i="14"/>
  <c r="L467" i="14"/>
  <c r="L469" i="14"/>
  <c r="L470" i="14"/>
  <c r="L471" i="14"/>
  <c r="L472" i="14"/>
  <c r="L473" i="14"/>
  <c r="L474" i="14"/>
  <c r="L475" i="14"/>
  <c r="L476" i="14"/>
  <c r="L477" i="14"/>
  <c r="L478" i="14"/>
  <c r="L479" i="14"/>
  <c r="L480" i="14"/>
  <c r="L481" i="14"/>
  <c r="L482" i="14"/>
  <c r="L483" i="14"/>
  <c r="L484" i="14"/>
  <c r="L485" i="14"/>
  <c r="L486" i="14"/>
  <c r="L487" i="14"/>
  <c r="L488" i="14"/>
  <c r="L489" i="14"/>
  <c r="L490" i="14"/>
  <c r="L491" i="14"/>
  <c r="L492" i="14"/>
  <c r="L493" i="14"/>
  <c r="L494" i="14"/>
  <c r="L495" i="14"/>
  <c r="L496" i="14"/>
  <c r="L497" i="14"/>
  <c r="L498" i="14"/>
  <c r="L499" i="14"/>
  <c r="L500" i="14"/>
  <c r="L501" i="14"/>
  <c r="L502" i="14"/>
  <c r="L503" i="14"/>
  <c r="L504" i="14"/>
  <c r="L505" i="14"/>
  <c r="L506" i="14"/>
  <c r="L507" i="14"/>
  <c r="L508" i="14"/>
  <c r="L509" i="14"/>
  <c r="L511" i="14"/>
  <c r="L512" i="14"/>
  <c r="L513" i="14"/>
  <c r="L514" i="14"/>
  <c r="L516" i="14"/>
  <c r="L518" i="14"/>
  <c r="L521" i="14"/>
  <c r="L522" i="14"/>
  <c r="L523" i="14"/>
  <c r="L524" i="14"/>
  <c r="L525" i="14"/>
  <c r="L526" i="14"/>
  <c r="L527" i="14"/>
  <c r="L528" i="14"/>
  <c r="L529" i="14"/>
  <c r="L530" i="14"/>
  <c r="L531" i="14"/>
  <c r="L532" i="14"/>
  <c r="L533" i="14"/>
  <c r="L534" i="14"/>
  <c r="L538" i="14"/>
  <c r="L539" i="14"/>
  <c r="L540" i="14"/>
  <c r="L541" i="14"/>
  <c r="L542" i="14"/>
  <c r="L543" i="14"/>
  <c r="L544" i="14"/>
  <c r="J11" i="14"/>
  <c r="J12" i="14"/>
  <c r="J13" i="14"/>
  <c r="J14" i="14"/>
  <c r="J15" i="14"/>
  <c r="J16" i="14"/>
  <c r="J17" i="14"/>
  <c r="J18" i="14"/>
  <c r="J20" i="14"/>
  <c r="J21" i="14"/>
  <c r="J22" i="14"/>
  <c r="J23" i="14"/>
  <c r="J24" i="14"/>
  <c r="J26" i="14"/>
  <c r="J27" i="14"/>
  <c r="J28" i="14"/>
  <c r="J29" i="14"/>
  <c r="J30" i="14"/>
  <c r="J31" i="14"/>
  <c r="J32" i="14"/>
  <c r="J33" i="14"/>
  <c r="J34" i="14"/>
  <c r="J35" i="14"/>
  <c r="J36" i="14"/>
  <c r="J37" i="14"/>
  <c r="J38" i="14"/>
  <c r="J39" i="14"/>
  <c r="J40" i="14"/>
  <c r="J41" i="14"/>
  <c r="J42" i="14"/>
  <c r="J43" i="14"/>
  <c r="J44" i="14"/>
  <c r="J45" i="14"/>
  <c r="J49" i="14"/>
  <c r="J50" i="14"/>
  <c r="J51" i="14"/>
  <c r="J52" i="14"/>
  <c r="J53" i="14"/>
  <c r="J54" i="14"/>
  <c r="J55" i="14"/>
  <c r="J56" i="14"/>
  <c r="J57" i="14"/>
  <c r="J58" i="14"/>
  <c r="J59" i="14"/>
  <c r="J60" i="14"/>
  <c r="J61" i="14"/>
  <c r="J62" i="14"/>
  <c r="J63" i="14"/>
  <c r="J64" i="14"/>
  <c r="J67" i="14"/>
  <c r="J68" i="14"/>
  <c r="J69" i="14"/>
  <c r="J70" i="14"/>
  <c r="J71" i="14"/>
  <c r="J72" i="14"/>
  <c r="J73" i="14"/>
  <c r="J74" i="14"/>
  <c r="J75" i="14"/>
  <c r="J76" i="14"/>
  <c r="J77" i="14"/>
  <c r="J78" i="14"/>
  <c r="J79" i="14"/>
  <c r="J80" i="14"/>
  <c r="J81" i="14"/>
  <c r="J82" i="14"/>
  <c r="J85" i="14"/>
  <c r="J86" i="14"/>
  <c r="J88" i="14"/>
  <c r="J89" i="14"/>
  <c r="J90" i="14"/>
  <c r="J91" i="14"/>
  <c r="J92" i="14"/>
  <c r="J94" i="14"/>
  <c r="J95" i="14"/>
  <c r="J98" i="14"/>
  <c r="J99" i="14"/>
  <c r="J100" i="14"/>
  <c r="J101" i="14"/>
  <c r="J102" i="14"/>
  <c r="J103" i="14"/>
  <c r="J106" i="14"/>
  <c r="J107" i="14"/>
  <c r="J108" i="14"/>
  <c r="J111" i="14"/>
  <c r="J112" i="14"/>
  <c r="J113" i="14"/>
  <c r="J114" i="14"/>
  <c r="J115" i="14"/>
  <c r="J116" i="14"/>
  <c r="J117" i="14"/>
  <c r="J118" i="14"/>
  <c r="J119" i="14"/>
  <c r="J120" i="14"/>
  <c r="J121" i="14"/>
  <c r="J122" i="14"/>
  <c r="J123" i="14"/>
  <c r="J124" i="14"/>
  <c r="J125" i="14"/>
  <c r="J126" i="14"/>
  <c r="J127" i="14"/>
  <c r="J128" i="14"/>
  <c r="J129" i="14"/>
  <c r="J130" i="14"/>
  <c r="J131" i="14"/>
  <c r="J132" i="14"/>
  <c r="J134" i="14"/>
  <c r="J135" i="14"/>
  <c r="J136" i="14"/>
  <c r="J137" i="14"/>
  <c r="J139" i="14"/>
  <c r="J140" i="14"/>
  <c r="J141" i="14"/>
  <c r="J142" i="14"/>
  <c r="J143" i="14"/>
  <c r="J144" i="14"/>
  <c r="J145" i="14"/>
  <c r="J146" i="14"/>
  <c r="J147" i="14"/>
  <c r="J148" i="14"/>
  <c r="J149" i="14"/>
  <c r="J150" i="14"/>
  <c r="J151" i="14"/>
  <c r="J152" i="14"/>
  <c r="J153" i="14"/>
  <c r="J154" i="14"/>
  <c r="J155" i="14"/>
  <c r="J157" i="14"/>
  <c r="J158" i="14"/>
  <c r="J159" i="14"/>
  <c r="J160" i="14"/>
  <c r="J161" i="14"/>
  <c r="J162" i="14"/>
  <c r="J163" i="14"/>
  <c r="J164" i="14"/>
  <c r="J165" i="14"/>
  <c r="J166" i="14"/>
  <c r="J167" i="14"/>
  <c r="J168" i="14"/>
  <c r="J169" i="14"/>
  <c r="J170" i="14"/>
  <c r="J171" i="14"/>
  <c r="J172" i="14"/>
  <c r="J173" i="14"/>
  <c r="J174" i="14"/>
  <c r="J178" i="14"/>
  <c r="J179" i="14"/>
  <c r="J180" i="14"/>
  <c r="J181" i="14"/>
  <c r="J182" i="14"/>
  <c r="J183" i="14"/>
  <c r="J186" i="14"/>
  <c r="J187" i="14"/>
  <c r="J191" i="14"/>
  <c r="J194" i="14"/>
  <c r="J195" i="14"/>
  <c r="J196" i="14"/>
  <c r="J197" i="14"/>
  <c r="J198" i="14"/>
  <c r="J199" i="14"/>
  <c r="J200" i="14"/>
  <c r="J201" i="14"/>
  <c r="J202" i="14"/>
  <c r="J203" i="14"/>
  <c r="J204" i="14"/>
  <c r="J205" i="14"/>
  <c r="J208" i="14"/>
  <c r="J209" i="14"/>
  <c r="J210" i="14"/>
  <c r="J211" i="14"/>
  <c r="J215" i="14"/>
  <c r="J216" i="14"/>
  <c r="J217" i="14"/>
  <c r="J218" i="14"/>
  <c r="J219" i="14"/>
  <c r="J220" i="14"/>
  <c r="J221" i="14"/>
  <c r="J224" i="14"/>
  <c r="J225" i="14"/>
  <c r="J226" i="14"/>
  <c r="J227" i="14"/>
  <c r="J228" i="14"/>
  <c r="J231" i="14"/>
  <c r="J232" i="14"/>
  <c r="J233" i="14"/>
  <c r="J234" i="14"/>
  <c r="J235" i="14"/>
  <c r="J236" i="14"/>
  <c r="J237" i="14"/>
  <c r="J238" i="14"/>
  <c r="J239" i="14"/>
  <c r="J240" i="14"/>
  <c r="J241" i="14"/>
  <c r="J242" i="14"/>
  <c r="J243" i="14"/>
  <c r="J244" i="14"/>
  <c r="J245" i="14"/>
  <c r="J246" i="14"/>
  <c r="J247" i="14"/>
  <c r="J248" i="14"/>
  <c r="J249" i="14"/>
  <c r="J250" i="14"/>
  <c r="J251" i="14"/>
  <c r="J252" i="14"/>
  <c r="J253" i="14"/>
  <c r="J254" i="14"/>
  <c r="J255" i="14"/>
  <c r="J257" i="14"/>
  <c r="J258" i="14"/>
  <c r="J259" i="14"/>
  <c r="J260" i="14"/>
  <c r="J261" i="14"/>
  <c r="J262" i="14"/>
  <c r="J263" i="14"/>
  <c r="J264" i="14"/>
  <c r="J265" i="14"/>
  <c r="J266" i="14"/>
  <c r="J267" i="14"/>
  <c r="J268" i="14"/>
  <c r="J269" i="14"/>
  <c r="J270" i="14"/>
  <c r="J271" i="14"/>
  <c r="J272" i="14"/>
  <c r="J273" i="14"/>
  <c r="J274" i="14"/>
  <c r="J275" i="14"/>
  <c r="J276" i="14"/>
  <c r="J277" i="14"/>
  <c r="J278" i="14"/>
  <c r="J279" i="14"/>
  <c r="J280" i="14"/>
  <c r="J281" i="14"/>
  <c r="J282" i="14"/>
  <c r="J283" i="14"/>
  <c r="J284" i="14"/>
  <c r="J285" i="14"/>
  <c r="J286" i="14"/>
  <c r="J287" i="14"/>
  <c r="J288" i="14"/>
  <c r="J289" i="14"/>
  <c r="J290" i="14"/>
  <c r="J291" i="14"/>
  <c r="J292" i="14"/>
  <c r="J294" i="14"/>
  <c r="J295" i="14"/>
  <c r="J296" i="14"/>
  <c r="J297" i="14"/>
  <c r="J298" i="14"/>
  <c r="J299" i="14"/>
  <c r="J300" i="14"/>
  <c r="J301" i="14"/>
  <c r="J302" i="14"/>
  <c r="J303" i="14"/>
  <c r="J304" i="14"/>
  <c r="J307" i="14"/>
  <c r="J308" i="14"/>
  <c r="J309" i="14"/>
  <c r="J310" i="14"/>
  <c r="J311" i="14"/>
  <c r="J312" i="14"/>
  <c r="J313" i="14"/>
  <c r="J314" i="14"/>
  <c r="J315" i="14"/>
  <c r="J316" i="14"/>
  <c r="J317" i="14"/>
  <c r="J318" i="14"/>
  <c r="J319" i="14"/>
  <c r="J320" i="14"/>
  <c r="J321" i="14"/>
  <c r="J322" i="14"/>
  <c r="J323" i="14"/>
  <c r="J324" i="14"/>
  <c r="J325" i="14"/>
  <c r="J326" i="14"/>
  <c r="J327" i="14"/>
  <c r="J328" i="14"/>
  <c r="J329" i="14"/>
  <c r="J330" i="14"/>
  <c r="J331" i="14"/>
  <c r="J332" i="14"/>
  <c r="J333" i="14"/>
  <c r="J334" i="14"/>
  <c r="J335" i="14"/>
  <c r="J336" i="14"/>
  <c r="J337" i="14"/>
  <c r="J338" i="14"/>
  <c r="J339" i="14"/>
  <c r="J340" i="14"/>
  <c r="J341" i="14"/>
  <c r="J342" i="14"/>
  <c r="J343" i="14"/>
  <c r="J344" i="14"/>
  <c r="J345" i="14"/>
  <c r="J346" i="14"/>
  <c r="J349" i="14"/>
  <c r="J350" i="14"/>
  <c r="J351" i="14"/>
  <c r="J352" i="14"/>
  <c r="J353" i="14"/>
  <c r="J354" i="14"/>
  <c r="J355" i="14"/>
  <c r="J356" i="14"/>
  <c r="J357" i="14"/>
  <c r="J358" i="14"/>
  <c r="J359" i="14"/>
  <c r="J360" i="14"/>
  <c r="J361" i="14"/>
  <c r="J362" i="14"/>
  <c r="J363" i="14"/>
  <c r="J364" i="14"/>
  <c r="J365" i="14"/>
  <c r="J366" i="14"/>
  <c r="J367" i="14"/>
  <c r="J368" i="14"/>
  <c r="J369" i="14"/>
  <c r="J370" i="14"/>
  <c r="J371" i="14"/>
  <c r="J372" i="14"/>
  <c r="J373" i="14"/>
  <c r="J374" i="14"/>
  <c r="J375" i="14"/>
  <c r="J376" i="14"/>
  <c r="J379" i="14"/>
  <c r="J380" i="14"/>
  <c r="J433" i="14"/>
  <c r="J434" i="14"/>
  <c r="J435" i="14"/>
  <c r="J436" i="14"/>
  <c r="J437" i="14"/>
  <c r="J438" i="14"/>
  <c r="J439" i="14"/>
  <c r="J440" i="14"/>
  <c r="J441" i="14"/>
  <c r="J442" i="14"/>
  <c r="J443" i="14"/>
  <c r="J444" i="14"/>
  <c r="J445" i="14"/>
  <c r="J446" i="14"/>
  <c r="J447" i="14"/>
  <c r="J448" i="14"/>
  <c r="J449" i="14"/>
  <c r="J450" i="14"/>
  <c r="J451" i="14"/>
  <c r="J452" i="14"/>
  <c r="J453" i="14"/>
  <c r="J454" i="14"/>
  <c r="J455" i="14"/>
  <c r="J456" i="14"/>
  <c r="J457" i="14"/>
  <c r="J458" i="14"/>
  <c r="J459" i="14"/>
  <c r="J460" i="14"/>
  <c r="J461" i="14"/>
  <c r="J462" i="14"/>
  <c r="J463" i="14"/>
  <c r="J464" i="14"/>
  <c r="J465" i="14"/>
  <c r="J466" i="14"/>
  <c r="J467" i="14"/>
  <c r="J468" i="14"/>
  <c r="J469" i="14"/>
  <c r="J470" i="14"/>
  <c r="J471" i="14"/>
  <c r="J472" i="14"/>
  <c r="J473" i="14"/>
  <c r="J474" i="14"/>
  <c r="J475" i="14"/>
  <c r="J476" i="14"/>
  <c r="J477" i="14"/>
  <c r="J478" i="14"/>
  <c r="J479" i="14"/>
  <c r="J480" i="14"/>
  <c r="J481" i="14"/>
  <c r="J482" i="14"/>
  <c r="J483" i="14"/>
  <c r="J484" i="14"/>
  <c r="J485" i="14"/>
  <c r="J486" i="14"/>
  <c r="J487" i="14"/>
  <c r="J488" i="14"/>
  <c r="J489" i="14"/>
  <c r="J490" i="14"/>
  <c r="J491" i="14"/>
  <c r="J492" i="14"/>
  <c r="J493" i="14"/>
  <c r="J494" i="14"/>
  <c r="J495" i="14"/>
  <c r="J496" i="14"/>
  <c r="J497" i="14"/>
  <c r="J498" i="14"/>
  <c r="J499" i="14"/>
  <c r="J500" i="14"/>
  <c r="J501" i="14"/>
  <c r="J502" i="14"/>
  <c r="J503" i="14"/>
  <c r="J504" i="14"/>
  <c r="J505" i="14"/>
  <c r="J506" i="14"/>
  <c r="J507" i="14"/>
  <c r="J508" i="14"/>
  <c r="J509" i="14"/>
  <c r="J510" i="14"/>
  <c r="J515" i="14"/>
  <c r="J516" i="14"/>
  <c r="J517" i="14"/>
  <c r="J518" i="14"/>
  <c r="J519" i="14"/>
  <c r="J520" i="14"/>
  <c r="J521" i="14"/>
  <c r="J522" i="14"/>
  <c r="J523" i="14"/>
  <c r="J524" i="14"/>
  <c r="J527" i="14"/>
  <c r="J528" i="14"/>
  <c r="J529" i="14"/>
  <c r="J530" i="14"/>
  <c r="J531" i="14"/>
  <c r="J532" i="14"/>
  <c r="J533" i="14"/>
  <c r="J534" i="14"/>
  <c r="J540" i="14"/>
  <c r="J541" i="14"/>
  <c r="J542" i="14"/>
  <c r="J543" i="14"/>
  <c r="J544" i="14"/>
  <c r="I11" i="14"/>
  <c r="I12" i="14"/>
  <c r="I13" i="14"/>
  <c r="I14" i="14"/>
  <c r="I15" i="14"/>
  <c r="I16" i="14"/>
  <c r="I17" i="14"/>
  <c r="I18" i="14"/>
  <c r="I20" i="14"/>
  <c r="I21" i="14"/>
  <c r="I22" i="14"/>
  <c r="I23" i="14"/>
  <c r="I24" i="14"/>
  <c r="I26" i="14"/>
  <c r="I27" i="14"/>
  <c r="I28" i="14"/>
  <c r="I29" i="14"/>
  <c r="I30" i="14"/>
  <c r="I31" i="14"/>
  <c r="I32" i="14"/>
  <c r="I33" i="14"/>
  <c r="I34" i="14"/>
  <c r="I35" i="14"/>
  <c r="I36" i="14"/>
  <c r="I37" i="14"/>
  <c r="I38" i="14"/>
  <c r="I39" i="14"/>
  <c r="I40" i="14"/>
  <c r="I41" i="14"/>
  <c r="I42" i="14"/>
  <c r="I43" i="14"/>
  <c r="I44" i="14"/>
  <c r="I45" i="14"/>
  <c r="I49" i="14"/>
  <c r="I50" i="14"/>
  <c r="I51" i="14"/>
  <c r="I52" i="14"/>
  <c r="I53" i="14"/>
  <c r="I54" i="14"/>
  <c r="I55" i="14"/>
  <c r="I56" i="14"/>
  <c r="I57" i="14"/>
  <c r="I58" i="14"/>
  <c r="I59" i="14"/>
  <c r="I60" i="14"/>
  <c r="I61" i="14"/>
  <c r="I62" i="14"/>
  <c r="I63" i="14"/>
  <c r="I64" i="14"/>
  <c r="I67" i="14"/>
  <c r="I68" i="14"/>
  <c r="I69" i="14"/>
  <c r="I70" i="14"/>
  <c r="I71" i="14"/>
  <c r="I72" i="14"/>
  <c r="I73" i="14"/>
  <c r="I74" i="14"/>
  <c r="I75" i="14"/>
  <c r="I76" i="14"/>
  <c r="I77" i="14"/>
  <c r="I78" i="14"/>
  <c r="I79" i="14"/>
  <c r="I80" i="14"/>
  <c r="I81" i="14"/>
  <c r="I82" i="14"/>
  <c r="I85" i="14"/>
  <c r="I86" i="14"/>
  <c r="I88" i="14"/>
  <c r="I89" i="14"/>
  <c r="I90" i="14"/>
  <c r="I91" i="14"/>
  <c r="I92" i="14"/>
  <c r="I94" i="14"/>
  <c r="I95" i="14"/>
  <c r="I98" i="14"/>
  <c r="I99" i="14"/>
  <c r="I100" i="14"/>
  <c r="I101" i="14"/>
  <c r="I102" i="14"/>
  <c r="I103" i="14"/>
  <c r="I106" i="14"/>
  <c r="I107" i="14"/>
  <c r="I108" i="14"/>
  <c r="I111" i="14"/>
  <c r="I112" i="14"/>
  <c r="I113" i="14"/>
  <c r="I114" i="14"/>
  <c r="I115" i="14"/>
  <c r="I116" i="14"/>
  <c r="I117" i="14"/>
  <c r="I118" i="14"/>
  <c r="I119" i="14"/>
  <c r="I120" i="14"/>
  <c r="I121" i="14"/>
  <c r="I122" i="14"/>
  <c r="I123" i="14"/>
  <c r="I124" i="14"/>
  <c r="I125" i="14"/>
  <c r="I126" i="14"/>
  <c r="I127" i="14"/>
  <c r="I128" i="14"/>
  <c r="I129" i="14"/>
  <c r="I130" i="14"/>
  <c r="I131" i="14"/>
  <c r="I132" i="14"/>
  <c r="I134" i="14"/>
  <c r="I135" i="14"/>
  <c r="I136" i="14"/>
  <c r="I137" i="14"/>
  <c r="I139" i="14"/>
  <c r="I140" i="14"/>
  <c r="I141" i="14"/>
  <c r="I142" i="14"/>
  <c r="I143" i="14"/>
  <c r="I144" i="14"/>
  <c r="I145" i="14"/>
  <c r="I146" i="14"/>
  <c r="I147" i="14"/>
  <c r="I148" i="14"/>
  <c r="I149" i="14"/>
  <c r="I150" i="14"/>
  <c r="I151" i="14"/>
  <c r="I152" i="14"/>
  <c r="I153" i="14"/>
  <c r="I154" i="14"/>
  <c r="I155" i="14"/>
  <c r="I157" i="14"/>
  <c r="I158" i="14"/>
  <c r="I159" i="14"/>
  <c r="I160" i="14"/>
  <c r="I161" i="14"/>
  <c r="I162" i="14"/>
  <c r="I163" i="14"/>
  <c r="I164" i="14"/>
  <c r="I165" i="14"/>
  <c r="I166" i="14"/>
  <c r="I167" i="14"/>
  <c r="I168" i="14"/>
  <c r="I169" i="14"/>
  <c r="I170" i="14"/>
  <c r="I171" i="14"/>
  <c r="I172" i="14"/>
  <c r="I173" i="14"/>
  <c r="I174" i="14"/>
  <c r="I178" i="14"/>
  <c r="I179" i="14"/>
  <c r="I180" i="14"/>
  <c r="I181" i="14"/>
  <c r="I182" i="14"/>
  <c r="I183" i="14"/>
  <c r="I186" i="14"/>
  <c r="I187" i="14"/>
  <c r="I191" i="14"/>
  <c r="I194" i="14"/>
  <c r="I195" i="14"/>
  <c r="I196" i="14"/>
  <c r="I197" i="14"/>
  <c r="I198" i="14"/>
  <c r="I199" i="14"/>
  <c r="I200" i="14"/>
  <c r="I201" i="14"/>
  <c r="I202" i="14"/>
  <c r="I203" i="14"/>
  <c r="I204" i="14"/>
  <c r="I205" i="14"/>
  <c r="I208" i="14"/>
  <c r="I209" i="14"/>
  <c r="I210" i="14"/>
  <c r="I211" i="14"/>
  <c r="I215" i="14"/>
  <c r="I216" i="14"/>
  <c r="I217" i="14"/>
  <c r="I218" i="14"/>
  <c r="I219" i="14"/>
  <c r="I220" i="14"/>
  <c r="I221" i="14"/>
  <c r="I224" i="14"/>
  <c r="I225" i="14"/>
  <c r="I226" i="14"/>
  <c r="I227" i="14"/>
  <c r="I228" i="14"/>
  <c r="I231" i="14"/>
  <c r="I232" i="14"/>
  <c r="I233" i="14"/>
  <c r="I234" i="14"/>
  <c r="I235" i="14"/>
  <c r="I236" i="14"/>
  <c r="I237" i="14"/>
  <c r="I238" i="14"/>
  <c r="I239" i="14"/>
  <c r="I240" i="14"/>
  <c r="I241" i="14"/>
  <c r="I242" i="14"/>
  <c r="I243" i="14"/>
  <c r="I244" i="14"/>
  <c r="I245" i="14"/>
  <c r="I246" i="14"/>
  <c r="I247" i="14"/>
  <c r="I248" i="14"/>
  <c r="I249" i="14"/>
  <c r="I250" i="14"/>
  <c r="I251" i="14"/>
  <c r="I252" i="14"/>
  <c r="I253" i="14"/>
  <c r="I254" i="14"/>
  <c r="I255" i="14"/>
  <c r="I257" i="14"/>
  <c r="I258" i="14"/>
  <c r="I259" i="14"/>
  <c r="I260" i="14"/>
  <c r="I261" i="14"/>
  <c r="I262" i="14"/>
  <c r="I263" i="14"/>
  <c r="I264" i="14"/>
  <c r="I265" i="14"/>
  <c r="I266" i="14"/>
  <c r="I267" i="14"/>
  <c r="I268" i="14"/>
  <c r="I269" i="14"/>
  <c r="I270" i="14"/>
  <c r="I271" i="14"/>
  <c r="I272" i="14"/>
  <c r="I273" i="14"/>
  <c r="I274" i="14"/>
  <c r="I275" i="14"/>
  <c r="I276" i="14"/>
  <c r="I277" i="14"/>
  <c r="I278" i="14"/>
  <c r="I279" i="14"/>
  <c r="I280" i="14"/>
  <c r="I281" i="14"/>
  <c r="I282" i="14"/>
  <c r="I283" i="14"/>
  <c r="I284" i="14"/>
  <c r="I285" i="14"/>
  <c r="I286" i="14"/>
  <c r="I287" i="14"/>
  <c r="I288" i="14"/>
  <c r="I289" i="14"/>
  <c r="I290" i="14"/>
  <c r="I291" i="14"/>
  <c r="I292" i="14"/>
  <c r="I294" i="14"/>
  <c r="I295" i="14"/>
  <c r="I296" i="14"/>
  <c r="I297" i="14"/>
  <c r="I298" i="14"/>
  <c r="I299" i="14"/>
  <c r="I300" i="14"/>
  <c r="I301" i="14"/>
  <c r="I302" i="14"/>
  <c r="I303" i="14"/>
  <c r="I304" i="14"/>
  <c r="I307" i="14"/>
  <c r="I308" i="14"/>
  <c r="I309" i="14"/>
  <c r="I310" i="14"/>
  <c r="I311" i="14"/>
  <c r="I312" i="14"/>
  <c r="I313" i="14"/>
  <c r="I314" i="14"/>
  <c r="I315" i="14"/>
  <c r="I316" i="14"/>
  <c r="I317" i="14"/>
  <c r="I318" i="14"/>
  <c r="I319" i="14"/>
  <c r="I320" i="14"/>
  <c r="I321" i="14"/>
  <c r="I322" i="14"/>
  <c r="I323" i="14"/>
  <c r="I324" i="14"/>
  <c r="I325" i="14"/>
  <c r="I326" i="14"/>
  <c r="I327" i="14"/>
  <c r="I328" i="14"/>
  <c r="I329" i="14"/>
  <c r="I330" i="14"/>
  <c r="I331" i="14"/>
  <c r="I332" i="14"/>
  <c r="I333" i="14"/>
  <c r="I334" i="14"/>
  <c r="I335" i="14"/>
  <c r="I336" i="14"/>
  <c r="I337" i="14"/>
  <c r="I338" i="14"/>
  <c r="I339" i="14"/>
  <c r="I340" i="14"/>
  <c r="I341" i="14"/>
  <c r="I342" i="14"/>
  <c r="I343" i="14"/>
  <c r="I344" i="14"/>
  <c r="I345" i="14"/>
  <c r="I346" i="14"/>
  <c r="I349" i="14"/>
  <c r="I350" i="14"/>
  <c r="I351" i="14"/>
  <c r="I352" i="14"/>
  <c r="I353" i="14"/>
  <c r="I354" i="14"/>
  <c r="I355" i="14"/>
  <c r="I356" i="14"/>
  <c r="I357" i="14"/>
  <c r="I358" i="14"/>
  <c r="I359" i="14"/>
  <c r="I360" i="14"/>
  <c r="I361" i="14"/>
  <c r="I362" i="14"/>
  <c r="I363" i="14"/>
  <c r="I364" i="14"/>
  <c r="I365" i="14"/>
  <c r="I366" i="14"/>
  <c r="I367" i="14"/>
  <c r="I368" i="14"/>
  <c r="I369" i="14"/>
  <c r="I370" i="14"/>
  <c r="I371" i="14"/>
  <c r="I372" i="14"/>
  <c r="I373" i="14"/>
  <c r="I374" i="14"/>
  <c r="I375" i="14"/>
  <c r="I376" i="14"/>
  <c r="I379" i="14"/>
  <c r="I380" i="14"/>
  <c r="I435" i="14"/>
  <c r="I436" i="14"/>
  <c r="I437" i="14"/>
  <c r="I438" i="14"/>
  <c r="I439" i="14"/>
  <c r="I440" i="14"/>
  <c r="I441" i="14"/>
  <c r="I442" i="14"/>
  <c r="I443" i="14"/>
  <c r="I444" i="14"/>
  <c r="I445" i="14"/>
  <c r="I446" i="14"/>
  <c r="I447" i="14"/>
  <c r="I448" i="14"/>
  <c r="I449" i="14"/>
  <c r="I450" i="14"/>
  <c r="I451" i="14"/>
  <c r="I452" i="14"/>
  <c r="I453" i="14"/>
  <c r="I454" i="14"/>
  <c r="I455" i="14"/>
  <c r="I456" i="14"/>
  <c r="I457" i="14"/>
  <c r="I458" i="14"/>
  <c r="I459" i="14"/>
  <c r="I460" i="14"/>
  <c r="I461" i="14"/>
  <c r="I462" i="14"/>
  <c r="I463" i="14"/>
  <c r="I464" i="14"/>
  <c r="I465" i="14"/>
  <c r="I466" i="14"/>
  <c r="I467" i="14"/>
  <c r="I468" i="14"/>
  <c r="I469" i="14"/>
  <c r="I470" i="14"/>
  <c r="I471" i="14"/>
  <c r="I472" i="14"/>
  <c r="I473" i="14"/>
  <c r="I474" i="14"/>
  <c r="I475" i="14"/>
  <c r="I476" i="14"/>
  <c r="I477" i="14"/>
  <c r="I478" i="14"/>
  <c r="I479" i="14"/>
  <c r="I480" i="14"/>
  <c r="I481" i="14"/>
  <c r="I482" i="14"/>
  <c r="I483" i="14"/>
  <c r="I484" i="14"/>
  <c r="I485" i="14"/>
  <c r="I486" i="14"/>
  <c r="I487" i="14"/>
  <c r="I488" i="14"/>
  <c r="I489" i="14"/>
  <c r="I490" i="14"/>
  <c r="I491" i="14"/>
  <c r="I492" i="14"/>
  <c r="I493" i="14"/>
  <c r="I494" i="14"/>
  <c r="I495" i="14"/>
  <c r="I496" i="14"/>
  <c r="I497" i="14"/>
  <c r="I498" i="14"/>
  <c r="I499" i="14"/>
  <c r="I500" i="14"/>
  <c r="I501" i="14"/>
  <c r="I502" i="14"/>
  <c r="I503" i="14"/>
  <c r="I504" i="14"/>
  <c r="I505" i="14"/>
  <c r="I506" i="14"/>
  <c r="I507" i="14"/>
  <c r="I508" i="14"/>
  <c r="I509" i="14"/>
  <c r="I510" i="14"/>
  <c r="I515" i="14"/>
  <c r="I516" i="14"/>
  <c r="I517" i="14"/>
  <c r="I518" i="14"/>
  <c r="I519" i="14"/>
  <c r="I520" i="14"/>
  <c r="I521" i="14"/>
  <c r="I522" i="14"/>
  <c r="I523" i="14"/>
  <c r="I524" i="14"/>
  <c r="I527" i="14"/>
  <c r="I528" i="14"/>
  <c r="I529" i="14"/>
  <c r="I530" i="14"/>
  <c r="I531" i="14"/>
  <c r="I532" i="14"/>
  <c r="I533" i="14"/>
  <c r="I534" i="14"/>
  <c r="I540" i="14"/>
  <c r="I542" i="14"/>
  <c r="J538" i="14" l="1"/>
  <c r="J539" i="14"/>
  <c r="I434" i="14"/>
  <c r="C544" i="14"/>
  <c r="C511" i="14"/>
  <c r="M278" i="14"/>
  <c r="N278" i="14" s="1"/>
  <c r="C547" i="14" l="1"/>
  <c r="I547" i="14" s="1"/>
  <c r="C545" i="14"/>
  <c r="I545" i="14" s="1"/>
  <c r="C546" i="14"/>
  <c r="I546" i="14" s="1"/>
  <c r="C539" i="14"/>
  <c r="I544" i="14"/>
  <c r="M300" i="14"/>
  <c r="M265" i="14"/>
  <c r="C538" i="14" l="1"/>
  <c r="I539" i="14"/>
  <c r="L8" i="14"/>
  <c r="L9" i="14"/>
  <c r="L10" i="14"/>
  <c r="J8" i="14"/>
  <c r="J9" i="14"/>
  <c r="J10" i="14"/>
  <c r="I8" i="14"/>
  <c r="I9" i="14"/>
  <c r="I10" i="14"/>
  <c r="C512" i="14" l="1"/>
  <c r="I538" i="14"/>
  <c r="L7" i="14"/>
  <c r="M7" i="14" l="1"/>
  <c r="F7" i="14"/>
  <c r="G7" i="14"/>
  <c r="I7" i="14" l="1"/>
  <c r="J7" i="14" l="1"/>
</calcChain>
</file>

<file path=xl/sharedStrings.xml><?xml version="1.0" encoding="utf-8"?>
<sst xmlns="http://schemas.openxmlformats.org/spreadsheetml/2006/main" count="1160" uniqueCount="1095">
  <si>
    <t>Наименование показателя</t>
  </si>
  <si>
    <t>Код по бюджетной классификации</t>
  </si>
  <si>
    <t>% исполнения</t>
  </si>
  <si>
    <t>к закону о бюджете</t>
  </si>
  <si>
    <t>к уточненному плану</t>
  </si>
  <si>
    <t xml:space="preserve">Утверждено законом 132-ЗО от 27.12.2012
</t>
  </si>
  <si>
    <t>Уточненный план на 01.02.2013</t>
  </si>
  <si>
    <t>Исполнено
на 01.02.2013</t>
  </si>
  <si>
    <t>(тыс. руб.)</t>
  </si>
  <si>
    <t>справочно</t>
  </si>
  <si>
    <t>Факт за аналогичный период прошлого года</t>
  </si>
  <si>
    <t>Темп роста поступлений к аналогичному периоду прошлого года, %</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</si>
  <si>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</si>
  <si>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</si>
  <si>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</si>
  <si>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</si>
  <si>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</si>
  <si>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</si>
  <si>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</si>
  <si>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</si>
  <si>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</si>
  <si>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</si>
  <si>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</si>
  <si>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</si>
  <si>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</si>
  <si>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</si>
  <si>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</si>
  <si>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</si>
  <si>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</si>
  <si>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</si>
  <si>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</si>
  <si>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</si>
  <si>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</si>
  <si>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</si>
  <si>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</si>
  <si>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</si>
  <si>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</si>
  <si>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</si>
  <si>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</si>
  <si>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</si>
  <si>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</si>
  <si>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</si>
  <si>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</si>
  <si>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</si>
  <si>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</si>
  <si>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</si>
  <si>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</si>
  <si>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</si>
  <si>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</si>
  <si>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</si>
  <si>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</si>
  <si>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</si>
  <si>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</si>
  <si>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</si>
  <si>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</si>
  <si>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</si>
  <si>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</si>
  <si>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</si>
  <si>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</si>
  <si>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</si>
  <si>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</si>
  <si>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</si>
  <si>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</si>
  <si>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</si>
  <si>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</si>
  <si>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</si>
  <si>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</si>
  <si>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</si>
  <si>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</si>
  <si>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</si>
  <si>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</si>
  <si>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</si>
  <si>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</si>
  <si>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</si>
  <si>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</si>
  <si>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</si>
  <si>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</si>
  <si>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</si>
  <si>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</si>
  <si>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</si>
  <si>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</si>
  <si>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</si>
  <si>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</si>
  <si>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</si>
  <si>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</si>
  <si>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</si>
  <si>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</si>
  <si>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</si>
  <si>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</si>
  <si>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</si>
  <si>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</si>
  <si>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</si>
  <si>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</si>
  <si>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</si>
  <si>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</si>
  <si>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</si>
  <si>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</si>
  <si>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</si>
  <si>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</si>
  <si>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</si>
  <si>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</si>
  <si>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</si>
  <si>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</si>
  <si>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</si>
  <si>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</si>
  <si>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</si>
  <si>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</si>
  <si>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</si>
  <si>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</si>
  <si>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</si>
  <si>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</si>
  <si>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</si>
  <si>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</si>
  <si>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</si>
  <si>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</si>
  <si>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</si>
  <si>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</si>
  <si>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</si>
  <si>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</si>
  <si>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</si>
  <si>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</si>
  <si>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</si>
  <si>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</si>
  <si>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</si>
  <si>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</si>
  <si>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</si>
  <si>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</si>
  <si>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</si>
  <si>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</si>
  <si>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</si>
  <si>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</si>
  <si>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</si>
  <si>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</si>
  <si>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</si>
  <si>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</si>
  <si>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</si>
  <si>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</si>
  <si>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</si>
  <si>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</si>
  <si>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</si>
  <si>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</si>
  <si>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</si>
  <si>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</si>
  <si>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</si>
  <si>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</si>
  <si>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</si>
  <si>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</si>
  <si>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</si>
  <si>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</si>
  <si>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</si>
  <si>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</si>
  <si>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</si>
  <si>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</si>
  <si>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</si>
  <si>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</si>
  <si>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</si>
  <si>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</si>
  <si>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</si>
  <si>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</si>
  <si>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</si>
  <si>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</si>
  <si>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</si>
  <si>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</si>
  <si>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</si>
  <si>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</si>
  <si>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</si>
  <si>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</si>
  <si>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</si>
  <si>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</si>
  <si>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</si>
  <si>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</si>
  <si>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</si>
  <si>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</si>
  <si>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</si>
  <si>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</si>
  <si>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</si>
  <si>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</si>
  <si>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</si>
  <si>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</si>
  <si>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</si>
  <si>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</si>
  <si>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</si>
  <si>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</si>
  <si>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</si>
  <si>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</si>
  <si>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</si>
  <si>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</si>
  <si>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</si>
  <si>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</si>
  <si>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</si>
  <si>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</si>
  <si>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</si>
  <si>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</si>
  <si>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</si>
  <si>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</si>
  <si>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</si>
  <si>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</si>
  <si>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</si>
  <si>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</si>
  <si>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</si>
  <si>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</si>
  <si>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</si>
  <si>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</si>
  <si>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</si>
  <si>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</si>
  <si>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</si>
  <si>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</si>
  <si>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</si>
  <si>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</si>
  <si>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</si>
  <si>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</si>
  <si>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</si>
  <si>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</si>
  <si>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</si>
  <si>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</si>
  <si>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</si>
  <si>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</si>
  <si>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Прочие субсидии</t>
  </si>
  <si>
    <t>Прочие субсидии бюджетам субъектов Российской Федерации</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</si>
  <si>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</si>
  <si>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</si>
  <si>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</si>
  <si>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</si>
  <si>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</si>
  <si>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</si>
  <si>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</si>
  <si>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</si>
  <si>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</si>
  <si>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</si>
  <si>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</si>
  <si>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</si>
  <si>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</si>
  <si>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</si>
  <si>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</si>
  <si>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</si>
  <si>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</si>
  <si>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</si>
  <si>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</si>
  <si>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</si>
  <si>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</si>
  <si>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</si>
  <si>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</si>
  <si>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</si>
  <si>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</si>
  <si>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</si>
  <si>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</si>
  <si>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</si>
  <si>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</si>
  <si>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</si>
  <si>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</si>
  <si>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</si>
  <si>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</si>
  <si>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</si>
  <si>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</si>
  <si>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</si>
  <si>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</si>
  <si>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</si>
  <si>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</si>
  <si>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</si>
  <si>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</si>
  <si>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</si>
  <si>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</si>
  <si>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</si>
  <si>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</si>
  <si>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</si>
  <si>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</si>
  <si>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</si>
  <si>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</si>
  <si>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</si>
  <si>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</si>
  <si>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</si>
  <si>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</si>
  <si>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</si>
  <si>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</si>
  <si>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</si>
  <si>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</si>
  <si>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</si>
  <si>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</si>
  <si>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</si>
  <si>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</si>
  <si>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00010302230010000110</t>
  </si>
  <si>
    <t>00010302240010000110</t>
  </si>
  <si>
    <t>00010302250010000110</t>
  </si>
  <si>
    <t>00010302260010000110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</si>
  <si>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</si>
  <si>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</si>
  <si>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</si>
  <si>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</si>
  <si>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</si>
  <si>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</si>
  <si>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</si>
  <si>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</si>
  <si>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</si>
  <si>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</si>
  <si>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</si>
  <si>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</si>
  <si>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</si>
  <si>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</si>
  <si>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</si>
  <si>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</si>
  <si>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</si>
  <si>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</si>
  <si>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</si>
  <si>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</si>
  <si>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</si>
  <si>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</si>
  <si>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</si>
  <si>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</si>
  <si>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</si>
  <si>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</si>
  <si>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</si>
  <si>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</si>
  <si>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</si>
  <si>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</si>
  <si>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</si>
  <si>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</si>
  <si>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</si>
  <si>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</si>
  <si>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</si>
  <si>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</si>
  <si>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</si>
  <si>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</si>
  <si>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</si>
  <si>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</si>
  <si>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</si>
  <si>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</si>
  <si>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00010807260010000110</t>
  </si>
  <si>
    <t>00010807262010000110</t>
  </si>
  <si>
    <t>00010807280010000110</t>
  </si>
  <si>
    <t>00010807282010000110</t>
  </si>
  <si>
    <t>00010807380010000110</t>
  </si>
  <si>
    <t>00010807390010000110</t>
  </si>
  <si>
    <t>00010807400010000110</t>
  </si>
  <si>
    <t>00010900000000000000</t>
  </si>
  <si>
    <t>00010901000000000110</t>
  </si>
  <si>
    <t>00010901030050000110</t>
  </si>
  <si>
    <t>00010903000000000110</t>
  </si>
  <si>
    <t>00010903020000000110</t>
  </si>
  <si>
    <t>00010903023010000110</t>
  </si>
  <si>
    <t>00010903080000000110</t>
  </si>
  <si>
    <t>00010903082020000110</t>
  </si>
  <si>
    <t>00010904000000000110</t>
  </si>
  <si>
    <t>00010904010020000110</t>
  </si>
  <si>
    <t>00010904030010000110</t>
  </si>
  <si>
    <t>00010906000020000110</t>
  </si>
  <si>
    <t>00010906010020000110</t>
  </si>
  <si>
    <t>00010911000020000110</t>
  </si>
  <si>
    <t>00010911010020000110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</si>
  <si>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</si>
  <si>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</si>
  <si>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</si>
  <si>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</si>
  <si>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</si>
  <si>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</si>
  <si>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</si>
  <si>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</si>
  <si>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</si>
  <si>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</si>
  <si>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</si>
  <si>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</si>
  <si>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00011105300000000120</t>
  </si>
  <si>
    <t>00011105320000000120</t>
  </si>
  <si>
    <t>00011105322020000120</t>
  </si>
  <si>
    <t>00011107000000000120</t>
  </si>
  <si>
    <t>00011107010000000120</t>
  </si>
  <si>
    <t>00011107012020000120</t>
  </si>
  <si>
    <t>00011200000000000000</t>
  </si>
  <si>
    <t>00011201000010000120</t>
  </si>
  <si>
    <t>00011201010010000120</t>
  </si>
  <si>
    <t>00011201030010000120</t>
  </si>
  <si>
    <t>00011201040010000120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</si>
  <si>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</si>
  <si>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</si>
  <si>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</si>
  <si>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</si>
  <si>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</si>
  <si>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</si>
  <si>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</si>
  <si>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</si>
  <si>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</si>
  <si>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</si>
  <si>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</si>
  <si>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</si>
  <si>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</si>
  <si>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</si>
  <si>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</si>
  <si>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</si>
  <si>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</si>
  <si>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</si>
  <si>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</si>
  <si>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</si>
  <si>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</si>
  <si>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</si>
  <si>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</si>
  <si>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</si>
  <si>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</si>
  <si>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</si>
  <si>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</si>
  <si>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</si>
  <si>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</si>
  <si>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</si>
  <si>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00011402000000000000</t>
  </si>
  <si>
    <t>00011402020020000410</t>
  </si>
  <si>
    <t>00011402020020000440</t>
  </si>
  <si>
    <t>00011402022020000410</t>
  </si>
  <si>
    <t>00011402022020000440</t>
  </si>
  <si>
    <t>00011500000000000000</t>
  </si>
  <si>
    <t>00011502000000000140</t>
  </si>
  <si>
    <t>00011502020020000140</t>
  </si>
  <si>
    <t>00011600000000000000</t>
  </si>
  <si>
    <t>00011602000000000140</t>
  </si>
  <si>
    <t>00011602030020000140</t>
  </si>
  <si>
    <t>00011618000000000140</t>
  </si>
  <si>
    <t>00011618020020000140</t>
  </si>
  <si>
    <t>00011623000000000140</t>
  </si>
  <si>
    <t>00011623020020000140</t>
  </si>
  <si>
    <t>00011623021020000140</t>
  </si>
  <si>
    <t>00011625000000000140</t>
  </si>
  <si>
    <t>00011625080000000140</t>
  </si>
  <si>
    <t>00011625086020000140</t>
  </si>
  <si>
    <t>00011626000010000140</t>
  </si>
  <si>
    <t>00011627000010000140</t>
  </si>
  <si>
    <t>00011630000010000140</t>
  </si>
  <si>
    <t>00011630010010000140</t>
  </si>
  <si>
    <t>00011630012010000140</t>
  </si>
  <si>
    <t>00011630020010000140</t>
  </si>
  <si>
    <t>00011633000000000140</t>
  </si>
  <si>
    <t>00011633020020000140</t>
  </si>
  <si>
    <t>00011637000000000140</t>
  </si>
  <si>
    <t>00011637020020000140</t>
  </si>
  <si>
    <t>00011642000000000140</t>
  </si>
  <si>
    <t>00011642020020000140</t>
  </si>
  <si>
    <t>00011646000000000140</t>
  </si>
  <si>
    <t>00011646000020000140</t>
  </si>
  <si>
    <t>00011690000000000140</t>
  </si>
  <si>
    <t>00011690020020000140</t>
  </si>
  <si>
    <t>00011700000000000000</t>
  </si>
  <si>
    <t>00011701000000000180</t>
  </si>
  <si>
    <t>00011701020020000180</t>
  </si>
  <si>
    <t>00011705000000000180</t>
  </si>
  <si>
    <t>00011705020020000180</t>
  </si>
  <si>
    <t>00020000000000000000</t>
  </si>
  <si>
    <t>00020200000000000000</t>
  </si>
  <si>
    <t>00021800000000000000</t>
  </si>
  <si>
    <t>00021900000000000000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</si>
  <si>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</si>
  <si>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</si>
  <si>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</si>
  <si>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</si>
  <si>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</si>
  <si>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</si>
  <si>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</si>
  <si>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</si>
  <si>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</si>
  <si>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</si>
  <si>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Фундаментальные исследования</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</si>
  <si>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</si>
  <si>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</si>
  <si>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</si>
  <si>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</si>
  <si>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</si>
  <si>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</si>
  <si>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</si>
  <si>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</si>
  <si>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</si>
  <si>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</si>
  <si>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</si>
  <si>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</si>
  <si>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</si>
  <si>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</si>
  <si>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</si>
  <si>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</si>
  <si>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</si>
  <si>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</si>
  <si>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</si>
  <si>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</si>
  <si>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</si>
  <si>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</si>
  <si>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</si>
  <si>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</si>
  <si>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</si>
  <si>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</si>
  <si>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</si>
  <si>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</si>
  <si>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</si>
  <si>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</si>
  <si>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</si>
  <si>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</si>
  <si>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</si>
  <si>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</si>
  <si>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</si>
  <si>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</si>
  <si>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</si>
  <si>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</si>
  <si>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</si>
  <si>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</si>
  <si>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</si>
  <si>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</si>
  <si>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</si>
  <si>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</si>
  <si>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</si>
  <si>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</si>
  <si>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</si>
  <si>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</si>
  <si>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</si>
  <si>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</si>
  <si>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</si>
  <si>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</si>
  <si>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</si>
  <si>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</si>
  <si>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</si>
  <si>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</si>
  <si>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</si>
  <si>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</si>
  <si>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</si>
  <si>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</si>
  <si>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</si>
  <si>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</si>
  <si>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</si>
  <si>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</si>
  <si>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</si>
  <si>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</si>
  <si>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</si>
  <si>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</si>
  <si>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</si>
  <si>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</si>
  <si>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</si>
  <si>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</si>
  <si>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</si>
  <si>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</si>
  <si>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</si>
  <si>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</si>
  <si>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0110</t>
  </si>
  <si>
    <t>0111</t>
  </si>
  <si>
    <t>0113</t>
  </si>
  <si>
    <t>0200</t>
  </si>
  <si>
    <t>0203</t>
  </si>
  <si>
    <t>0300</t>
  </si>
  <si>
    <t>0304</t>
  </si>
  <si>
    <t>0309</t>
  </si>
  <si>
    <t>0310</t>
  </si>
  <si>
    <t>0311</t>
  </si>
  <si>
    <t>0314</t>
  </si>
  <si>
    <t>0400</t>
  </si>
  <si>
    <t>0401</t>
  </si>
  <si>
    <t>0405</t>
  </si>
  <si>
    <t>0406</t>
  </si>
  <si>
    <t>0407</t>
  </si>
  <si>
    <t>0408</t>
  </si>
  <si>
    <t>0409</t>
  </si>
  <si>
    <t>0410</t>
  </si>
  <si>
    <t>0412</t>
  </si>
  <si>
    <t>0500</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</si>
  <si>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</si>
  <si>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</si>
  <si>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</si>
  <si>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</si>
  <si>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</si>
  <si>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</si>
  <si>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</si>
  <si>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</si>
  <si>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</si>
  <si>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</si>
  <si>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</si>
  <si>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</si>
  <si>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</si>
  <si>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</si>
  <si>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</si>
  <si>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</si>
  <si>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</si>
  <si>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</si>
  <si>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</si>
  <si>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</si>
  <si>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</si>
  <si>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</si>
  <si>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</si>
  <si>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</si>
  <si>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</si>
  <si>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</si>
  <si>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</si>
  <si>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</si>
  <si>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</si>
  <si>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</si>
  <si>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</si>
  <si>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</si>
  <si>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</si>
  <si>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</si>
  <si>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</si>
  <si>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</si>
  <si>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</si>
  <si>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</si>
  <si>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</si>
  <si>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</si>
  <si>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</si>
  <si>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</si>
  <si>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</si>
  <si>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</si>
  <si>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</si>
  <si>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</si>
  <si>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</si>
  <si>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</si>
  <si>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</si>
  <si>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</si>
  <si>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</si>
  <si>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</si>
  <si>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</si>
  <si>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</si>
  <si>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</si>
  <si>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</si>
  <si>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</si>
  <si>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</si>
  <si>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</si>
  <si>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</si>
  <si>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</si>
  <si>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</si>
  <si>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</si>
  <si>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</si>
  <si>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</si>
  <si>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</si>
  <si>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</si>
  <si>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</si>
  <si>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</si>
  <si>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</si>
  <si>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</si>
  <si>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</si>
  <si>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</si>
  <si>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</si>
  <si>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</si>
  <si>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</si>
  <si>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</si>
  <si>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</si>
  <si>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</si>
  <si>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00001020000000000000</t>
  </si>
  <si>
    <t>00001020000000000700</t>
  </si>
  <si>
    <t>00001020000000000800</t>
  </si>
  <si>
    <t>00001020000020000710</t>
  </si>
  <si>
    <t>00001020000020000810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</si>
  <si>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</si>
  <si>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</si>
  <si>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</si>
  <si>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</si>
  <si>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</si>
  <si>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</si>
  <si>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</si>
  <si>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</si>
  <si>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</si>
  <si>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</si>
  <si>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</si>
  <si>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</si>
  <si>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</si>
  <si>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</si>
  <si>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</si>
  <si>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</si>
  <si>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00001050000000000000</t>
  </si>
  <si>
    <t>00001050000000000500</t>
  </si>
  <si>
    <t>00001050200000000500</t>
  </si>
  <si>
    <t>00001050201000000510</t>
  </si>
  <si>
    <t>00001050201020000510</t>
  </si>
  <si>
    <t>00001050000000000600</t>
  </si>
  <si>
    <t>00001050200000000600</t>
  </si>
  <si>
    <t>00001050201000000610</t>
  </si>
  <si>
    <t>00001050201020000610</t>
  </si>
  <si>
    <t>Единый сельскохозяйственный налог</t>
  </si>
  <si>
    <t>00010503000010000110</t>
  </si>
  <si>
    <t>Единый сельскохозяйственный налог (за налоговые периоды, истекшие до 1 января 2011 года)</t>
  </si>
  <si>
    <t>00010503020010000110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</si>
  <si>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</si>
  <si>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00011105100020000120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</si>
  <si>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</si>
  <si>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00011402023020000410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</si>
  <si>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</si>
  <si>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</si>
  <si>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</si>
  <si>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</si>
  <si>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</si>
  <si>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</si>
  <si>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на прибыль организаций, зачислявшийся до 1 января 2005 года в местные бюджеты</t>
  </si>
  <si>
    <t>Налог с владельцев транспортных средств и налог на приобретение автотранспортных средств</t>
  </si>
  <si>
    <t>Сбор на нужды образовательных учреждений, взимаемый с юридических лиц</t>
  </si>
  <si>
    <t>Плата за размещение отходов производства</t>
  </si>
  <si>
    <t>Плата за размещение твердых коммунальных отходов</t>
  </si>
  <si>
    <t>ДОХОДЫ ОТ ОКАЗАНИЯ ПЛАТНЫХ УСЛУГ И КОМПЕНСАЦИИ ЗАТРАТ ГОСУДАРСТВА</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</si>
  <si>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</si>
  <si>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</si>
  <si>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реализацию мероприятий государственной программы Российской Федерации "Доступная среда"</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</si>
  <si>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</si>
  <si>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</si>
  <si>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</si>
  <si>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</si>
  <si>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</si>
  <si>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</si>
  <si>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</si>
  <si>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</si>
  <si>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</si>
  <si>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</si>
  <si>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</si>
  <si>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</si>
  <si>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</si>
  <si>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Субсидии бюджетам субъектов Российской Федерации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</si>
  <si>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Субсидии бюджетам на поддержку образования для детей с ограниченными возможностями здоровья</t>
  </si>
  <si>
    <t>Субсидии бюджетам субъектов Российской Федерации на поддержку образования для детей с ограниченными возможностями здоровья</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</si>
  <si>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</si>
  <si>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</si>
  <si>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</si>
  <si>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</si>
  <si>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</si>
  <si>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</si>
  <si>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</si>
  <si>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</si>
  <si>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</si>
  <si>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</si>
  <si>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</si>
  <si>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</si>
  <si>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создание сети ресурсных центров по поддержке добровольчества</t>
  </si>
  <si>
    <t>Субсидии бюджетам субъектов Российской Федерации на создание сети ресурсных центров по поддержке добровольчества</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</si>
  <si>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</si>
  <si>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</si>
  <si>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</si>
  <si>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</si>
  <si>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</si>
  <si>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</si>
  <si>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</si>
  <si>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</si>
  <si>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на обеспечение устойчивого развития сельских территорий</t>
  </si>
  <si>
    <t>Субсидии бюджетам субъектов Российской Федерации на обеспечение устойчивого развития сельских территорий</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</si>
  <si>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</si>
  <si>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</si>
  <si>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</si>
  <si>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</si>
  <si>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</si>
  <si>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</si>
  <si>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</si>
  <si>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</si>
  <si>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</si>
  <si>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</si>
  <si>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</si>
  <si>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</si>
  <si>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</si>
  <si>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</si>
  <si>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</si>
  <si>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</si>
  <si>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</si>
  <si>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</si>
  <si>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</si>
  <si>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</si>
  <si>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</si>
  <si>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</si>
  <si>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</si>
  <si>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</si>
  <si>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</si>
  <si>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Межбюджетные трансферты, передаваемые бюджетам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</si>
  <si>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</si>
  <si>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</si>
  <si>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</si>
  <si>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</si>
  <si>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</si>
  <si>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на приобретение автотранспорта</t>
  </si>
  <si>
    <t>Межбюджетные трансферты, передаваемые бюджетам субъектов Российской Федерации на приобретение автотранспорта</t>
  </si>
  <si>
    <t>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</si>
  <si>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</si>
  <si>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</si>
  <si>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</si>
  <si>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</si>
  <si>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</si>
  <si>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</si>
  <si>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</si>
  <si>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</si>
  <si>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</si>
  <si>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</si>
  <si>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</si>
  <si>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</si>
  <si>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</si>
  <si>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Доходы бюджетов субъектов Российской Федерации от возврата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муниципальных образований</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</si>
  <si>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</si>
  <si>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</si>
  <si>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</si>
  <si>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</si>
  <si>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субъектов Российской Федерации</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</si>
  <si>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</si>
  <si>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</si>
  <si>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единой субвенции из бюджетов субъектов Российской Федерации</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</si>
  <si>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</si>
  <si>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</si>
  <si>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00010302143010000110</t>
  </si>
  <si>
    <t>00010302231010000110</t>
  </si>
  <si>
    <t>00010302241010000110</t>
  </si>
  <si>
    <t>00010302251010000110</t>
  </si>
  <si>
    <t>00010302261010000110</t>
  </si>
  <si>
    <t>00010904020020000110</t>
  </si>
  <si>
    <t>00010906020020000110</t>
  </si>
  <si>
    <t>00011201041010000120</t>
  </si>
  <si>
    <t>00011201042010000120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</si>
  <si>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</si>
  <si>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</si>
  <si>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</si>
  <si>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</si>
  <si>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</si>
  <si>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</si>
  <si>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</si>
  <si>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</si>
  <si>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</si>
  <si>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</si>
  <si>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00020225027000000150</t>
  </si>
  <si>
    <t>00020225027020000150</t>
  </si>
  <si>
    <t>00020225028000000150</t>
  </si>
  <si>
    <t>00020225028020000150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</si>
  <si>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</si>
  <si>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</si>
  <si>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</si>
  <si>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</si>
  <si>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</si>
  <si>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</si>
  <si>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</si>
  <si>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</si>
  <si>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</si>
  <si>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</si>
  <si>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</si>
  <si>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</si>
  <si>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</si>
  <si>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00020225170000000150</t>
  </si>
  <si>
    <t>00020225170020000150</t>
  </si>
  <si>
    <t>00020225177000000150</t>
  </si>
  <si>
    <t>00020225177020000150</t>
  </si>
  <si>
    <t>00020225187000000150</t>
  </si>
  <si>
    <t>00020225187020000150</t>
  </si>
  <si>
    <t>00020225201000000150</t>
  </si>
  <si>
    <t>00020225201020000150</t>
  </si>
  <si>
    <t>00020225202000000150</t>
  </si>
  <si>
    <t>00020225202020000150</t>
  </si>
  <si>
    <t>00020225228000000150</t>
  </si>
  <si>
    <t>00020225228020000150</t>
  </si>
  <si>
    <t>00020225229000000150</t>
  </si>
  <si>
    <t>00020225229020000150</t>
  </si>
  <si>
    <t>00020225232000000150</t>
  </si>
  <si>
    <t>00020225232020000150</t>
  </si>
  <si>
    <t>00020225243000000150</t>
  </si>
  <si>
    <t>00020225243020000150</t>
  </si>
  <si>
    <t>00020225402020000150</t>
  </si>
  <si>
    <t>00020225411000000150</t>
  </si>
  <si>
    <t>00020225411020000150</t>
  </si>
  <si>
    <t>00020225462020000150</t>
  </si>
  <si>
    <t>00020225466000000150</t>
  </si>
  <si>
    <t>00020225466020000150</t>
  </si>
  <si>
    <t>00020225467000000150</t>
  </si>
  <si>
    <t>00020225467020000150</t>
  </si>
  <si>
    <t>00020225497000000150</t>
  </si>
  <si>
    <t>00020225497020000150</t>
  </si>
  <si>
    <t>00020225517000000150</t>
  </si>
  <si>
    <t>00020225517020000150</t>
  </si>
  <si>
    <t>00020225519000000150</t>
  </si>
  <si>
    <t>00020225519020000150</t>
  </si>
  <si>
    <t>00020225520000000150</t>
  </si>
  <si>
    <t>00020225520020000150</t>
  </si>
  <si>
    <t>00020225527000000150</t>
  </si>
  <si>
    <t>00020225527020000150</t>
  </si>
  <si>
    <t>00020225534020000150</t>
  </si>
  <si>
    <t>00020225541020000150</t>
  </si>
  <si>
    <t>00020225542020000150</t>
  </si>
  <si>
    <t>00020225543020000150</t>
  </si>
  <si>
    <t>00020225554020000150</t>
  </si>
  <si>
    <t>00020225555000000150</t>
  </si>
  <si>
    <t>00020225555020000150</t>
  </si>
  <si>
    <t>00020225567000000150</t>
  </si>
  <si>
    <t>00020225567020000150</t>
  </si>
  <si>
    <t>00020225568020000150</t>
  </si>
  <si>
    <t>00020227111020000150</t>
  </si>
  <si>
    <t>00020227567000000150</t>
  </si>
  <si>
    <t>00020227567020000150</t>
  </si>
  <si>
    <t>00020229999000000150</t>
  </si>
  <si>
    <t>00020229999020000150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</si>
  <si>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</si>
  <si>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</si>
  <si>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</si>
  <si>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</si>
  <si>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</si>
  <si>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</si>
  <si>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</si>
  <si>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</si>
  <si>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</si>
  <si>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</si>
  <si>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</si>
  <si>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</si>
  <si>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</si>
  <si>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00020235137000000150</t>
  </si>
  <si>
    <t>00020235137020000150</t>
  </si>
  <si>
    <t>00020235176000000150</t>
  </si>
  <si>
    <t>00020235176020000150</t>
  </si>
  <si>
    <t>00020235220000000150</t>
  </si>
  <si>
    <t>00020235220020000150</t>
  </si>
  <si>
    <t>00020235240000000150</t>
  </si>
  <si>
    <t>00020235240020000150</t>
  </si>
  <si>
    <t>00020235250000000150</t>
  </si>
  <si>
    <t>00020235250020000150</t>
  </si>
  <si>
    <t>00020235260000000150</t>
  </si>
  <si>
    <t>00020235260020000150</t>
  </si>
  <si>
    <t>00020235270000000150</t>
  </si>
  <si>
    <t>00020235270020000150</t>
  </si>
  <si>
    <t>00020235280000000150</t>
  </si>
  <si>
    <t>00020235280020000150</t>
  </si>
  <si>
    <t>00020235290020000150</t>
  </si>
  <si>
    <t>00020235380000000150</t>
  </si>
  <si>
    <t>00020235380020000150</t>
  </si>
  <si>
    <t>00020235429000000150</t>
  </si>
  <si>
    <t>00020235429020000150</t>
  </si>
  <si>
    <t>00020235430000000150</t>
  </si>
  <si>
    <t>00020235430020000150</t>
  </si>
  <si>
    <t>00020235432000000150</t>
  </si>
  <si>
    <t>00020235432020000150</t>
  </si>
  <si>
    <t>00020235460000000150</t>
  </si>
  <si>
    <t>00020235460020000150</t>
  </si>
  <si>
    <t>00020235573000000150</t>
  </si>
  <si>
    <t>00020235573020000150</t>
  </si>
  <si>
    <t>00020235900020000150</t>
  </si>
  <si>
    <t>00020240000000000150</t>
  </si>
  <si>
    <t>00020245141020000150</t>
  </si>
  <si>
    <t>00020245142020000150</t>
  </si>
  <si>
    <t>00020245159000000150</t>
  </si>
  <si>
    <t>00020245159020000150</t>
  </si>
  <si>
    <t>00020245161000000150</t>
  </si>
  <si>
    <t>00020245161020000150</t>
  </si>
  <si>
    <t>00020245190020000150</t>
  </si>
  <si>
    <t>00020245191000000150</t>
  </si>
  <si>
    <t>00020245191020000150</t>
  </si>
  <si>
    <t>00020245192000000150</t>
  </si>
  <si>
    <t>00020245192020000150</t>
  </si>
  <si>
    <t>00020245197020000150</t>
  </si>
  <si>
    <t>00020245216000000150</t>
  </si>
  <si>
    <t>00020245216020000150</t>
  </si>
  <si>
    <t>00020245293000000150</t>
  </si>
  <si>
    <t>00020245293020000150</t>
  </si>
  <si>
    <t>00020245294000000150</t>
  </si>
  <si>
    <t>00020245294020000150</t>
  </si>
  <si>
    <t>00020245393000000150</t>
  </si>
  <si>
    <t>00020245393020000150</t>
  </si>
  <si>
    <t>00020245433000000150</t>
  </si>
  <si>
    <t>00020245433020000150</t>
  </si>
  <si>
    <t>00020245468000000150</t>
  </si>
  <si>
    <t>00020245468020000150</t>
  </si>
  <si>
    <t>00020249999000000150</t>
  </si>
  <si>
    <t>00020249999020000150</t>
  </si>
  <si>
    <t>00021800000000000150</t>
  </si>
  <si>
    <t>00021800000020000150</t>
  </si>
  <si>
    <t>00021802000020000150</t>
  </si>
  <si>
    <t>00021802010020000150</t>
  </si>
  <si>
    <t>00021802030020000150</t>
  </si>
  <si>
    <t>00021825020020000150</t>
  </si>
  <si>
    <t>00021825467020000150</t>
  </si>
  <si>
    <t>00021835485020000150</t>
  </si>
  <si>
    <t>00021860010020000150</t>
  </si>
  <si>
    <t>00021900000020000150</t>
  </si>
  <si>
    <t>00021925018020000150</t>
  </si>
  <si>
    <t>00021925020020000150</t>
  </si>
  <si>
    <t>00021925041020000150</t>
  </si>
  <si>
    <t>00021925054020000150</t>
  </si>
  <si>
    <t>00021925086020000150</t>
  </si>
  <si>
    <t>00021925462020000150</t>
  </si>
  <si>
    <t>00021925467020000150</t>
  </si>
  <si>
    <t>00021925543020000150</t>
  </si>
  <si>
    <t>00021935134020000150</t>
  </si>
  <si>
    <t>00021935137020000150</t>
  </si>
  <si>
    <t>00021935220020000150</t>
  </si>
  <si>
    <t>00021935250020000150</t>
  </si>
  <si>
    <t>00021935290020000150</t>
  </si>
  <si>
    <t>00021935380020000150</t>
  </si>
  <si>
    <t>00021935485020000150</t>
  </si>
  <si>
    <t>00021935900020000150</t>
  </si>
  <si>
    <t>00021945161020000150</t>
  </si>
  <si>
    <t>00021945422020000150</t>
  </si>
  <si>
    <t>00021990000020000150</t>
  </si>
  <si>
    <t>Жилищное хозяйство</t>
  </si>
  <si>
    <t>0501</t>
  </si>
  <si>
    <t>Возврат бюджетных кредитов, предоставленных юридическим лицам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</si>
  <si>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</si>
  <si>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Доходы от продажи земельных участков, находящихся в государственной и муниципальной собственности</t>
  </si>
  <si>
    <t>00011406000000000430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</si>
  <si>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</si>
  <si>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00011406020000000430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</si>
  <si>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</si>
  <si>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00011406022020000430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</si>
  <si>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</si>
  <si>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</si>
  <si>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Государственная пошлина за повторную выдачу свидетельства о постановке на учет в налоговом органе</t>
  </si>
  <si>
    <t>Плата за выбросы загрязняющих веществ, образующихся при сжигании на факельных установках и (или) рассеивании попутного нефтяного газа</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</si>
  <si>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</si>
  <si>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</si>
  <si>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00010102050010000110</t>
  </si>
  <si>
    <t>00010807310010000110</t>
  </si>
  <si>
    <t>00011201070010000120</t>
  </si>
  <si>
    <t>00021925027020000150</t>
  </si>
  <si>
    <t>00021925081020000150</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</si>
  <si>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</si>
  <si>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</si>
  <si>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</si>
  <si>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</si>
  <si>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Плата за выбросы загрязняющих веществ в атмосферный воздух стационарными объектами &lt;7&gt;</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</si>
  <si>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</si>
  <si>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</si>
  <si>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</si>
  <si>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</si>
  <si>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</si>
  <si>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</si>
  <si>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</si>
  <si>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ПРОЧИЕ БЕЗВОЗМЕЗДНЫЕ ПОСТУПЛЕНИЯ</t>
  </si>
  <si>
    <t>Прочие безвозмездные поступления в бюджеты субъектов Российской Федерации</t>
  </si>
  <si>
    <t>Возврат остатков субсидий на поддержку племенного животноводства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</si>
  <si>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</si>
  <si>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</si>
  <si>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</si>
  <si>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</si>
  <si>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</si>
  <si>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</si>
  <si>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</si>
  <si>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00010802000010000110</t>
  </si>
  <si>
    <t>00010802020010000110</t>
  </si>
  <si>
    <t>00020225219000000150</t>
  </si>
  <si>
    <t>00020225219020000150</t>
  </si>
  <si>
    <t>00020227384000000150</t>
  </si>
  <si>
    <t>00020227384020000150</t>
  </si>
  <si>
    <t>00020400000000000000</t>
  </si>
  <si>
    <t>00020402000020000150</t>
  </si>
  <si>
    <t>00020402010020000150</t>
  </si>
  <si>
    <t>00020700000000000000</t>
  </si>
  <si>
    <t>00020702000020000150</t>
  </si>
  <si>
    <t>00020702030020000150</t>
  </si>
  <si>
    <t>00021825555020000150</t>
  </si>
  <si>
    <t>00021925042020000150</t>
  </si>
  <si>
    <t>00021925084020000150</t>
  </si>
  <si>
    <t>00021925527020000150</t>
  </si>
  <si>
    <t>00021951360020000150</t>
  </si>
  <si>
    <t>СВОДКА ОБ ИСПОЛНЕНИИ ОБЛАСТНОГО БЮДЖЕТА ТВЕРСКОЙ ОБЛАСТИ
НА 1 МАЯ 2019 ГОДА</t>
  </si>
  <si>
    <t>9600</t>
  </si>
  <si>
    <t>св.200</t>
  </si>
  <si>
    <t xml:space="preserve">Утверждено законом 71-ЗО от 28.12.2018 ( в ред. 18-ЗО от 23.04.2019)
</t>
  </si>
  <si>
    <t>Уточненный план на 01.05.2019</t>
  </si>
  <si>
    <t>Исполнено
на 01.05.2019</t>
  </si>
  <si>
    <t>Налог на прибыль организаций, зачислявшийся до                        1 января 2005 года в местные бюджеты, мобилизуемый на территориях городских округов</t>
  </si>
  <si>
    <t>00010901020040000110</t>
  </si>
  <si>
    <t>Прочие налоги и сборы (по отмененным федеральным налогам и сборам)</t>
  </si>
  <si>
    <t>00010905000010000110</t>
  </si>
  <si>
    <t>Налог на покупку иностранных денежных знаков и платежных документов, выраженных в иностранной валюте</t>
  </si>
  <si>
    <t>00010905040010000110</t>
  </si>
  <si>
    <t>Плата за выбросы загрязняющих веществ в атмосферный воздух передвижными объектами</t>
  </si>
  <si>
    <t>00011201020010000120</t>
  </si>
  <si>
    <t>Денежные взыскания (штрафы) за нарушение законодательства о налогах и сборах</t>
  </si>
  <si>
    <t>00011603000000000140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</si>
  <si>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</si>
  <si>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00011603020020000140</t>
  </si>
  <si>
    <t>Денежные взыскания (штрафы) за нарушение лесного законодательства</t>
  </si>
  <si>
    <t>00011625070000000140</t>
  </si>
  <si>
    <t>Денежные взыскания (штрафы) за нарушение лесного законодательства на лесных участках, находящихся в собственности субъектов Российской Федерации</t>
  </si>
  <si>
    <t>00011625072020000140</t>
  </si>
  <si>
    <t>Дотации бюджетам на поддержку мер по обеспечению сбалансированности бюджетов</t>
  </si>
  <si>
    <t>00020215002000000151</t>
  </si>
  <si>
    <t>Дотации бюджетам субъектов Российской Федерации на поддержку мер по обеспечению сбалансированности бюджетов</t>
  </si>
  <si>
    <t>00020215002020000151</t>
  </si>
  <si>
    <t>Субсидии бюджетам на софинансирование капитальных вложений в объекты государственной (муниципальной) собственности</t>
  </si>
  <si>
    <t>00020220077000000151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</si>
  <si>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</si>
  <si>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00020220077020000151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</si>
  <si>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</si>
  <si>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00020225198020000151</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</si>
  <si>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</si>
  <si>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00020225544020000151</t>
  </si>
  <si>
    <t>Субвенции бюджетам на обеспечение жильем граждан, уволенных с военной службы (службы), и приравненных к ним лиц</t>
  </si>
  <si>
    <t>00020235485000000151</t>
  </si>
  <si>
    <t>Субвенции бюджетам субъектов Российской Федерации на обеспечение жильем граждан, уволенных с военной службы (службы), и приравненных к ним лиц</t>
  </si>
  <si>
    <t>00020235485020000151</t>
  </si>
  <si>
    <t>Межбюджетные трансферты, передаваемые бюджетам, за счет средств резервного фонда Правительства Российской Федерации</t>
  </si>
  <si>
    <t>00020249001000000151</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</si>
  <si>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</si>
  <si>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00020249001020000151</t>
  </si>
  <si>
    <t>БЕЗВОЗМЕЗДНЫЕ ПОСТУПЛЕНИЯ ОТ ГОСУДАРСТВЕННЫХ (МУНИЦИПАЛЬНЫХ) ОРГАНИЗАЦИЙ</t>
  </si>
  <si>
    <t>00020300000000000000</t>
  </si>
  <si>
    <t>Безвозмездные поступления от государственных (муниципальных) организаций в бюджеты субъектов Российской Федерации</t>
  </si>
  <si>
    <t>00020302000020000180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</si>
  <si>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</si>
  <si>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00020302030020000180</t>
  </si>
  <si>
    <t>Доходы бюджетов субъектов Российской Федерации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образований</t>
  </si>
  <si>
    <t>00021825097020000151</t>
  </si>
  <si>
    <t>Доходы бюджетов субъектов Российской Федерации от возврата остатков субсидий на подготовку и проведение празднования на федеральном уровне памятных дат субъектов Российской Федерации из бюджетов муниципальных образований</t>
  </si>
  <si>
    <t>00021825509020000151</t>
  </si>
  <si>
    <t>Доходы бюджетов субъектов Российской Федерации от возврата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муниципальных образований</t>
  </si>
  <si>
    <t>00021825558020000151</t>
  </si>
  <si>
    <t>Доходы бюджетов субъектов Российской Федерации от возврата остатков субсидий на поддержку обустройства мест массового отдыха населения (городских парков) из бюджетов муниципальных образований</t>
  </si>
  <si>
    <t>00021825560020000151</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</si>
  <si>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</si>
  <si>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00021852900020000151</t>
  </si>
  <si>
    <t>Операции по управлению остатками средств на единых счетах бюджетов</t>
  </si>
  <si>
    <t>00001061000000000000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</si>
  <si>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</si>
  <si>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00001061002000000500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</si>
  <si>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</si>
  <si>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00001061002020000550</t>
  </si>
  <si>
    <t xml:space="preserve">Начальник отдела сводного бюджетного планирования </t>
  </si>
  <si>
    <t>Г.А. Сажина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</si>
</sst>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9"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b/>
      <sz val="10"/>
      <color rgb="FFFF0000"/>
      <name val="Times New Roman"/>
      <family val="1"/>
      <charset val="204"/>
    </font>
    <font>
      <sz val="9"/>
      <color theme="1"/>
      <name val="Times New Roman"/>
      <family val="1"/>
      <charset val="204"/>
    </font>
    <font>
      <sz val="9"/>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3" fillId="0" borderId="0" xfId="0" applyFont="1" applyFill="1"/>
    <xf numFmtId="0" fontId="1" fillId="0" borderId="5" xfId="0" applyFont="1" applyFill="1" applyBorder="1" applyAlignment="1">
      <alignment horizontal="left" wrapText="1"/>
    </xf>
    <xf numFmtId="49" fontId="1" fillId="0" borderId="5" xfId="0" applyNumberFormat="1" applyFont="1" applyFill="1" applyBorder="1" applyAlignment="1">
      <alignment horizontal="center"/>
    </xf>
    <xf numFmtId="0" fontId="1" fillId="0" borderId="5" xfId="0" applyFont="1" applyFill="1" applyBorder="1" applyAlignment="1">
      <alignment horizontal="left" wrapText="1" indent="2"/>
    </xf>
    <xf numFmtId="49" fontId="1" fillId="0" borderId="5" xfId="0" applyNumberFormat="1" applyFont="1" applyFill="1" applyBorder="1" applyAlignment="1">
      <alignment horizontal="center" shrinkToFit="1"/>
    </xf>
    <xf numFmtId="0" fontId="2" fillId="0" borderId="5" xfId="0" applyFont="1" applyFill="1" applyBorder="1" applyAlignment="1">
      <alignment horizontal="left" wrapText="1" indent="2"/>
    </xf>
    <xf numFmtId="49" fontId="2" fillId="0" borderId="5" xfId="0" applyNumberFormat="1" applyFont="1" applyFill="1" applyBorder="1" applyAlignment="1">
      <alignment horizontal="center" shrinkToFit="1"/>
    </xf>
    <xf numFmtId="49" fontId="2" fillId="0" borderId="5" xfId="0" applyNumberFormat="1" applyFont="1" applyFill="1" applyBorder="1" applyAlignment="1">
      <alignment horizontal="center"/>
    </xf>
    <xf numFmtId="164" fontId="1" fillId="0" borderId="5" xfId="0" applyNumberFormat="1" applyFont="1" applyFill="1" applyBorder="1" applyAlignment="1">
      <alignment horizontal="right"/>
    </xf>
    <xf numFmtId="164" fontId="2" fillId="0" borderId="5"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49" fontId="5" fillId="0" borderId="0" xfId="0" applyNumberFormat="1" applyFont="1" applyFill="1"/>
    <xf numFmtId="0" fontId="2" fillId="0" borderId="0" xfId="0" applyFont="1" applyFill="1" applyAlignment="1">
      <alignment horizontal="righ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49" fontId="2" fillId="0" borderId="1" xfId="0" applyNumberFormat="1" applyFont="1" applyFill="1" applyBorder="1"/>
    <xf numFmtId="0" fontId="2" fillId="0" borderId="1" xfId="0" applyFont="1" applyFill="1" applyBorder="1" applyAlignment="1">
      <alignment horizontal="right"/>
    </xf>
    <xf numFmtId="0" fontId="7" fillId="0" borderId="5" xfId="0" applyFont="1" applyFill="1" applyBorder="1" applyAlignment="1">
      <alignment horizontal="center" vertical="center"/>
    </xf>
    <xf numFmtId="0" fontId="1" fillId="0" borderId="0" xfId="0" applyFont="1" applyFill="1"/>
    <xf numFmtId="49" fontId="2" fillId="0" borderId="0" xfId="0" applyNumberFormat="1" applyFont="1" applyFill="1"/>
    <xf numFmtId="0" fontId="4" fillId="0" borderId="0" xfId="0" applyFont="1" applyFill="1" applyAlignment="1">
      <alignment horizontal="left"/>
    </xf>
    <xf numFmtId="49" fontId="4" fillId="0" borderId="0" xfId="0" applyNumberFormat="1" applyFont="1" applyFill="1"/>
    <xf numFmtId="49" fontId="4" fillId="0" borderId="0" xfId="0" applyNumberFormat="1" applyFont="1" applyFill="1" applyAlignment="1">
      <alignment horizontal="right"/>
    </xf>
    <xf numFmtId="0" fontId="4" fillId="0" borderId="0" xfId="0" applyFont="1" applyFill="1"/>
    <xf numFmtId="49" fontId="1" fillId="0" borderId="4"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49" fontId="2" fillId="0" borderId="5" xfId="0" applyNumberFormat="1" applyFont="1" applyFill="1" applyBorder="1" applyAlignment="1">
      <alignment horizontal="center" wrapText="1"/>
    </xf>
    <xf numFmtId="164" fontId="1" fillId="0" borderId="0" xfId="0" applyNumberFormat="1" applyFont="1" applyFill="1"/>
    <xf numFmtId="0" fontId="1" fillId="2" borderId="4" xfId="0" applyFont="1" applyFill="1" applyBorder="1" applyAlignment="1">
      <alignment horizontal="center" vertical="center" wrapText="1"/>
    </xf>
    <xf numFmtId="0" fontId="3" fillId="0" borderId="1" xfId="0" applyFont="1" applyFill="1" applyBorder="1"/>
    <xf numFmtId="49" fontId="4" fillId="0" borderId="4" xfId="0" applyNumberFormat="1" applyFont="1" applyFill="1" applyBorder="1" applyAlignment="1">
      <alignment horizontal="center" vertical="center" wrapText="1"/>
    </xf>
    <xf numFmtId="0" fontId="8" fillId="0" borderId="5" xfId="0" applyFont="1" applyFill="1" applyBorder="1" applyAlignment="1">
      <alignment horizontal="center" vertical="center"/>
    </xf>
    <xf numFmtId="165" fontId="2" fillId="0" borderId="0" xfId="0" applyNumberFormat="1" applyFont="1" applyFill="1"/>
    <xf numFmtId="0" fontId="4" fillId="0" borderId="0" xfId="0" applyFont="1" applyFill="1" applyAlignment="1">
      <alignment horizontal="left" wrapText="1"/>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49" fontId="1" fillId="0" borderId="6" xfId="0" applyNumberFormat="1" applyFont="1" applyFill="1" applyBorder="1" applyAlignment="1">
      <alignment horizontal="center" vertical="center" wrapText="1"/>
    </xf>
    <xf numFmtId="0" fontId="2" fillId="0" borderId="7" xfId="0" applyFont="1" applyFill="1" applyBorder="1" applyAlignment="1">
      <alignment horizontal="center"/>
    </xf>
    <xf numFmtId="49" fontId="1" fillId="0" borderId="4"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N550"/>
  <sheetViews>
    <sheetView showGridLines="0" showZeros="0" tabSelected="1" view="pageBreakPreview" zoomScale="90" zoomScaleNormal="90" zoomScaleSheetLayoutView="90" workbookViewId="0">
      <pane ySplit="5" topLeftCell="A530" activePane="bottomLeft" state="frozen"/>
      <selection pane="bottomLeft" activeCell="C542" sqref="C542"/>
    </sheetView>
  </sheetViews>
  <sheetFormatPr defaultRowHeight="12.75" x14ac:dyDescent="0.2"/>
  <cols>
    <col min="1" max="1" width="74" style="12" customWidth="1"/>
    <col min="2" max="2" width="22.140625" style="12" customWidth="1"/>
    <col min="3" max="4" width="16.42578125" style="12" customWidth="1"/>
    <col min="5" max="5" width="15.85546875" style="12" customWidth="1"/>
    <col min="6" max="6" width="22.28515625" style="12" hidden="1" customWidth="1"/>
    <col min="7" max="7" width="17.140625" style="23" hidden="1" customWidth="1"/>
    <col min="8" max="8" width="3.28515625" style="23" hidden="1" customWidth="1"/>
    <col min="9" max="10" width="15.140625" style="15" customWidth="1"/>
    <col min="11" max="11" width="15.140625" style="1" customWidth="1"/>
    <col min="12" max="12" width="15.140625" style="16" customWidth="1"/>
    <col min="13" max="13" width="18.28515625" style="16" customWidth="1"/>
    <col min="14" max="16384" width="9.140625" style="16"/>
  </cols>
  <sheetData>
    <row r="1" spans="1:13" s="1" customFormat="1" ht="46.5" customHeight="1" x14ac:dyDescent="0.2">
      <c r="A1" s="38" t="s">
        <v>1029</v>
      </c>
      <c r="B1" s="39"/>
      <c r="C1" s="39"/>
      <c r="D1" s="39"/>
      <c r="E1" s="39"/>
      <c r="F1" s="39"/>
      <c r="G1" s="11"/>
      <c r="H1" s="11"/>
      <c r="I1" s="11"/>
      <c r="J1" s="11"/>
      <c r="K1" s="11"/>
      <c r="L1" s="11"/>
    </row>
    <row r="2" spans="1:13" x14ac:dyDescent="0.2">
      <c r="B2" s="13"/>
      <c r="C2" s="13"/>
      <c r="D2" s="13"/>
      <c r="E2" s="13"/>
      <c r="F2" s="13"/>
      <c r="G2" s="14"/>
      <c r="H2" s="14"/>
    </row>
    <row r="3" spans="1:13" x14ac:dyDescent="0.2">
      <c r="A3" s="17"/>
      <c r="B3" s="18"/>
      <c r="C3" s="18"/>
      <c r="D3" s="18"/>
      <c r="E3" s="18"/>
      <c r="F3" s="18"/>
      <c r="G3" s="19"/>
      <c r="H3" s="19"/>
      <c r="I3" s="20"/>
      <c r="J3" s="16"/>
      <c r="K3" s="33"/>
      <c r="L3" s="20" t="s">
        <v>8</v>
      </c>
    </row>
    <row r="4" spans="1:13" x14ac:dyDescent="0.2">
      <c r="A4" s="45" t="s">
        <v>0</v>
      </c>
      <c r="B4" s="45" t="s">
        <v>1</v>
      </c>
      <c r="C4" s="40" t="s">
        <v>1032</v>
      </c>
      <c r="D4" s="40" t="s">
        <v>1033</v>
      </c>
      <c r="E4" s="40" t="s">
        <v>1034</v>
      </c>
      <c r="F4" s="47" t="s">
        <v>5</v>
      </c>
      <c r="G4" s="47" t="s">
        <v>6</v>
      </c>
      <c r="H4" s="47" t="s">
        <v>7</v>
      </c>
      <c r="I4" s="42" t="s">
        <v>2</v>
      </c>
      <c r="J4" s="43"/>
      <c r="K4" s="40" t="s">
        <v>9</v>
      </c>
      <c r="L4" s="41"/>
    </row>
    <row r="5" spans="1:13" ht="80.25" customHeight="1" x14ac:dyDescent="0.2">
      <c r="A5" s="46"/>
      <c r="B5" s="46"/>
      <c r="C5" s="44"/>
      <c r="D5" s="44"/>
      <c r="E5" s="44"/>
      <c r="F5" s="48"/>
      <c r="G5" s="48"/>
      <c r="H5" s="48"/>
      <c r="I5" s="28" t="s">
        <v>3</v>
      </c>
      <c r="J5" s="29" t="s">
        <v>4</v>
      </c>
      <c r="K5" s="34" t="s">
        <v>10</v>
      </c>
      <c r="L5" s="32" t="s">
        <v>11</v>
      </c>
    </row>
    <row r="6" spans="1:13" x14ac:dyDescent="0.2">
      <c r="A6" s="21">
        <v>1</v>
      </c>
      <c r="B6" s="21">
        <v>2</v>
      </c>
      <c r="C6" s="21">
        <v>3</v>
      </c>
      <c r="D6" s="21">
        <v>4</v>
      </c>
      <c r="E6" s="21">
        <v>5</v>
      </c>
      <c r="F6" s="21">
        <v>3</v>
      </c>
      <c r="G6" s="21">
        <v>4</v>
      </c>
      <c r="H6" s="21">
        <v>5</v>
      </c>
      <c r="I6" s="21">
        <v>6</v>
      </c>
      <c r="J6" s="21">
        <v>7</v>
      </c>
      <c r="K6" s="35">
        <v>8</v>
      </c>
      <c r="L6" s="21">
        <v>9</v>
      </c>
    </row>
    <row r="7" spans="1:13" s="22" customFormat="1" x14ac:dyDescent="0.2">
      <c r="A7" s="2" t="s">
        <v>12</v>
      </c>
      <c r="B7" s="3" t="s">
        <v>445</v>
      </c>
      <c r="C7" s="9">
        <v>64637220.700000003</v>
      </c>
      <c r="D7" s="9">
        <v>64637220.700000003</v>
      </c>
      <c r="E7" s="9">
        <v>20661452.390000001</v>
      </c>
      <c r="F7" s="9" t="e">
        <f>F8+#REF!</f>
        <v>#REF!</v>
      </c>
      <c r="G7" s="9" t="e">
        <f>G8+#REF!</f>
        <v>#REF!</v>
      </c>
      <c r="H7" s="9">
        <v>2754155433.98</v>
      </c>
      <c r="I7" s="9">
        <f>E7/C7*100</f>
        <v>31.965254951006887</v>
      </c>
      <c r="J7" s="9">
        <f>E7/D7*100</f>
        <v>31.965254951006887</v>
      </c>
      <c r="K7" s="9">
        <v>17650365.650359999</v>
      </c>
      <c r="L7" s="9">
        <f>E7/K7*100</f>
        <v>117.059628107923</v>
      </c>
      <c r="M7" s="31">
        <f>D7-C7</f>
        <v>0</v>
      </c>
    </row>
    <row r="8" spans="1:13" x14ac:dyDescent="0.2">
      <c r="A8" s="4" t="s">
        <v>13</v>
      </c>
      <c r="B8" s="5" t="s">
        <v>261</v>
      </c>
      <c r="C8" s="9">
        <v>46669046.200000003</v>
      </c>
      <c r="D8" s="9">
        <v>46669046.200000003</v>
      </c>
      <c r="E8" s="9">
        <v>16581282.813870002</v>
      </c>
      <c r="F8" s="10"/>
      <c r="G8" s="10"/>
      <c r="H8" s="10"/>
      <c r="I8" s="9">
        <f t="shared" ref="I8:I72" si="0">E8/C8*100</f>
        <v>35.529508665788846</v>
      </c>
      <c r="J8" s="9">
        <f t="shared" ref="J8:J72" si="1">E8/D8*100</f>
        <v>35.529508665788846</v>
      </c>
      <c r="K8" s="9">
        <v>14513574.617219999</v>
      </c>
      <c r="L8" s="9">
        <f t="shared" ref="L8:L71" si="2">E8/K8*100</f>
        <v>114.24671902810708</v>
      </c>
    </row>
    <row r="9" spans="1:13" s="22" customFormat="1" x14ac:dyDescent="0.2">
      <c r="A9" s="4" t="s">
        <v>14</v>
      </c>
      <c r="B9" s="5" t="s">
        <v>262</v>
      </c>
      <c r="C9" s="9">
        <v>27095905</v>
      </c>
      <c r="D9" s="9">
        <v>27095905</v>
      </c>
      <c r="E9" s="9">
        <v>9339197.2351099998</v>
      </c>
      <c r="F9" s="10"/>
      <c r="G9" s="10"/>
      <c r="H9" s="10"/>
      <c r="I9" s="9">
        <f t="shared" si="0"/>
        <v>34.467190651539411</v>
      </c>
      <c r="J9" s="9">
        <f t="shared" si="1"/>
        <v>34.467190651539411</v>
      </c>
      <c r="K9" s="9">
        <v>8258154.5906999996</v>
      </c>
      <c r="L9" s="9">
        <f t="shared" si="2"/>
        <v>113.09060798677015</v>
      </c>
    </row>
    <row r="10" spans="1:13" s="22" customFormat="1" x14ac:dyDescent="0.2">
      <c r="A10" s="6" t="s">
        <v>15</v>
      </c>
      <c r="B10" s="7" t="s">
        <v>263</v>
      </c>
      <c r="C10" s="10">
        <v>12441472</v>
      </c>
      <c r="D10" s="10">
        <v>12441472</v>
      </c>
      <c r="E10" s="10">
        <v>4983857.2884399993</v>
      </c>
      <c r="F10" s="10"/>
      <c r="G10" s="10"/>
      <c r="H10" s="10"/>
      <c r="I10" s="10">
        <f t="shared" si="0"/>
        <v>40.058421450773665</v>
      </c>
      <c r="J10" s="10">
        <f t="shared" si="1"/>
        <v>40.058421450773665</v>
      </c>
      <c r="K10" s="10">
        <v>4224548.7002800005</v>
      </c>
      <c r="L10" s="10">
        <f t="shared" si="2"/>
        <v>117.97372079317425</v>
      </c>
    </row>
    <row r="11" spans="1:13" ht="25.5" x14ac:dyDescent="0.2">
      <c r="A11" s="6" t="s">
        <v>16</v>
      </c>
      <c r="B11" s="7" t="s">
        <v>264</v>
      </c>
      <c r="C11" s="10">
        <v>12441472</v>
      </c>
      <c r="D11" s="10">
        <v>12441472</v>
      </c>
      <c r="E11" s="10">
        <v>4983857.2884399993</v>
      </c>
      <c r="F11" s="10"/>
      <c r="G11" s="10"/>
      <c r="H11" s="10"/>
      <c r="I11" s="10">
        <f t="shared" si="0"/>
        <v>40.058421450773665</v>
      </c>
      <c r="J11" s="10">
        <f t="shared" si="1"/>
        <v>40.058421450773665</v>
      </c>
      <c r="K11" s="10">
        <v>4224548.7002800005</v>
      </c>
      <c r="L11" s="10">
        <f t="shared" si="2"/>
        <v>117.97372079317425</v>
      </c>
    </row>
    <row r="12" spans="1:13" ht="25.5" x14ac:dyDescent="0.2">
      <c r="A12" s="6" t="s">
        <v>17</v>
      </c>
      <c r="B12" s="7" t="s">
        <v>265</v>
      </c>
      <c r="C12" s="10">
        <v>8933555</v>
      </c>
      <c r="D12" s="10">
        <v>8933555</v>
      </c>
      <c r="E12" s="10">
        <v>3564522.5714400001</v>
      </c>
      <c r="F12" s="10"/>
      <c r="G12" s="10"/>
      <c r="H12" s="10"/>
      <c r="I12" s="10">
        <f t="shared" si="0"/>
        <v>39.900382002909254</v>
      </c>
      <c r="J12" s="10">
        <f t="shared" si="1"/>
        <v>39.900382002909254</v>
      </c>
      <c r="K12" s="10">
        <v>2906372.50404</v>
      </c>
      <c r="L12" s="10">
        <f t="shared" si="2"/>
        <v>122.64506929119166</v>
      </c>
    </row>
    <row r="13" spans="1:13" ht="25.5" x14ac:dyDescent="0.2">
      <c r="A13" s="6" t="s">
        <v>18</v>
      </c>
      <c r="B13" s="7" t="s">
        <v>266</v>
      </c>
      <c r="C13" s="10">
        <v>3507917</v>
      </c>
      <c r="D13" s="10">
        <v>3507917</v>
      </c>
      <c r="E13" s="10">
        <v>1419334.7169999999</v>
      </c>
      <c r="F13" s="10"/>
      <c r="G13" s="10"/>
      <c r="H13" s="10"/>
      <c r="I13" s="10">
        <f t="shared" si="0"/>
        <v>40.460897934586249</v>
      </c>
      <c r="J13" s="10">
        <f t="shared" si="1"/>
        <v>40.460897934586249</v>
      </c>
      <c r="K13" s="10">
        <v>1318176.19624</v>
      </c>
      <c r="L13" s="10">
        <f t="shared" si="2"/>
        <v>107.67412740789489</v>
      </c>
    </row>
    <row r="14" spans="1:13" x14ac:dyDescent="0.2">
      <c r="A14" s="6" t="s">
        <v>19</v>
      </c>
      <c r="B14" s="7" t="s">
        <v>267</v>
      </c>
      <c r="C14" s="10">
        <v>14654433</v>
      </c>
      <c r="D14" s="10">
        <v>14654433</v>
      </c>
      <c r="E14" s="10">
        <v>4355339.9466700004</v>
      </c>
      <c r="F14" s="10"/>
      <c r="G14" s="10"/>
      <c r="H14" s="10"/>
      <c r="I14" s="10">
        <f t="shared" si="0"/>
        <v>29.720289735331285</v>
      </c>
      <c r="J14" s="10">
        <f t="shared" si="1"/>
        <v>29.720289735331285</v>
      </c>
      <c r="K14" s="10">
        <v>4033605.8904200001</v>
      </c>
      <c r="L14" s="10">
        <f t="shared" si="2"/>
        <v>107.97633841754678</v>
      </c>
    </row>
    <row r="15" spans="1:13" ht="51" x14ac:dyDescent="0.2">
      <c r="A15" s="6" t="s">
        <v>991</v>
      </c>
      <c r="B15" s="7" t="s">
        <v>268</v>
      </c>
      <c r="C15" s="10">
        <v>13904935</v>
      </c>
      <c r="D15" s="10">
        <v>13904935</v>
      </c>
      <c r="E15" s="10">
        <v>4163474.2725</v>
      </c>
      <c r="F15" s="10"/>
      <c r="G15" s="10"/>
      <c r="H15" s="10"/>
      <c r="I15" s="10">
        <f t="shared" si="0"/>
        <v>29.942421683380754</v>
      </c>
      <c r="J15" s="10">
        <f t="shared" si="1"/>
        <v>29.942421683380754</v>
      </c>
      <c r="K15" s="10">
        <v>3848514.8078699997</v>
      </c>
      <c r="L15" s="10">
        <f t="shared" si="2"/>
        <v>108.18392237924941</v>
      </c>
    </row>
    <row r="16" spans="1:13" ht="76.5" x14ac:dyDescent="0.2">
      <c r="A16" s="6" t="s">
        <v>20</v>
      </c>
      <c r="B16" s="7" t="s">
        <v>269</v>
      </c>
      <c r="C16" s="10">
        <v>91112</v>
      </c>
      <c r="D16" s="10">
        <v>91112</v>
      </c>
      <c r="E16" s="10">
        <v>19085.018829999997</v>
      </c>
      <c r="F16" s="10"/>
      <c r="G16" s="10"/>
      <c r="H16" s="10"/>
      <c r="I16" s="10">
        <f t="shared" si="0"/>
        <v>20.946767527877775</v>
      </c>
      <c r="J16" s="10">
        <f t="shared" si="1"/>
        <v>20.946767527877775</v>
      </c>
      <c r="K16" s="10">
        <v>18669.871620000002</v>
      </c>
      <c r="L16" s="10">
        <f t="shared" si="2"/>
        <v>102.22362112846706</v>
      </c>
    </row>
    <row r="17" spans="1:12" ht="25.5" x14ac:dyDescent="0.2">
      <c r="A17" s="6" t="s">
        <v>21</v>
      </c>
      <c r="B17" s="7" t="s">
        <v>270</v>
      </c>
      <c r="C17" s="10">
        <v>122202</v>
      </c>
      <c r="D17" s="10">
        <v>122202</v>
      </c>
      <c r="E17" s="10">
        <v>24360.61895</v>
      </c>
      <c r="F17" s="10"/>
      <c r="G17" s="10"/>
      <c r="H17" s="10"/>
      <c r="I17" s="10">
        <f t="shared" si="0"/>
        <v>19.934713793554934</v>
      </c>
      <c r="J17" s="10">
        <f t="shared" si="1"/>
        <v>19.934713793554934</v>
      </c>
      <c r="K17" s="10">
        <v>22794.283620000002</v>
      </c>
      <c r="L17" s="10">
        <f t="shared" si="2"/>
        <v>106.87161463861787</v>
      </c>
    </row>
    <row r="18" spans="1:12" ht="51" x14ac:dyDescent="0.2">
      <c r="A18" s="6" t="s">
        <v>979</v>
      </c>
      <c r="B18" s="7" t="s">
        <v>271</v>
      </c>
      <c r="C18" s="10">
        <v>536184</v>
      </c>
      <c r="D18" s="10">
        <v>536184</v>
      </c>
      <c r="E18" s="10">
        <v>148428.31237</v>
      </c>
      <c r="F18" s="10"/>
      <c r="G18" s="10"/>
      <c r="H18" s="10"/>
      <c r="I18" s="10">
        <f t="shared" si="0"/>
        <v>27.682346427718841</v>
      </c>
      <c r="J18" s="10">
        <f t="shared" si="1"/>
        <v>27.682346427718841</v>
      </c>
      <c r="K18" s="10">
        <v>143626.92731</v>
      </c>
      <c r="L18" s="10">
        <f t="shared" si="2"/>
        <v>103.34295605282765</v>
      </c>
    </row>
    <row r="19" spans="1:12" s="22" customFormat="1" ht="38.25" x14ac:dyDescent="0.2">
      <c r="A19" s="6" t="s">
        <v>980</v>
      </c>
      <c r="B19" s="7" t="s">
        <v>985</v>
      </c>
      <c r="C19" s="10">
        <v>0</v>
      </c>
      <c r="D19" s="10">
        <v>0</v>
      </c>
      <c r="E19" s="10">
        <v>-8.2759799999999988</v>
      </c>
      <c r="F19" s="10"/>
      <c r="G19" s="10"/>
      <c r="H19" s="10"/>
      <c r="I19" s="10">
        <v>0</v>
      </c>
      <c r="J19" s="10">
        <v>0</v>
      </c>
      <c r="K19" s="10">
        <v>0</v>
      </c>
      <c r="L19" s="10">
        <v>0</v>
      </c>
    </row>
    <row r="20" spans="1:12" ht="25.5" x14ac:dyDescent="0.2">
      <c r="A20" s="4" t="s">
        <v>22</v>
      </c>
      <c r="B20" s="5" t="s">
        <v>272</v>
      </c>
      <c r="C20" s="9">
        <v>6889485.9000000004</v>
      </c>
      <c r="D20" s="9">
        <v>6889485.9000000004</v>
      </c>
      <c r="E20" s="9">
        <v>2258827.9094499997</v>
      </c>
      <c r="F20" s="10"/>
      <c r="G20" s="10"/>
      <c r="H20" s="10"/>
      <c r="I20" s="9">
        <f t="shared" si="0"/>
        <v>32.786596013644498</v>
      </c>
      <c r="J20" s="9">
        <f t="shared" si="1"/>
        <v>32.786596013644498</v>
      </c>
      <c r="K20" s="9">
        <v>1930345.9395899998</v>
      </c>
      <c r="L20" s="9">
        <f t="shared" si="2"/>
        <v>117.01674104745021</v>
      </c>
    </row>
    <row r="21" spans="1:12" ht="25.5" x14ac:dyDescent="0.2">
      <c r="A21" s="6" t="s">
        <v>23</v>
      </c>
      <c r="B21" s="7" t="s">
        <v>273</v>
      </c>
      <c r="C21" s="10">
        <v>6889485.9000000004</v>
      </c>
      <c r="D21" s="10">
        <v>6889485.9000000004</v>
      </c>
      <c r="E21" s="10">
        <v>2258827.9094499997</v>
      </c>
      <c r="F21" s="10"/>
      <c r="G21" s="10"/>
      <c r="H21" s="10"/>
      <c r="I21" s="10">
        <f t="shared" si="0"/>
        <v>32.786596013644498</v>
      </c>
      <c r="J21" s="10">
        <f t="shared" si="1"/>
        <v>32.786596013644498</v>
      </c>
      <c r="K21" s="10">
        <v>1930345.9395899998</v>
      </c>
      <c r="L21" s="10">
        <f t="shared" si="2"/>
        <v>117.01674104745021</v>
      </c>
    </row>
    <row r="22" spans="1:12" ht="63.75" x14ac:dyDescent="0.2">
      <c r="A22" s="6" t="s">
        <v>24</v>
      </c>
      <c r="B22" s="7" t="s">
        <v>274</v>
      </c>
      <c r="C22" s="10">
        <v>156796</v>
      </c>
      <c r="D22" s="10">
        <v>156796</v>
      </c>
      <c r="E22" s="10">
        <v>28960.706170000001</v>
      </c>
      <c r="F22" s="10"/>
      <c r="G22" s="10"/>
      <c r="H22" s="10"/>
      <c r="I22" s="10">
        <f t="shared" si="0"/>
        <v>18.470309299982144</v>
      </c>
      <c r="J22" s="10">
        <f t="shared" si="1"/>
        <v>18.470309299982144</v>
      </c>
      <c r="K22" s="10">
        <v>48505.09676</v>
      </c>
      <c r="L22" s="10">
        <f t="shared" si="2"/>
        <v>59.706521797689952</v>
      </c>
    </row>
    <row r="23" spans="1:12" x14ac:dyDescent="0.2">
      <c r="A23" s="6" t="s">
        <v>25</v>
      </c>
      <c r="B23" s="7" t="s">
        <v>275</v>
      </c>
      <c r="C23" s="10">
        <v>1472520</v>
      </c>
      <c r="D23" s="10">
        <v>1472520</v>
      </c>
      <c r="E23" s="10">
        <v>438238.99992000003</v>
      </c>
      <c r="F23" s="10"/>
      <c r="G23" s="10"/>
      <c r="H23" s="10"/>
      <c r="I23" s="10">
        <f t="shared" si="0"/>
        <v>29.761157737755685</v>
      </c>
      <c r="J23" s="10">
        <f t="shared" si="1"/>
        <v>29.761157737755685</v>
      </c>
      <c r="K23" s="10">
        <v>566583.23314000003</v>
      </c>
      <c r="L23" s="10">
        <f t="shared" si="2"/>
        <v>77.347682438691805</v>
      </c>
    </row>
    <row r="24" spans="1:12" ht="25.5" x14ac:dyDescent="0.2">
      <c r="A24" s="6" t="s">
        <v>26</v>
      </c>
      <c r="B24" s="7" t="s">
        <v>276</v>
      </c>
      <c r="C24" s="10">
        <v>210</v>
      </c>
      <c r="D24" s="10">
        <v>210</v>
      </c>
      <c r="E24" s="10">
        <v>47.661000000000001</v>
      </c>
      <c r="F24" s="10"/>
      <c r="G24" s="10"/>
      <c r="H24" s="10"/>
      <c r="I24" s="10">
        <f t="shared" si="0"/>
        <v>22.695714285714285</v>
      </c>
      <c r="J24" s="10">
        <f t="shared" si="1"/>
        <v>22.695714285714285</v>
      </c>
      <c r="K24" s="10">
        <v>84.27655</v>
      </c>
      <c r="L24" s="10">
        <f t="shared" si="2"/>
        <v>56.553098103802299</v>
      </c>
    </row>
    <row r="25" spans="1:12" ht="89.25" x14ac:dyDescent="0.2">
      <c r="A25" s="6" t="s">
        <v>27</v>
      </c>
      <c r="B25" s="7" t="s">
        <v>277</v>
      </c>
      <c r="C25" s="10">
        <v>0</v>
      </c>
      <c r="D25" s="10">
        <v>0</v>
      </c>
      <c r="E25" s="10">
        <v>2207.0390000000002</v>
      </c>
      <c r="F25" s="10"/>
      <c r="G25" s="10"/>
      <c r="H25" s="10"/>
      <c r="I25" s="10">
        <v>0</v>
      </c>
      <c r="J25" s="10">
        <v>0</v>
      </c>
      <c r="K25" s="10">
        <v>-21818.949149999997</v>
      </c>
      <c r="L25" s="10">
        <v>0</v>
      </c>
    </row>
    <row r="26" spans="1:12" ht="89.25" x14ac:dyDescent="0.2">
      <c r="A26" s="6" t="s">
        <v>28</v>
      </c>
      <c r="B26" s="7" t="s">
        <v>278</v>
      </c>
      <c r="C26" s="10">
        <v>1205929.7</v>
      </c>
      <c r="D26" s="10">
        <v>1205929.7</v>
      </c>
      <c r="E26" s="10">
        <v>349108.47914999997</v>
      </c>
      <c r="F26" s="10"/>
      <c r="G26" s="10"/>
      <c r="H26" s="10"/>
      <c r="I26" s="10">
        <f t="shared" si="0"/>
        <v>28.949322597328848</v>
      </c>
      <c r="J26" s="10">
        <f t="shared" si="1"/>
        <v>28.949322597328848</v>
      </c>
      <c r="K26" s="10">
        <v>174738.35621</v>
      </c>
      <c r="L26" s="10">
        <f t="shared" si="2"/>
        <v>199.78926591849273</v>
      </c>
    </row>
    <row r="27" spans="1:12" ht="102" x14ac:dyDescent="0.2">
      <c r="A27" s="6" t="s">
        <v>29</v>
      </c>
      <c r="B27" s="7" t="s">
        <v>279</v>
      </c>
      <c r="C27" s="10">
        <v>797250</v>
      </c>
      <c r="D27" s="10">
        <v>797250</v>
      </c>
      <c r="E27" s="10">
        <v>225795.71244999999</v>
      </c>
      <c r="F27" s="10"/>
      <c r="G27" s="10"/>
      <c r="H27" s="10"/>
      <c r="I27" s="10">
        <f t="shared" si="0"/>
        <v>28.321820313577923</v>
      </c>
      <c r="J27" s="10">
        <f t="shared" si="1"/>
        <v>28.321820313577923</v>
      </c>
      <c r="K27" s="10">
        <v>174738.35621</v>
      </c>
      <c r="L27" s="10">
        <f t="shared" si="2"/>
        <v>129.21931815510465</v>
      </c>
    </row>
    <row r="28" spans="1:12" ht="127.5" x14ac:dyDescent="0.2">
      <c r="A28" s="6" t="s">
        <v>671</v>
      </c>
      <c r="B28" s="7" t="s">
        <v>783</v>
      </c>
      <c r="C28" s="10">
        <v>408679.7</v>
      </c>
      <c r="D28" s="10">
        <v>408679.7</v>
      </c>
      <c r="E28" s="10">
        <v>123312.76670000001</v>
      </c>
      <c r="F28" s="10"/>
      <c r="G28" s="10"/>
      <c r="H28" s="10"/>
      <c r="I28" s="10">
        <f t="shared" si="0"/>
        <v>30.173450430740751</v>
      </c>
      <c r="J28" s="10">
        <f t="shared" si="1"/>
        <v>30.173450430740751</v>
      </c>
      <c r="K28" s="10">
        <v>0</v>
      </c>
      <c r="L28" s="10">
        <v>0</v>
      </c>
    </row>
    <row r="29" spans="1:12" ht="51" x14ac:dyDescent="0.2">
      <c r="A29" s="6" t="s">
        <v>30</v>
      </c>
      <c r="B29" s="7" t="s">
        <v>280</v>
      </c>
      <c r="C29" s="10">
        <v>1473521.9</v>
      </c>
      <c r="D29" s="10">
        <v>1473521.9</v>
      </c>
      <c r="E29" s="10">
        <v>649924.68932</v>
      </c>
      <c r="F29" s="10"/>
      <c r="G29" s="10"/>
      <c r="H29" s="10"/>
      <c r="I29" s="10">
        <f t="shared" si="0"/>
        <v>44.106890390974172</v>
      </c>
      <c r="J29" s="10">
        <f t="shared" si="1"/>
        <v>44.106890390974172</v>
      </c>
      <c r="K29" s="10">
        <v>496917.64874000003</v>
      </c>
      <c r="L29" s="10">
        <f t="shared" si="2"/>
        <v>130.79122686987864</v>
      </c>
    </row>
    <row r="30" spans="1:12" ht="76.5" x14ac:dyDescent="0.2">
      <c r="A30" s="6" t="s">
        <v>672</v>
      </c>
      <c r="B30" s="7" t="s">
        <v>784</v>
      </c>
      <c r="C30" s="10">
        <v>1473521.9</v>
      </c>
      <c r="D30" s="10">
        <v>1473521.9</v>
      </c>
      <c r="E30" s="10">
        <v>649924.68932</v>
      </c>
      <c r="F30" s="10"/>
      <c r="G30" s="10"/>
      <c r="H30" s="10"/>
      <c r="I30" s="10">
        <f t="shared" si="0"/>
        <v>44.106890390974172</v>
      </c>
      <c r="J30" s="10">
        <f t="shared" si="1"/>
        <v>44.106890390974172</v>
      </c>
      <c r="K30" s="10">
        <v>0</v>
      </c>
      <c r="L30" s="10">
        <v>0</v>
      </c>
    </row>
    <row r="31" spans="1:12" ht="51" x14ac:dyDescent="0.2">
      <c r="A31" s="6" t="s">
        <v>31</v>
      </c>
      <c r="B31" s="7" t="s">
        <v>281</v>
      </c>
      <c r="C31" s="10">
        <v>10324.299999999999</v>
      </c>
      <c r="D31" s="10">
        <v>10324.299999999999</v>
      </c>
      <c r="E31" s="10">
        <v>4744.0903499999995</v>
      </c>
      <c r="F31" s="10"/>
      <c r="G31" s="10"/>
      <c r="H31" s="10"/>
      <c r="I31" s="10">
        <f t="shared" si="0"/>
        <v>45.950721598558737</v>
      </c>
      <c r="J31" s="10">
        <f t="shared" si="1"/>
        <v>45.950721598558737</v>
      </c>
      <c r="K31" s="10">
        <v>3582.0190400000001</v>
      </c>
      <c r="L31" s="10">
        <f t="shared" si="2"/>
        <v>132.44179601010717</v>
      </c>
    </row>
    <row r="32" spans="1:12" ht="76.5" x14ac:dyDescent="0.2">
      <c r="A32" s="6" t="s">
        <v>673</v>
      </c>
      <c r="B32" s="7" t="s">
        <v>785</v>
      </c>
      <c r="C32" s="10">
        <v>10324.299999999999</v>
      </c>
      <c r="D32" s="10">
        <v>10324.299999999999</v>
      </c>
      <c r="E32" s="10">
        <v>4744.0903499999995</v>
      </c>
      <c r="F32" s="10"/>
      <c r="G32" s="10"/>
      <c r="H32" s="10"/>
      <c r="I32" s="10">
        <f t="shared" si="0"/>
        <v>45.950721598558737</v>
      </c>
      <c r="J32" s="10">
        <f t="shared" si="1"/>
        <v>45.950721598558737</v>
      </c>
      <c r="K32" s="10">
        <v>0</v>
      </c>
      <c r="L32" s="10">
        <v>0</v>
      </c>
    </row>
    <row r="33" spans="1:12" s="22" customFormat="1" ht="51" x14ac:dyDescent="0.2">
      <c r="A33" s="6" t="s">
        <v>32</v>
      </c>
      <c r="B33" s="7" t="s">
        <v>282</v>
      </c>
      <c r="C33" s="10">
        <v>2853632.4</v>
      </c>
      <c r="D33" s="10">
        <v>2853632.4</v>
      </c>
      <c r="E33" s="10">
        <v>923838.02509999997</v>
      </c>
      <c r="F33" s="10"/>
      <c r="G33" s="10"/>
      <c r="H33" s="10"/>
      <c r="I33" s="10">
        <f t="shared" si="0"/>
        <v>32.37410764960476</v>
      </c>
      <c r="J33" s="10">
        <f t="shared" si="1"/>
        <v>32.37410764960476</v>
      </c>
      <c r="K33" s="10">
        <v>776690.10074000002</v>
      </c>
      <c r="L33" s="10">
        <f t="shared" si="2"/>
        <v>118.94551304565401</v>
      </c>
    </row>
    <row r="34" spans="1:12" ht="76.5" x14ac:dyDescent="0.2">
      <c r="A34" s="6" t="s">
        <v>674</v>
      </c>
      <c r="B34" s="7" t="s">
        <v>786</v>
      </c>
      <c r="C34" s="10">
        <v>2853632.4</v>
      </c>
      <c r="D34" s="10">
        <v>2853632.4</v>
      </c>
      <c r="E34" s="10">
        <v>923838.02509999997</v>
      </c>
      <c r="F34" s="10"/>
      <c r="G34" s="10"/>
      <c r="H34" s="10"/>
      <c r="I34" s="10">
        <f t="shared" si="0"/>
        <v>32.37410764960476</v>
      </c>
      <c r="J34" s="10">
        <f t="shared" si="1"/>
        <v>32.37410764960476</v>
      </c>
      <c r="K34" s="10">
        <v>0</v>
      </c>
      <c r="L34" s="10">
        <v>0</v>
      </c>
    </row>
    <row r="35" spans="1:12" ht="51" x14ac:dyDescent="0.2">
      <c r="A35" s="6" t="s">
        <v>33</v>
      </c>
      <c r="B35" s="7" t="s">
        <v>283</v>
      </c>
      <c r="C35" s="10">
        <v>-274004.40000000002</v>
      </c>
      <c r="D35" s="10">
        <v>-274004.40000000002</v>
      </c>
      <c r="E35" s="10">
        <v>-134337.67405999999</v>
      </c>
      <c r="F35" s="10"/>
      <c r="G35" s="10"/>
      <c r="H35" s="10"/>
      <c r="I35" s="10">
        <f t="shared" si="0"/>
        <v>49.027560893182731</v>
      </c>
      <c r="J35" s="10">
        <f t="shared" si="1"/>
        <v>49.027560893182731</v>
      </c>
      <c r="K35" s="10">
        <v>-108102.79194</v>
      </c>
      <c r="L35" s="10">
        <f t="shared" si="2"/>
        <v>124.26845935168916</v>
      </c>
    </row>
    <row r="36" spans="1:12" ht="76.5" x14ac:dyDescent="0.2">
      <c r="A36" s="6" t="s">
        <v>675</v>
      </c>
      <c r="B36" s="7" t="s">
        <v>787</v>
      </c>
      <c r="C36" s="10">
        <v>-274004.40000000002</v>
      </c>
      <c r="D36" s="10">
        <v>-274004.40000000002</v>
      </c>
      <c r="E36" s="10">
        <v>-134337.67405999999</v>
      </c>
      <c r="F36" s="10"/>
      <c r="G36" s="10"/>
      <c r="H36" s="10"/>
      <c r="I36" s="10">
        <f t="shared" si="0"/>
        <v>49.027560893182731</v>
      </c>
      <c r="J36" s="10">
        <f t="shared" si="1"/>
        <v>49.027560893182731</v>
      </c>
      <c r="K36" s="10">
        <v>0</v>
      </c>
      <c r="L36" s="10">
        <v>0</v>
      </c>
    </row>
    <row r="37" spans="1:12" ht="25.5" x14ac:dyDescent="0.2">
      <c r="A37" s="6" t="s">
        <v>34</v>
      </c>
      <c r="B37" s="7" t="s">
        <v>284</v>
      </c>
      <c r="C37" s="10">
        <v>-9444</v>
      </c>
      <c r="D37" s="10">
        <v>-9444</v>
      </c>
      <c r="E37" s="10">
        <v>-3904.1064999999999</v>
      </c>
      <c r="F37" s="10"/>
      <c r="G37" s="10"/>
      <c r="H37" s="10"/>
      <c r="I37" s="10">
        <f t="shared" si="0"/>
        <v>41.33954362558238</v>
      </c>
      <c r="J37" s="10">
        <f t="shared" si="1"/>
        <v>41.33954362558238</v>
      </c>
      <c r="K37" s="10">
        <v>-6833.0505000000003</v>
      </c>
      <c r="L37" s="10">
        <f t="shared" si="2"/>
        <v>57.135630711349194</v>
      </c>
    </row>
    <row r="38" spans="1:12" x14ac:dyDescent="0.2">
      <c r="A38" s="4" t="s">
        <v>35</v>
      </c>
      <c r="B38" s="5" t="s">
        <v>285</v>
      </c>
      <c r="C38" s="9">
        <v>2818638</v>
      </c>
      <c r="D38" s="9">
        <v>2818638</v>
      </c>
      <c r="E38" s="9">
        <v>1353112.47704</v>
      </c>
      <c r="F38" s="10"/>
      <c r="G38" s="10"/>
      <c r="H38" s="10"/>
      <c r="I38" s="9">
        <f t="shared" si="0"/>
        <v>48.005897778998225</v>
      </c>
      <c r="J38" s="9">
        <f t="shared" si="1"/>
        <v>48.005897778998225</v>
      </c>
      <c r="K38" s="9">
        <v>1191335.9392500001</v>
      </c>
      <c r="L38" s="9">
        <f t="shared" si="2"/>
        <v>113.57942226538096</v>
      </c>
    </row>
    <row r="39" spans="1:12" x14ac:dyDescent="0.2">
      <c r="A39" s="6" t="s">
        <v>36</v>
      </c>
      <c r="B39" s="7" t="s">
        <v>286</v>
      </c>
      <c r="C39" s="10">
        <v>2818638</v>
      </c>
      <c r="D39" s="10">
        <v>2818638</v>
      </c>
      <c r="E39" s="10">
        <v>1353112.3133599998</v>
      </c>
      <c r="F39" s="10"/>
      <c r="G39" s="10"/>
      <c r="H39" s="10"/>
      <c r="I39" s="10">
        <f t="shared" si="0"/>
        <v>48.005891971938212</v>
      </c>
      <c r="J39" s="10">
        <f t="shared" si="1"/>
        <v>48.005891971938212</v>
      </c>
      <c r="K39" s="10">
        <v>1191334.1147799999</v>
      </c>
      <c r="L39" s="10">
        <f t="shared" si="2"/>
        <v>113.57958246749904</v>
      </c>
    </row>
    <row r="40" spans="1:12" ht="25.5" x14ac:dyDescent="0.2">
      <c r="A40" s="6" t="s">
        <v>37</v>
      </c>
      <c r="B40" s="7" t="s">
        <v>287</v>
      </c>
      <c r="C40" s="10">
        <v>1899035</v>
      </c>
      <c r="D40" s="10">
        <v>1899035</v>
      </c>
      <c r="E40" s="10">
        <v>935995.67075000005</v>
      </c>
      <c r="F40" s="10"/>
      <c r="G40" s="10"/>
      <c r="H40" s="10"/>
      <c r="I40" s="10">
        <f t="shared" si="0"/>
        <v>49.287963136540405</v>
      </c>
      <c r="J40" s="10">
        <f t="shared" si="1"/>
        <v>49.287963136540405</v>
      </c>
      <c r="K40" s="10">
        <v>814596.68099000002</v>
      </c>
      <c r="L40" s="10">
        <f t="shared" si="2"/>
        <v>114.90295659104095</v>
      </c>
    </row>
    <row r="41" spans="1:12" ht="25.5" x14ac:dyDescent="0.2">
      <c r="A41" s="6" t="s">
        <v>37</v>
      </c>
      <c r="B41" s="7" t="s">
        <v>288</v>
      </c>
      <c r="C41" s="10">
        <v>1898245</v>
      </c>
      <c r="D41" s="10">
        <v>1898245</v>
      </c>
      <c r="E41" s="10">
        <v>935876.62834000005</v>
      </c>
      <c r="F41" s="10"/>
      <c r="G41" s="10"/>
      <c r="H41" s="10"/>
      <c r="I41" s="10">
        <f t="shared" si="0"/>
        <v>49.302204317145573</v>
      </c>
      <c r="J41" s="10">
        <f t="shared" si="1"/>
        <v>49.302204317145573</v>
      </c>
      <c r="K41" s="10">
        <v>814491.24462999997</v>
      </c>
      <c r="L41" s="10">
        <f t="shared" si="2"/>
        <v>114.90321529056362</v>
      </c>
    </row>
    <row r="42" spans="1:12" ht="25.5" x14ac:dyDescent="0.2">
      <c r="A42" s="6" t="s">
        <v>38</v>
      </c>
      <c r="B42" s="7" t="s">
        <v>289</v>
      </c>
      <c r="C42" s="10">
        <v>790</v>
      </c>
      <c r="D42" s="10">
        <v>790</v>
      </c>
      <c r="E42" s="10">
        <v>119.04241</v>
      </c>
      <c r="F42" s="10"/>
      <c r="G42" s="10"/>
      <c r="H42" s="10"/>
      <c r="I42" s="10">
        <f t="shared" si="0"/>
        <v>15.068659493670886</v>
      </c>
      <c r="J42" s="10">
        <f t="shared" si="1"/>
        <v>15.068659493670886</v>
      </c>
      <c r="K42" s="10">
        <v>105.43636000000001</v>
      </c>
      <c r="L42" s="10">
        <f t="shared" si="2"/>
        <v>112.9045141543202</v>
      </c>
    </row>
    <row r="43" spans="1:12" ht="25.5" x14ac:dyDescent="0.2">
      <c r="A43" s="6" t="s">
        <v>39</v>
      </c>
      <c r="B43" s="7" t="s">
        <v>290</v>
      </c>
      <c r="C43" s="10">
        <v>922721</v>
      </c>
      <c r="D43" s="10">
        <v>922721</v>
      </c>
      <c r="E43" s="10">
        <v>416659.14595999999</v>
      </c>
      <c r="F43" s="10"/>
      <c r="G43" s="10"/>
      <c r="H43" s="10"/>
      <c r="I43" s="10">
        <f t="shared" si="0"/>
        <v>45.155485348225518</v>
      </c>
      <c r="J43" s="10">
        <f t="shared" si="1"/>
        <v>45.155485348225518</v>
      </c>
      <c r="K43" s="10">
        <v>377458.37906999997</v>
      </c>
      <c r="L43" s="10">
        <f t="shared" si="2"/>
        <v>110.38545414903354</v>
      </c>
    </row>
    <row r="44" spans="1:12" ht="38.25" x14ac:dyDescent="0.2">
      <c r="A44" s="6" t="s">
        <v>40</v>
      </c>
      <c r="B44" s="7" t="s">
        <v>291</v>
      </c>
      <c r="C44" s="10">
        <v>922644</v>
      </c>
      <c r="D44" s="10">
        <v>922644</v>
      </c>
      <c r="E44" s="10">
        <v>416608.14744999999</v>
      </c>
      <c r="F44" s="10"/>
      <c r="G44" s="10"/>
      <c r="H44" s="10"/>
      <c r="I44" s="10">
        <f t="shared" si="0"/>
        <v>45.15372640476717</v>
      </c>
      <c r="J44" s="10">
        <f t="shared" si="1"/>
        <v>45.15372640476717</v>
      </c>
      <c r="K44" s="10">
        <v>377429.30975999997</v>
      </c>
      <c r="L44" s="10">
        <f t="shared" si="2"/>
        <v>110.38044388097816</v>
      </c>
    </row>
    <row r="45" spans="1:12" ht="38.25" x14ac:dyDescent="0.2">
      <c r="A45" s="6" t="s">
        <v>41</v>
      </c>
      <c r="B45" s="7" t="s">
        <v>292</v>
      </c>
      <c r="C45" s="10">
        <v>77</v>
      </c>
      <c r="D45" s="10">
        <v>77</v>
      </c>
      <c r="E45" s="10">
        <v>50.998510000000003</v>
      </c>
      <c r="F45" s="10"/>
      <c r="G45" s="10"/>
      <c r="H45" s="10"/>
      <c r="I45" s="10">
        <f t="shared" si="0"/>
        <v>66.231831168831164</v>
      </c>
      <c r="J45" s="10">
        <f t="shared" si="1"/>
        <v>66.231831168831164</v>
      </c>
      <c r="K45" s="10">
        <v>29.069310000000002</v>
      </c>
      <c r="L45" s="10">
        <f t="shared" si="2"/>
        <v>175.43763508662573</v>
      </c>
    </row>
    <row r="46" spans="1:12" s="22" customFormat="1" ht="25.5" x14ac:dyDescent="0.2">
      <c r="A46" s="6" t="s">
        <v>42</v>
      </c>
      <c r="B46" s="7" t="s">
        <v>293</v>
      </c>
      <c r="C46" s="10">
        <v>-3118</v>
      </c>
      <c r="D46" s="10">
        <v>-3118</v>
      </c>
      <c r="E46" s="10">
        <v>457.49665000000005</v>
      </c>
      <c r="F46" s="10"/>
      <c r="G46" s="10"/>
      <c r="H46" s="10"/>
      <c r="I46" s="10">
        <v>0</v>
      </c>
      <c r="J46" s="10">
        <v>0</v>
      </c>
      <c r="K46" s="10">
        <v>-720.94528000000003</v>
      </c>
      <c r="L46" s="10">
        <v>0</v>
      </c>
    </row>
    <row r="47" spans="1:12" x14ac:dyDescent="0.2">
      <c r="A47" s="6" t="s">
        <v>662</v>
      </c>
      <c r="B47" s="7" t="s">
        <v>663</v>
      </c>
      <c r="C47" s="10">
        <v>0</v>
      </c>
      <c r="D47" s="10">
        <v>0</v>
      </c>
      <c r="E47" s="10">
        <v>0.16368000000000002</v>
      </c>
      <c r="F47" s="10"/>
      <c r="G47" s="10"/>
      <c r="H47" s="10"/>
      <c r="I47" s="10">
        <v>0</v>
      </c>
      <c r="J47" s="10">
        <v>0</v>
      </c>
      <c r="K47" s="10">
        <v>1.82447</v>
      </c>
      <c r="L47" s="10">
        <f t="shared" si="2"/>
        <v>8.9713725081804583</v>
      </c>
    </row>
    <row r="48" spans="1:12" ht="25.5" x14ac:dyDescent="0.2">
      <c r="A48" s="6" t="s">
        <v>664</v>
      </c>
      <c r="B48" s="7" t="s">
        <v>665</v>
      </c>
      <c r="C48" s="10">
        <v>0</v>
      </c>
      <c r="D48" s="10">
        <v>0</v>
      </c>
      <c r="E48" s="10">
        <v>0.16368000000000002</v>
      </c>
      <c r="F48" s="10"/>
      <c r="G48" s="10"/>
      <c r="H48" s="10"/>
      <c r="I48" s="10">
        <v>0</v>
      </c>
      <c r="J48" s="10">
        <v>0</v>
      </c>
      <c r="K48" s="10">
        <v>1.82447</v>
      </c>
      <c r="L48" s="10">
        <f t="shared" si="2"/>
        <v>8.9713725081804583</v>
      </c>
    </row>
    <row r="49" spans="1:12" x14ac:dyDescent="0.2">
      <c r="A49" s="4" t="s">
        <v>43</v>
      </c>
      <c r="B49" s="5" t="s">
        <v>294</v>
      </c>
      <c r="C49" s="9">
        <v>7935979</v>
      </c>
      <c r="D49" s="9">
        <v>7935979</v>
      </c>
      <c r="E49" s="9">
        <v>3126294.5254600001</v>
      </c>
      <c r="F49" s="10"/>
      <c r="G49" s="10"/>
      <c r="H49" s="10"/>
      <c r="I49" s="9">
        <f t="shared" si="0"/>
        <v>39.393936469085922</v>
      </c>
      <c r="J49" s="9">
        <f t="shared" si="1"/>
        <v>39.393936469085922</v>
      </c>
      <c r="K49" s="9">
        <v>2502907.1333300001</v>
      </c>
      <c r="L49" s="9">
        <f t="shared" si="2"/>
        <v>124.90653304026556</v>
      </c>
    </row>
    <row r="50" spans="1:12" x14ac:dyDescent="0.2">
      <c r="A50" s="6" t="s">
        <v>44</v>
      </c>
      <c r="B50" s="7" t="s">
        <v>295</v>
      </c>
      <c r="C50" s="10">
        <v>6681303</v>
      </c>
      <c r="D50" s="10">
        <v>6681303</v>
      </c>
      <c r="E50" s="10">
        <v>2897653.2880799999</v>
      </c>
      <c r="F50" s="10"/>
      <c r="G50" s="10"/>
      <c r="H50" s="10"/>
      <c r="I50" s="10">
        <f t="shared" si="0"/>
        <v>43.369583568953537</v>
      </c>
      <c r="J50" s="10">
        <f t="shared" si="1"/>
        <v>43.369583568953537</v>
      </c>
      <c r="K50" s="10">
        <v>2304864.00654</v>
      </c>
      <c r="L50" s="10">
        <f t="shared" si="2"/>
        <v>125.71905673644838</v>
      </c>
    </row>
    <row r="51" spans="1:12" ht="25.5" x14ac:dyDescent="0.2">
      <c r="A51" s="6" t="s">
        <v>45</v>
      </c>
      <c r="B51" s="7" t="s">
        <v>296</v>
      </c>
      <c r="C51" s="10">
        <v>6013173</v>
      </c>
      <c r="D51" s="10">
        <v>6013173</v>
      </c>
      <c r="E51" s="10">
        <v>2717381.38619</v>
      </c>
      <c r="F51" s="10"/>
      <c r="G51" s="10"/>
      <c r="H51" s="10"/>
      <c r="I51" s="10">
        <f t="shared" si="0"/>
        <v>45.190474083981954</v>
      </c>
      <c r="J51" s="10">
        <f t="shared" si="1"/>
        <v>45.190474083981954</v>
      </c>
      <c r="K51" s="10">
        <v>2133821.5953299999</v>
      </c>
      <c r="L51" s="10">
        <f t="shared" si="2"/>
        <v>127.34810595867792</v>
      </c>
    </row>
    <row r="52" spans="1:12" ht="25.5" x14ac:dyDescent="0.2">
      <c r="A52" s="6" t="s">
        <v>46</v>
      </c>
      <c r="B52" s="7" t="s">
        <v>297</v>
      </c>
      <c r="C52" s="10">
        <v>668130</v>
      </c>
      <c r="D52" s="10">
        <v>668130</v>
      </c>
      <c r="E52" s="10">
        <v>180271.90188999998</v>
      </c>
      <c r="F52" s="10"/>
      <c r="G52" s="10"/>
      <c r="H52" s="10"/>
      <c r="I52" s="10">
        <f t="shared" si="0"/>
        <v>26.981560757636984</v>
      </c>
      <c r="J52" s="10">
        <f t="shared" si="1"/>
        <v>26.981560757636984</v>
      </c>
      <c r="K52" s="10">
        <v>171042.41121000002</v>
      </c>
      <c r="L52" s="10">
        <f t="shared" si="2"/>
        <v>105.39602465535189</v>
      </c>
    </row>
    <row r="53" spans="1:12" x14ac:dyDescent="0.2">
      <c r="A53" s="6" t="s">
        <v>47</v>
      </c>
      <c r="B53" s="7" t="s">
        <v>298</v>
      </c>
      <c r="C53" s="10">
        <v>1250800</v>
      </c>
      <c r="D53" s="10">
        <v>1250800</v>
      </c>
      <c r="E53" s="10">
        <v>227549.23738000001</v>
      </c>
      <c r="F53" s="10"/>
      <c r="G53" s="10"/>
      <c r="H53" s="10"/>
      <c r="I53" s="10">
        <f t="shared" si="0"/>
        <v>18.192295921010555</v>
      </c>
      <c r="J53" s="10">
        <f t="shared" si="1"/>
        <v>18.192295921010555</v>
      </c>
      <c r="K53" s="10">
        <v>197210.12678999998</v>
      </c>
      <c r="L53" s="10">
        <f t="shared" si="2"/>
        <v>115.38415449745476</v>
      </c>
    </row>
    <row r="54" spans="1:12" s="22" customFormat="1" x14ac:dyDescent="0.2">
      <c r="A54" s="6" t="s">
        <v>48</v>
      </c>
      <c r="B54" s="7" t="s">
        <v>299</v>
      </c>
      <c r="C54" s="10">
        <v>184641</v>
      </c>
      <c r="D54" s="10">
        <v>184641</v>
      </c>
      <c r="E54" s="10">
        <v>97952.668000000005</v>
      </c>
      <c r="F54" s="10"/>
      <c r="G54" s="10"/>
      <c r="H54" s="10"/>
      <c r="I54" s="10">
        <f t="shared" si="0"/>
        <v>53.050334432764124</v>
      </c>
      <c r="J54" s="10">
        <f t="shared" si="1"/>
        <v>53.050334432764124</v>
      </c>
      <c r="K54" s="10">
        <v>90813.807530000005</v>
      </c>
      <c r="L54" s="10">
        <f t="shared" si="2"/>
        <v>107.8609857511389</v>
      </c>
    </row>
    <row r="55" spans="1:12" x14ac:dyDescent="0.2">
      <c r="A55" s="6" t="s">
        <v>49</v>
      </c>
      <c r="B55" s="7" t="s">
        <v>300</v>
      </c>
      <c r="C55" s="10">
        <v>1066159</v>
      </c>
      <c r="D55" s="10">
        <v>1066159</v>
      </c>
      <c r="E55" s="10">
        <v>129596.56938</v>
      </c>
      <c r="F55" s="10"/>
      <c r="G55" s="10"/>
      <c r="H55" s="10"/>
      <c r="I55" s="10">
        <f t="shared" si="0"/>
        <v>12.155463620341807</v>
      </c>
      <c r="J55" s="10">
        <f t="shared" si="1"/>
        <v>12.155463620341807</v>
      </c>
      <c r="K55" s="10">
        <v>106396.31926</v>
      </c>
      <c r="L55" s="10">
        <f t="shared" si="2"/>
        <v>121.80550068024975</v>
      </c>
    </row>
    <row r="56" spans="1:12" x14ac:dyDescent="0.2">
      <c r="A56" s="6" t="s">
        <v>50</v>
      </c>
      <c r="B56" s="7" t="s">
        <v>301</v>
      </c>
      <c r="C56" s="10">
        <v>3876</v>
      </c>
      <c r="D56" s="10">
        <v>3876</v>
      </c>
      <c r="E56" s="10">
        <v>1092</v>
      </c>
      <c r="F56" s="10"/>
      <c r="G56" s="10"/>
      <c r="H56" s="10"/>
      <c r="I56" s="10">
        <f t="shared" si="0"/>
        <v>28.173374613003094</v>
      </c>
      <c r="J56" s="10">
        <f t="shared" si="1"/>
        <v>28.173374613003094</v>
      </c>
      <c r="K56" s="10">
        <v>833</v>
      </c>
      <c r="L56" s="10">
        <f t="shared" si="2"/>
        <v>131.0924369747899</v>
      </c>
    </row>
    <row r="57" spans="1:12" ht="25.5" x14ac:dyDescent="0.2">
      <c r="A57" s="4" t="s">
        <v>51</v>
      </c>
      <c r="B57" s="5" t="s">
        <v>302</v>
      </c>
      <c r="C57" s="9">
        <v>53731</v>
      </c>
      <c r="D57" s="9">
        <v>53731</v>
      </c>
      <c r="E57" s="9">
        <v>6865.1404299999995</v>
      </c>
      <c r="F57" s="10"/>
      <c r="G57" s="10"/>
      <c r="H57" s="10"/>
      <c r="I57" s="9">
        <f t="shared" si="0"/>
        <v>12.776870763618767</v>
      </c>
      <c r="J57" s="9">
        <f t="shared" si="1"/>
        <v>12.776870763618767</v>
      </c>
      <c r="K57" s="9">
        <v>16462.20695</v>
      </c>
      <c r="L57" s="9">
        <f t="shared" si="2"/>
        <v>41.702430608795133</v>
      </c>
    </row>
    <row r="58" spans="1:12" x14ac:dyDescent="0.2">
      <c r="A58" s="6" t="s">
        <v>52</v>
      </c>
      <c r="B58" s="7" t="s">
        <v>303</v>
      </c>
      <c r="C58" s="10">
        <v>48539</v>
      </c>
      <c r="D58" s="10">
        <v>48539</v>
      </c>
      <c r="E58" s="10">
        <v>6481.5916299999999</v>
      </c>
      <c r="F58" s="10"/>
      <c r="G58" s="10"/>
      <c r="H58" s="10"/>
      <c r="I58" s="10">
        <f t="shared" si="0"/>
        <v>13.353368693215764</v>
      </c>
      <c r="J58" s="10">
        <f t="shared" si="1"/>
        <v>13.353368693215764</v>
      </c>
      <c r="K58" s="10">
        <v>16259.060140000001</v>
      </c>
      <c r="L58" s="10">
        <f t="shared" si="2"/>
        <v>39.86449139242805</v>
      </c>
    </row>
    <row r="59" spans="1:12" s="22" customFormat="1" x14ac:dyDescent="0.2">
      <c r="A59" s="6" t="s">
        <v>53</v>
      </c>
      <c r="B59" s="7" t="s">
        <v>304</v>
      </c>
      <c r="C59" s="10">
        <v>48120</v>
      </c>
      <c r="D59" s="10">
        <v>48120</v>
      </c>
      <c r="E59" s="10">
        <v>6404.2972599999994</v>
      </c>
      <c r="F59" s="10"/>
      <c r="G59" s="10"/>
      <c r="H59" s="10"/>
      <c r="I59" s="10">
        <f t="shared" si="0"/>
        <v>13.309013424771404</v>
      </c>
      <c r="J59" s="10">
        <f t="shared" si="1"/>
        <v>13.309013424771404</v>
      </c>
      <c r="K59" s="10">
        <v>16172.96429</v>
      </c>
      <c r="L59" s="10">
        <f t="shared" si="2"/>
        <v>39.598784398231054</v>
      </c>
    </row>
    <row r="60" spans="1:12" ht="25.5" x14ac:dyDescent="0.2">
      <c r="A60" s="6" t="s">
        <v>54</v>
      </c>
      <c r="B60" s="7" t="s">
        <v>305</v>
      </c>
      <c r="C60" s="10">
        <v>419</v>
      </c>
      <c r="D60" s="10">
        <v>419</v>
      </c>
      <c r="E60" s="10">
        <v>77.294370000000001</v>
      </c>
      <c r="F60" s="10"/>
      <c r="G60" s="10"/>
      <c r="H60" s="10"/>
      <c r="I60" s="10">
        <f t="shared" si="0"/>
        <v>18.44734367541766</v>
      </c>
      <c r="J60" s="10">
        <f t="shared" si="1"/>
        <v>18.44734367541766</v>
      </c>
      <c r="K60" s="10">
        <v>86.095850000000013</v>
      </c>
      <c r="L60" s="10">
        <f t="shared" si="2"/>
        <v>89.777114692520016</v>
      </c>
    </row>
    <row r="61" spans="1:12" ht="25.5" x14ac:dyDescent="0.2">
      <c r="A61" s="6" t="s">
        <v>55</v>
      </c>
      <c r="B61" s="7" t="s">
        <v>306</v>
      </c>
      <c r="C61" s="10">
        <v>5192</v>
      </c>
      <c r="D61" s="10">
        <v>5192</v>
      </c>
      <c r="E61" s="10">
        <v>383.54879999999997</v>
      </c>
      <c r="F61" s="10"/>
      <c r="G61" s="10"/>
      <c r="H61" s="10"/>
      <c r="I61" s="10">
        <f t="shared" si="0"/>
        <v>7.3873035439137134</v>
      </c>
      <c r="J61" s="10">
        <f t="shared" si="1"/>
        <v>7.3873035439137134</v>
      </c>
      <c r="K61" s="10">
        <v>203.13970999999998</v>
      </c>
      <c r="L61" s="10">
        <f t="shared" si="2"/>
        <v>188.8103512602238</v>
      </c>
    </row>
    <row r="62" spans="1:12" x14ac:dyDescent="0.2">
      <c r="A62" s="6" t="s">
        <v>56</v>
      </c>
      <c r="B62" s="7" t="s">
        <v>307</v>
      </c>
      <c r="C62" s="10">
        <v>5187</v>
      </c>
      <c r="D62" s="10">
        <v>5187</v>
      </c>
      <c r="E62" s="10">
        <v>382.50096000000002</v>
      </c>
      <c r="F62" s="10"/>
      <c r="G62" s="10"/>
      <c r="H62" s="10"/>
      <c r="I62" s="10">
        <f t="shared" si="0"/>
        <v>7.3742232504337775</v>
      </c>
      <c r="J62" s="10">
        <f t="shared" si="1"/>
        <v>7.3742232504337775</v>
      </c>
      <c r="K62" s="10">
        <v>201.91887</v>
      </c>
      <c r="L62" s="10">
        <f t="shared" si="2"/>
        <v>189.4329935582544</v>
      </c>
    </row>
    <row r="63" spans="1:12" ht="25.5" x14ac:dyDescent="0.2">
      <c r="A63" s="6" t="s">
        <v>57</v>
      </c>
      <c r="B63" s="7" t="s">
        <v>308</v>
      </c>
      <c r="C63" s="10">
        <v>5</v>
      </c>
      <c r="D63" s="10">
        <v>5</v>
      </c>
      <c r="E63" s="10">
        <v>1.0478399999999999</v>
      </c>
      <c r="F63" s="10"/>
      <c r="G63" s="10"/>
      <c r="H63" s="10"/>
      <c r="I63" s="10">
        <f t="shared" si="0"/>
        <v>20.956799999999998</v>
      </c>
      <c r="J63" s="10">
        <f t="shared" si="1"/>
        <v>20.956799999999998</v>
      </c>
      <c r="K63" s="10">
        <v>1.2208399999999999</v>
      </c>
      <c r="L63" s="10">
        <f t="shared" si="2"/>
        <v>85.829428917794303</v>
      </c>
    </row>
    <row r="64" spans="1:12" x14ac:dyDescent="0.2">
      <c r="A64" s="4" t="s">
        <v>58</v>
      </c>
      <c r="B64" s="5" t="s">
        <v>309</v>
      </c>
      <c r="C64" s="9">
        <v>250284.4</v>
      </c>
      <c r="D64" s="9">
        <v>250284.4</v>
      </c>
      <c r="E64" s="9">
        <v>77275.885319999987</v>
      </c>
      <c r="F64" s="10"/>
      <c r="G64" s="10"/>
      <c r="H64" s="10"/>
      <c r="I64" s="9">
        <f t="shared" si="0"/>
        <v>30.875230465822078</v>
      </c>
      <c r="J64" s="9">
        <f t="shared" si="1"/>
        <v>30.875230465822078</v>
      </c>
      <c r="K64" s="9">
        <v>69684.663390000002</v>
      </c>
      <c r="L64" s="9">
        <f t="shared" si="2"/>
        <v>110.8936766868122</v>
      </c>
    </row>
    <row r="65" spans="1:12" ht="38.25" x14ac:dyDescent="0.2">
      <c r="A65" s="6" t="s">
        <v>992</v>
      </c>
      <c r="B65" s="7" t="s">
        <v>1012</v>
      </c>
      <c r="C65" s="10">
        <v>0</v>
      </c>
      <c r="D65" s="10">
        <v>0</v>
      </c>
      <c r="E65" s="10">
        <v>0.6</v>
      </c>
      <c r="F65" s="10"/>
      <c r="G65" s="10"/>
      <c r="H65" s="10"/>
      <c r="I65" s="10">
        <v>0</v>
      </c>
      <c r="J65" s="10">
        <v>0</v>
      </c>
      <c r="K65" s="10">
        <v>0.3</v>
      </c>
      <c r="L65" s="10" t="s">
        <v>1031</v>
      </c>
    </row>
    <row r="66" spans="1:12" ht="25.5" x14ac:dyDescent="0.2">
      <c r="A66" s="6" t="s">
        <v>993</v>
      </c>
      <c r="B66" s="7" t="s">
        <v>1013</v>
      </c>
      <c r="C66" s="10">
        <v>0</v>
      </c>
      <c r="D66" s="10">
        <v>0</v>
      </c>
      <c r="E66" s="10">
        <v>0.6</v>
      </c>
      <c r="F66" s="10"/>
      <c r="G66" s="10"/>
      <c r="H66" s="10"/>
      <c r="I66" s="10">
        <v>0</v>
      </c>
      <c r="J66" s="10">
        <v>0</v>
      </c>
      <c r="K66" s="10">
        <v>0.3</v>
      </c>
      <c r="L66" s="10" t="s">
        <v>1031</v>
      </c>
    </row>
    <row r="67" spans="1:12" ht="51" x14ac:dyDescent="0.2">
      <c r="A67" s="6" t="s">
        <v>59</v>
      </c>
      <c r="B67" s="7" t="s">
        <v>310</v>
      </c>
      <c r="C67" s="10">
        <v>6771</v>
      </c>
      <c r="D67" s="10">
        <v>6771</v>
      </c>
      <c r="E67" s="10">
        <v>3039.0750899999998</v>
      </c>
      <c r="F67" s="10"/>
      <c r="G67" s="10"/>
      <c r="H67" s="10"/>
      <c r="I67" s="10">
        <f t="shared" si="0"/>
        <v>44.883696499778466</v>
      </c>
      <c r="J67" s="10">
        <f t="shared" si="1"/>
        <v>44.883696499778466</v>
      </c>
      <c r="K67" s="10">
        <v>3279.55</v>
      </c>
      <c r="L67" s="10">
        <f t="shared" si="2"/>
        <v>92.667441874647423</v>
      </c>
    </row>
    <row r="68" spans="1:12" ht="25.5" x14ac:dyDescent="0.2">
      <c r="A68" s="6" t="s">
        <v>60</v>
      </c>
      <c r="B68" s="7" t="s">
        <v>311</v>
      </c>
      <c r="C68" s="10">
        <v>243513.4</v>
      </c>
      <c r="D68" s="10">
        <v>243513.4</v>
      </c>
      <c r="E68" s="10">
        <v>74236.210229999997</v>
      </c>
      <c r="F68" s="10"/>
      <c r="G68" s="10"/>
      <c r="H68" s="10"/>
      <c r="I68" s="10">
        <f t="shared" si="0"/>
        <v>30.485472351829507</v>
      </c>
      <c r="J68" s="10">
        <f t="shared" si="1"/>
        <v>30.485472351829507</v>
      </c>
      <c r="K68" s="10">
        <v>66404.813389999996</v>
      </c>
      <c r="L68" s="10">
        <f t="shared" si="2"/>
        <v>111.7934174349767</v>
      </c>
    </row>
    <row r="69" spans="1:12" ht="63.75" x14ac:dyDescent="0.2">
      <c r="A69" s="6" t="s">
        <v>61</v>
      </c>
      <c r="B69" s="7" t="s">
        <v>312</v>
      </c>
      <c r="C69" s="10">
        <v>259</v>
      </c>
      <c r="D69" s="10">
        <v>259</v>
      </c>
      <c r="E69" s="10">
        <v>252.07650000000001</v>
      </c>
      <c r="F69" s="10"/>
      <c r="G69" s="10"/>
      <c r="H69" s="10"/>
      <c r="I69" s="10">
        <f t="shared" si="0"/>
        <v>97.326833976833981</v>
      </c>
      <c r="J69" s="10">
        <f t="shared" si="1"/>
        <v>97.326833976833981</v>
      </c>
      <c r="K69" s="10">
        <v>98.917000000000002</v>
      </c>
      <c r="L69" s="10" t="s">
        <v>1031</v>
      </c>
    </row>
    <row r="70" spans="1:12" ht="25.5" x14ac:dyDescent="0.2">
      <c r="A70" s="6" t="s">
        <v>62</v>
      </c>
      <c r="B70" s="7" t="s">
        <v>313</v>
      </c>
      <c r="C70" s="10">
        <v>161579.29999999999</v>
      </c>
      <c r="D70" s="10">
        <v>161579.29999999999</v>
      </c>
      <c r="E70" s="10">
        <v>45660.333229999997</v>
      </c>
      <c r="F70" s="10"/>
      <c r="G70" s="10"/>
      <c r="H70" s="10"/>
      <c r="I70" s="10">
        <f t="shared" si="0"/>
        <v>28.25877648312624</v>
      </c>
      <c r="J70" s="10">
        <f t="shared" si="1"/>
        <v>28.25877648312624</v>
      </c>
      <c r="K70" s="10">
        <v>39187.190390000003</v>
      </c>
      <c r="L70" s="10">
        <f t="shared" si="2"/>
        <v>116.51851734094171</v>
      </c>
    </row>
    <row r="71" spans="1:12" ht="38.25" x14ac:dyDescent="0.2">
      <c r="A71" s="6" t="s">
        <v>63</v>
      </c>
      <c r="B71" s="7" t="s">
        <v>314</v>
      </c>
      <c r="C71" s="10">
        <v>48819.6</v>
      </c>
      <c r="D71" s="10">
        <v>48819.6</v>
      </c>
      <c r="E71" s="10">
        <v>12055.25</v>
      </c>
      <c r="F71" s="10"/>
      <c r="G71" s="10"/>
      <c r="H71" s="10"/>
      <c r="I71" s="10">
        <f t="shared" si="0"/>
        <v>24.693463281141181</v>
      </c>
      <c r="J71" s="10">
        <f t="shared" si="1"/>
        <v>24.693463281141181</v>
      </c>
      <c r="K71" s="10">
        <v>15145</v>
      </c>
      <c r="L71" s="10">
        <f t="shared" si="2"/>
        <v>79.598877517332454</v>
      </c>
    </row>
    <row r="72" spans="1:12" ht="51" x14ac:dyDescent="0.2">
      <c r="A72" s="6" t="s">
        <v>64</v>
      </c>
      <c r="B72" s="7" t="s">
        <v>315</v>
      </c>
      <c r="C72" s="10">
        <v>48819.6</v>
      </c>
      <c r="D72" s="10">
        <v>48819.6</v>
      </c>
      <c r="E72" s="10">
        <v>12055.25</v>
      </c>
      <c r="F72" s="10"/>
      <c r="G72" s="10"/>
      <c r="H72" s="10"/>
      <c r="I72" s="10">
        <f t="shared" si="0"/>
        <v>24.693463281141181</v>
      </c>
      <c r="J72" s="10">
        <f t="shared" si="1"/>
        <v>24.693463281141181</v>
      </c>
      <c r="K72" s="10">
        <v>15145</v>
      </c>
      <c r="L72" s="10">
        <f t="shared" ref="L72:L139" si="3">E72/K72*100</f>
        <v>79.598877517332454</v>
      </c>
    </row>
    <row r="73" spans="1:12" ht="25.5" x14ac:dyDescent="0.2">
      <c r="A73" s="6" t="s">
        <v>65</v>
      </c>
      <c r="B73" s="7" t="s">
        <v>316</v>
      </c>
      <c r="C73" s="10">
        <v>4237</v>
      </c>
      <c r="D73" s="10">
        <v>4237</v>
      </c>
      <c r="E73" s="10">
        <v>2178.4</v>
      </c>
      <c r="F73" s="10"/>
      <c r="G73" s="10"/>
      <c r="H73" s="10"/>
      <c r="I73" s="10">
        <f t="shared" ref="I73:I140" si="4">E73/C73*100</f>
        <v>51.413736134057118</v>
      </c>
      <c r="J73" s="10">
        <f t="shared" ref="J73:J140" si="5">E73/D73*100</f>
        <v>51.413736134057118</v>
      </c>
      <c r="K73" s="10">
        <v>2124.6559999999999</v>
      </c>
      <c r="L73" s="10">
        <f t="shared" si="3"/>
        <v>102.52953889947361</v>
      </c>
    </row>
    <row r="74" spans="1:12" ht="51" x14ac:dyDescent="0.2">
      <c r="A74" s="6" t="s">
        <v>66</v>
      </c>
      <c r="B74" s="7" t="s">
        <v>317</v>
      </c>
      <c r="C74" s="10">
        <v>141</v>
      </c>
      <c r="D74" s="10">
        <v>141</v>
      </c>
      <c r="E74" s="10">
        <v>41.6</v>
      </c>
      <c r="F74" s="10"/>
      <c r="G74" s="10"/>
      <c r="H74" s="10"/>
      <c r="I74" s="10">
        <f t="shared" si="4"/>
        <v>29.503546099290784</v>
      </c>
      <c r="J74" s="10">
        <f t="shared" si="5"/>
        <v>29.503546099290784</v>
      </c>
      <c r="K74" s="10">
        <v>33.6</v>
      </c>
      <c r="L74" s="10">
        <f t="shared" si="3"/>
        <v>123.80952380952381</v>
      </c>
    </row>
    <row r="75" spans="1:12" ht="25.5" x14ac:dyDescent="0.2">
      <c r="A75" s="6" t="s">
        <v>67</v>
      </c>
      <c r="B75" s="7" t="s">
        <v>318</v>
      </c>
      <c r="C75" s="10">
        <v>3.5</v>
      </c>
      <c r="D75" s="10">
        <v>3.5</v>
      </c>
      <c r="E75" s="10">
        <v>3.5</v>
      </c>
      <c r="F75" s="10"/>
      <c r="G75" s="10"/>
      <c r="H75" s="10"/>
      <c r="I75" s="10">
        <f t="shared" si="4"/>
        <v>100</v>
      </c>
      <c r="J75" s="10">
        <f t="shared" si="5"/>
        <v>100</v>
      </c>
      <c r="K75" s="10">
        <v>3.5</v>
      </c>
      <c r="L75" s="10">
        <f t="shared" si="3"/>
        <v>100</v>
      </c>
    </row>
    <row r="76" spans="1:12" ht="76.5" x14ac:dyDescent="0.2">
      <c r="A76" s="6" t="s">
        <v>68</v>
      </c>
      <c r="B76" s="7" t="s">
        <v>319</v>
      </c>
      <c r="C76" s="10">
        <v>132</v>
      </c>
      <c r="D76" s="10">
        <v>132</v>
      </c>
      <c r="E76" s="10">
        <v>12</v>
      </c>
      <c r="F76" s="10"/>
      <c r="G76" s="10"/>
      <c r="H76" s="10"/>
      <c r="I76" s="10">
        <f t="shared" si="4"/>
        <v>9.0909090909090917</v>
      </c>
      <c r="J76" s="10">
        <f t="shared" si="5"/>
        <v>9.0909090909090917</v>
      </c>
      <c r="K76" s="10">
        <v>16</v>
      </c>
      <c r="L76" s="10">
        <f t="shared" si="3"/>
        <v>75</v>
      </c>
    </row>
    <row r="77" spans="1:12" ht="51" x14ac:dyDescent="0.2">
      <c r="A77" s="6" t="s">
        <v>69</v>
      </c>
      <c r="B77" s="7" t="s">
        <v>320</v>
      </c>
      <c r="C77" s="10">
        <v>23811.9</v>
      </c>
      <c r="D77" s="10">
        <v>23811.9</v>
      </c>
      <c r="E77" s="10">
        <v>11829.825500000001</v>
      </c>
      <c r="F77" s="10"/>
      <c r="G77" s="10"/>
      <c r="H77" s="10"/>
      <c r="I77" s="10">
        <f t="shared" si="4"/>
        <v>49.680309005161284</v>
      </c>
      <c r="J77" s="10">
        <f t="shared" si="5"/>
        <v>49.680309005161284</v>
      </c>
      <c r="K77" s="10">
        <v>8128.1</v>
      </c>
      <c r="L77" s="10">
        <f t="shared" si="3"/>
        <v>145.54232231394789</v>
      </c>
    </row>
    <row r="78" spans="1:12" s="22" customFormat="1" ht="51" x14ac:dyDescent="0.2">
      <c r="A78" s="6" t="s">
        <v>70</v>
      </c>
      <c r="B78" s="7" t="s">
        <v>321</v>
      </c>
      <c r="C78" s="10">
        <v>2198.4</v>
      </c>
      <c r="D78" s="10">
        <v>2198.4</v>
      </c>
      <c r="E78" s="10">
        <v>3080.6505000000002</v>
      </c>
      <c r="F78" s="10"/>
      <c r="G78" s="10"/>
      <c r="H78" s="10"/>
      <c r="I78" s="10">
        <f t="shared" si="4"/>
        <v>140.13148198689959</v>
      </c>
      <c r="J78" s="10">
        <f t="shared" si="5"/>
        <v>140.13148198689959</v>
      </c>
      <c r="K78" s="10">
        <v>458.5</v>
      </c>
      <c r="L78" s="10" t="s">
        <v>1031</v>
      </c>
    </row>
    <row r="79" spans="1:12" ht="114.75" x14ac:dyDescent="0.2">
      <c r="A79" s="6" t="s">
        <v>71</v>
      </c>
      <c r="B79" s="7" t="s">
        <v>322</v>
      </c>
      <c r="C79" s="10">
        <v>21613.5</v>
      </c>
      <c r="D79" s="10">
        <v>21613.5</v>
      </c>
      <c r="E79" s="10">
        <v>8749.1749999999993</v>
      </c>
      <c r="F79" s="10"/>
      <c r="G79" s="10"/>
      <c r="H79" s="10"/>
      <c r="I79" s="10">
        <f t="shared" si="4"/>
        <v>40.480139727485131</v>
      </c>
      <c r="J79" s="10">
        <f t="shared" si="5"/>
        <v>40.480139727485131</v>
      </c>
      <c r="K79" s="10">
        <v>7669.6</v>
      </c>
      <c r="L79" s="10">
        <f t="shared" si="3"/>
        <v>114.07602743298216</v>
      </c>
    </row>
    <row r="80" spans="1:12" ht="76.5" x14ac:dyDescent="0.2">
      <c r="A80" s="6" t="s">
        <v>72</v>
      </c>
      <c r="B80" s="7" t="s">
        <v>323</v>
      </c>
      <c r="C80" s="10">
        <v>4.8</v>
      </c>
      <c r="D80" s="10">
        <v>4.8</v>
      </c>
      <c r="E80" s="10">
        <v>0</v>
      </c>
      <c r="F80" s="10"/>
      <c r="G80" s="10"/>
      <c r="H80" s="10"/>
      <c r="I80" s="10">
        <f t="shared" si="4"/>
        <v>0</v>
      </c>
      <c r="J80" s="10">
        <f t="shared" si="5"/>
        <v>0</v>
      </c>
      <c r="K80" s="10">
        <v>0</v>
      </c>
      <c r="L80" s="10">
        <v>0</v>
      </c>
    </row>
    <row r="81" spans="1:12" ht="38.25" x14ac:dyDescent="0.2">
      <c r="A81" s="6" t="s">
        <v>73</v>
      </c>
      <c r="B81" s="7" t="s">
        <v>324</v>
      </c>
      <c r="C81" s="10">
        <v>1628.8</v>
      </c>
      <c r="D81" s="10">
        <v>1628.8</v>
      </c>
      <c r="E81" s="10">
        <v>593.6</v>
      </c>
      <c r="F81" s="10"/>
      <c r="G81" s="10"/>
      <c r="H81" s="10"/>
      <c r="I81" s="10">
        <f t="shared" si="4"/>
        <v>36.444007858546172</v>
      </c>
      <c r="J81" s="10">
        <f t="shared" si="5"/>
        <v>36.444007858546172</v>
      </c>
      <c r="K81" s="10">
        <v>585.6</v>
      </c>
      <c r="L81" s="10">
        <f t="shared" si="3"/>
        <v>101.36612021857923</v>
      </c>
    </row>
    <row r="82" spans="1:12" ht="63.75" x14ac:dyDescent="0.2">
      <c r="A82" s="6" t="s">
        <v>74</v>
      </c>
      <c r="B82" s="7" t="s">
        <v>325</v>
      </c>
      <c r="C82" s="10">
        <v>1628.8</v>
      </c>
      <c r="D82" s="10">
        <v>1628.8</v>
      </c>
      <c r="E82" s="10">
        <v>593.6</v>
      </c>
      <c r="F82" s="10"/>
      <c r="G82" s="10"/>
      <c r="H82" s="10"/>
      <c r="I82" s="10">
        <f t="shared" si="4"/>
        <v>36.444007858546172</v>
      </c>
      <c r="J82" s="10">
        <f t="shared" si="5"/>
        <v>36.444007858546172</v>
      </c>
      <c r="K82" s="10">
        <v>585.6</v>
      </c>
      <c r="L82" s="10">
        <f t="shared" si="3"/>
        <v>101.36612021857923</v>
      </c>
    </row>
    <row r="83" spans="1:12" ht="25.5" x14ac:dyDescent="0.2">
      <c r="A83" s="6" t="s">
        <v>75</v>
      </c>
      <c r="B83" s="7" t="s">
        <v>326</v>
      </c>
      <c r="C83" s="10">
        <v>0</v>
      </c>
      <c r="D83" s="10">
        <v>0</v>
      </c>
      <c r="E83" s="10">
        <v>-14</v>
      </c>
      <c r="F83" s="10"/>
      <c r="G83" s="10"/>
      <c r="H83" s="10"/>
      <c r="I83" s="10">
        <v>0</v>
      </c>
      <c r="J83" s="10">
        <v>0</v>
      </c>
      <c r="K83" s="10">
        <v>185.5</v>
      </c>
      <c r="L83" s="10">
        <v>0</v>
      </c>
    </row>
    <row r="84" spans="1:12" ht="51" x14ac:dyDescent="0.2">
      <c r="A84" s="6" t="s">
        <v>76</v>
      </c>
      <c r="B84" s="7" t="s">
        <v>327</v>
      </c>
      <c r="C84" s="10">
        <v>0</v>
      </c>
      <c r="D84" s="10">
        <v>0</v>
      </c>
      <c r="E84" s="10">
        <v>-14</v>
      </c>
      <c r="F84" s="10"/>
      <c r="G84" s="10"/>
      <c r="H84" s="10"/>
      <c r="I84" s="10">
        <v>0</v>
      </c>
      <c r="J84" s="10">
        <v>0</v>
      </c>
      <c r="K84" s="10">
        <v>185.5</v>
      </c>
      <c r="L84" s="10">
        <v>0</v>
      </c>
    </row>
    <row r="85" spans="1:12" ht="38.25" x14ac:dyDescent="0.2">
      <c r="A85" s="6" t="s">
        <v>77</v>
      </c>
      <c r="B85" s="7" t="s">
        <v>328</v>
      </c>
      <c r="C85" s="10">
        <v>224</v>
      </c>
      <c r="D85" s="10">
        <v>224</v>
      </c>
      <c r="E85" s="10">
        <v>0.35</v>
      </c>
      <c r="F85" s="10"/>
      <c r="G85" s="10"/>
      <c r="H85" s="10"/>
      <c r="I85" s="10">
        <f t="shared" si="4"/>
        <v>0.15625</v>
      </c>
      <c r="J85" s="10">
        <f t="shared" si="5"/>
        <v>0.15625</v>
      </c>
      <c r="K85" s="10">
        <v>103.25</v>
      </c>
      <c r="L85" s="10">
        <f t="shared" si="3"/>
        <v>0.33898305084745761</v>
      </c>
    </row>
    <row r="86" spans="1:12" ht="51" x14ac:dyDescent="0.2">
      <c r="A86" s="6" t="s">
        <v>78</v>
      </c>
      <c r="B86" s="7" t="s">
        <v>329</v>
      </c>
      <c r="C86" s="10">
        <v>224</v>
      </c>
      <c r="D86" s="10">
        <v>224</v>
      </c>
      <c r="E86" s="10">
        <v>0.35</v>
      </c>
      <c r="F86" s="10"/>
      <c r="G86" s="10"/>
      <c r="H86" s="10"/>
      <c r="I86" s="10">
        <f t="shared" si="4"/>
        <v>0.15625</v>
      </c>
      <c r="J86" s="10">
        <f t="shared" si="5"/>
        <v>0.15625</v>
      </c>
      <c r="K86" s="10">
        <v>103.25</v>
      </c>
      <c r="L86" s="10">
        <f t="shared" si="3"/>
        <v>0.33898305084745761</v>
      </c>
    </row>
    <row r="87" spans="1:12" ht="25.5" x14ac:dyDescent="0.2">
      <c r="A87" s="6" t="s">
        <v>981</v>
      </c>
      <c r="B87" s="7" t="s">
        <v>986</v>
      </c>
      <c r="C87" s="10">
        <v>0</v>
      </c>
      <c r="D87" s="10">
        <v>0</v>
      </c>
      <c r="E87" s="10">
        <v>0.52500000000000002</v>
      </c>
      <c r="F87" s="10"/>
      <c r="G87" s="10"/>
      <c r="H87" s="10"/>
      <c r="I87" s="10">
        <v>0</v>
      </c>
      <c r="J87" s="10">
        <v>0</v>
      </c>
      <c r="K87" s="10">
        <v>0</v>
      </c>
      <c r="L87" s="10">
        <v>0</v>
      </c>
    </row>
    <row r="88" spans="1:12" ht="51" x14ac:dyDescent="0.2">
      <c r="A88" s="6" t="s">
        <v>79</v>
      </c>
      <c r="B88" s="7" t="s">
        <v>330</v>
      </c>
      <c r="C88" s="10">
        <v>1745</v>
      </c>
      <c r="D88" s="10">
        <v>1745</v>
      </c>
      <c r="E88" s="10">
        <v>1287.75</v>
      </c>
      <c r="F88" s="10"/>
      <c r="G88" s="10"/>
      <c r="H88" s="10"/>
      <c r="I88" s="10">
        <f t="shared" si="4"/>
        <v>73.796561604584525</v>
      </c>
      <c r="J88" s="10">
        <f t="shared" si="5"/>
        <v>73.796561604584525</v>
      </c>
      <c r="K88" s="10">
        <v>561</v>
      </c>
      <c r="L88" s="10" t="s">
        <v>1031</v>
      </c>
    </row>
    <row r="89" spans="1:12" ht="51" x14ac:dyDescent="0.2">
      <c r="A89" s="6" t="s">
        <v>80</v>
      </c>
      <c r="B89" s="7" t="s">
        <v>331</v>
      </c>
      <c r="C89" s="10">
        <v>432.5</v>
      </c>
      <c r="D89" s="10">
        <v>432.5</v>
      </c>
      <c r="E89" s="10">
        <v>65</v>
      </c>
      <c r="F89" s="10"/>
      <c r="G89" s="10"/>
      <c r="H89" s="10"/>
      <c r="I89" s="10">
        <f t="shared" si="4"/>
        <v>15.028901734104046</v>
      </c>
      <c r="J89" s="10">
        <f t="shared" si="5"/>
        <v>15.028901734104046</v>
      </c>
      <c r="K89" s="10">
        <v>27.5</v>
      </c>
      <c r="L89" s="10" t="s">
        <v>1031</v>
      </c>
    </row>
    <row r="90" spans="1:12" ht="38.25" x14ac:dyDescent="0.2">
      <c r="A90" s="6" t="s">
        <v>81</v>
      </c>
      <c r="B90" s="7" t="s">
        <v>332</v>
      </c>
      <c r="C90" s="10">
        <v>495</v>
      </c>
      <c r="D90" s="10">
        <v>495</v>
      </c>
      <c r="E90" s="10">
        <v>270</v>
      </c>
      <c r="F90" s="10"/>
      <c r="G90" s="10"/>
      <c r="H90" s="10"/>
      <c r="I90" s="10">
        <f t="shared" si="4"/>
        <v>54.54545454545454</v>
      </c>
      <c r="J90" s="10">
        <f t="shared" si="5"/>
        <v>54.54545454545454</v>
      </c>
      <c r="K90" s="10">
        <v>205</v>
      </c>
      <c r="L90" s="10">
        <f t="shared" si="3"/>
        <v>131.70731707317074</v>
      </c>
    </row>
    <row r="91" spans="1:12" ht="25.5" x14ac:dyDescent="0.2">
      <c r="A91" s="4" t="s">
        <v>82</v>
      </c>
      <c r="B91" s="5" t="s">
        <v>333</v>
      </c>
      <c r="C91" s="9">
        <v>330</v>
      </c>
      <c r="D91" s="9">
        <v>330</v>
      </c>
      <c r="E91" s="9">
        <v>51.233110000000003</v>
      </c>
      <c r="F91" s="10"/>
      <c r="G91" s="10"/>
      <c r="H91" s="10"/>
      <c r="I91" s="9">
        <f t="shared" si="4"/>
        <v>15.52518484848485</v>
      </c>
      <c r="J91" s="9">
        <f t="shared" si="5"/>
        <v>15.52518484848485</v>
      </c>
      <c r="K91" s="9">
        <v>87.774910000000006</v>
      </c>
      <c r="L91" s="9">
        <f t="shared" si="3"/>
        <v>58.368741135707239</v>
      </c>
    </row>
    <row r="92" spans="1:12" ht="25.5" x14ac:dyDescent="0.2">
      <c r="A92" s="6" t="s">
        <v>676</v>
      </c>
      <c r="B92" s="7" t="s">
        <v>334</v>
      </c>
      <c r="C92" s="10">
        <v>8</v>
      </c>
      <c r="D92" s="10">
        <v>8</v>
      </c>
      <c r="E92" s="10">
        <v>8.0436499999999995</v>
      </c>
      <c r="F92" s="10"/>
      <c r="G92" s="10"/>
      <c r="H92" s="10"/>
      <c r="I92" s="10">
        <f t="shared" si="4"/>
        <v>100.545625</v>
      </c>
      <c r="J92" s="10">
        <f t="shared" si="5"/>
        <v>100.545625</v>
      </c>
      <c r="K92" s="10">
        <v>0.27991000000000005</v>
      </c>
      <c r="L92" s="10" t="s">
        <v>1031</v>
      </c>
    </row>
    <row r="93" spans="1:12" ht="25.5" x14ac:dyDescent="0.2">
      <c r="A93" s="6" t="s">
        <v>1035</v>
      </c>
      <c r="B93" s="7" t="s">
        <v>1036</v>
      </c>
      <c r="C93" s="10">
        <v>0</v>
      </c>
      <c r="D93" s="10">
        <v>0</v>
      </c>
      <c r="E93" s="10">
        <v>0</v>
      </c>
      <c r="F93" s="10"/>
      <c r="G93" s="10"/>
      <c r="H93" s="10"/>
      <c r="I93" s="10">
        <v>0</v>
      </c>
      <c r="J93" s="10">
        <v>0</v>
      </c>
      <c r="K93" s="10">
        <v>-0.15483000000000002</v>
      </c>
      <c r="L93" s="10">
        <f t="shared" si="3"/>
        <v>0</v>
      </c>
    </row>
    <row r="94" spans="1:12" ht="25.5" x14ac:dyDescent="0.2">
      <c r="A94" s="6" t="s">
        <v>83</v>
      </c>
      <c r="B94" s="7" t="s">
        <v>335</v>
      </c>
      <c r="C94" s="10">
        <v>8</v>
      </c>
      <c r="D94" s="10">
        <v>8</v>
      </c>
      <c r="E94" s="10">
        <v>8.0436499999999995</v>
      </c>
      <c r="F94" s="10"/>
      <c r="G94" s="10"/>
      <c r="H94" s="10"/>
      <c r="I94" s="10">
        <f t="shared" si="4"/>
        <v>100.545625</v>
      </c>
      <c r="J94" s="10">
        <f t="shared" si="5"/>
        <v>100.545625</v>
      </c>
      <c r="K94" s="10">
        <v>0.43474000000000002</v>
      </c>
      <c r="L94" s="10" t="s">
        <v>1031</v>
      </c>
    </row>
    <row r="95" spans="1:12" x14ac:dyDescent="0.2">
      <c r="A95" s="6" t="s">
        <v>84</v>
      </c>
      <c r="B95" s="7" t="s">
        <v>336</v>
      </c>
      <c r="C95" s="10">
        <v>33</v>
      </c>
      <c r="D95" s="10">
        <v>33</v>
      </c>
      <c r="E95" s="10">
        <v>3.0535100000000002</v>
      </c>
      <c r="F95" s="10"/>
      <c r="G95" s="10"/>
      <c r="H95" s="10"/>
      <c r="I95" s="10">
        <f t="shared" si="4"/>
        <v>9.2530606060606058</v>
      </c>
      <c r="J95" s="10">
        <f t="shared" si="5"/>
        <v>9.2530606060606058</v>
      </c>
      <c r="K95" s="10">
        <v>3.9266000000000001</v>
      </c>
      <c r="L95" s="10">
        <f t="shared" si="3"/>
        <v>77.764732847756335</v>
      </c>
    </row>
    <row r="96" spans="1:12" x14ac:dyDescent="0.2">
      <c r="A96" s="6" t="s">
        <v>85</v>
      </c>
      <c r="B96" s="7" t="s">
        <v>337</v>
      </c>
      <c r="C96" s="10">
        <v>2</v>
      </c>
      <c r="D96" s="10">
        <v>2</v>
      </c>
      <c r="E96" s="10">
        <v>5.8999999999999992E-4</v>
      </c>
      <c r="F96" s="10"/>
      <c r="G96" s="10"/>
      <c r="H96" s="10"/>
      <c r="I96" s="10">
        <v>0</v>
      </c>
      <c r="J96" s="10">
        <v>0</v>
      </c>
      <c r="K96" s="10">
        <v>1.504E-2</v>
      </c>
      <c r="L96" s="10">
        <f t="shared" si="3"/>
        <v>3.9228723404255317</v>
      </c>
    </row>
    <row r="97" spans="1:12" x14ac:dyDescent="0.2">
      <c r="A97" s="6" t="s">
        <v>86</v>
      </c>
      <c r="B97" s="7" t="s">
        <v>338</v>
      </c>
      <c r="C97" s="10">
        <v>2</v>
      </c>
      <c r="D97" s="10">
        <v>2</v>
      </c>
      <c r="E97" s="10">
        <v>5.8999999999999992E-4</v>
      </c>
      <c r="F97" s="10"/>
      <c r="G97" s="10"/>
      <c r="H97" s="10"/>
      <c r="I97" s="10">
        <v>0</v>
      </c>
      <c r="J97" s="10">
        <v>0</v>
      </c>
      <c r="K97" s="10">
        <v>1.504E-2</v>
      </c>
      <c r="L97" s="10">
        <f t="shared" si="3"/>
        <v>3.9228723404255317</v>
      </c>
    </row>
    <row r="98" spans="1:12" x14ac:dyDescent="0.2">
      <c r="A98" s="6" t="s">
        <v>87</v>
      </c>
      <c r="B98" s="7" t="s">
        <v>339</v>
      </c>
      <c r="C98" s="10">
        <v>31</v>
      </c>
      <c r="D98" s="10">
        <v>31</v>
      </c>
      <c r="E98" s="10">
        <v>3.0529199999999999</v>
      </c>
      <c r="F98" s="10"/>
      <c r="G98" s="10"/>
      <c r="H98" s="10"/>
      <c r="I98" s="10">
        <f t="shared" si="4"/>
        <v>9.8481290322580648</v>
      </c>
      <c r="J98" s="10">
        <f t="shared" si="5"/>
        <v>9.8481290322580648</v>
      </c>
      <c r="K98" s="10">
        <v>3.9115600000000001</v>
      </c>
      <c r="L98" s="10">
        <f t="shared" si="3"/>
        <v>78.048655779279869</v>
      </c>
    </row>
    <row r="99" spans="1:12" ht="51" x14ac:dyDescent="0.2">
      <c r="A99" s="6" t="s">
        <v>88</v>
      </c>
      <c r="B99" s="7" t="s">
        <v>340</v>
      </c>
      <c r="C99" s="10">
        <v>31</v>
      </c>
      <c r="D99" s="10">
        <v>31</v>
      </c>
      <c r="E99" s="10">
        <v>3.0529199999999999</v>
      </c>
      <c r="F99" s="10"/>
      <c r="G99" s="10"/>
      <c r="H99" s="10"/>
      <c r="I99" s="10">
        <f t="shared" si="4"/>
        <v>9.8481290322580648</v>
      </c>
      <c r="J99" s="10">
        <f t="shared" si="5"/>
        <v>9.8481290322580648</v>
      </c>
      <c r="K99" s="10">
        <v>3.9115600000000001</v>
      </c>
      <c r="L99" s="10">
        <f t="shared" si="3"/>
        <v>78.048655779279869</v>
      </c>
    </row>
    <row r="100" spans="1:12" x14ac:dyDescent="0.2">
      <c r="A100" s="6" t="s">
        <v>89</v>
      </c>
      <c r="B100" s="7" t="s">
        <v>341</v>
      </c>
      <c r="C100" s="10">
        <v>183</v>
      </c>
      <c r="D100" s="10">
        <v>183</v>
      </c>
      <c r="E100" s="10">
        <v>33.087890000000002</v>
      </c>
      <c r="F100" s="10"/>
      <c r="G100" s="10"/>
      <c r="H100" s="10"/>
      <c r="I100" s="10">
        <f t="shared" si="4"/>
        <v>18.080814207650274</v>
      </c>
      <c r="J100" s="10">
        <f t="shared" si="5"/>
        <v>18.080814207650274</v>
      </c>
      <c r="K100" s="10">
        <v>9.6685800000000004</v>
      </c>
      <c r="L100" s="10" t="s">
        <v>1031</v>
      </c>
    </row>
    <row r="101" spans="1:12" x14ac:dyDescent="0.2">
      <c r="A101" s="6" t="s">
        <v>90</v>
      </c>
      <c r="B101" s="7" t="s">
        <v>342</v>
      </c>
      <c r="C101" s="10">
        <v>75</v>
      </c>
      <c r="D101" s="10">
        <v>75</v>
      </c>
      <c r="E101" s="10">
        <v>6.1530899999999997</v>
      </c>
      <c r="F101" s="10">
        <v>0</v>
      </c>
      <c r="G101" s="10">
        <v>0</v>
      </c>
      <c r="H101" s="10">
        <v>0</v>
      </c>
      <c r="I101" s="10">
        <f t="shared" si="4"/>
        <v>8.2041199999999996</v>
      </c>
      <c r="J101" s="10">
        <f t="shared" si="5"/>
        <v>8.2041199999999996</v>
      </c>
      <c r="K101" s="10">
        <v>0.12618000000000001</v>
      </c>
      <c r="L101" s="10" t="s">
        <v>1031</v>
      </c>
    </row>
    <row r="102" spans="1:12" ht="25.5" x14ac:dyDescent="0.2">
      <c r="A102" s="6" t="s">
        <v>677</v>
      </c>
      <c r="B102" s="7" t="s">
        <v>788</v>
      </c>
      <c r="C102" s="10">
        <v>16</v>
      </c>
      <c r="D102" s="10">
        <v>16</v>
      </c>
      <c r="E102" s="10">
        <v>1.6165499999999999</v>
      </c>
      <c r="F102" s="10">
        <v>0</v>
      </c>
      <c r="G102" s="10">
        <v>0</v>
      </c>
      <c r="H102" s="10">
        <v>0</v>
      </c>
      <c r="I102" s="10">
        <f t="shared" si="4"/>
        <v>10.1034375</v>
      </c>
      <c r="J102" s="10">
        <f t="shared" si="5"/>
        <v>10.1034375</v>
      </c>
      <c r="K102" s="10">
        <v>8.0252099999999995</v>
      </c>
      <c r="L102" s="10">
        <f t="shared" si="3"/>
        <v>20.143398116684796</v>
      </c>
    </row>
    <row r="103" spans="1:12" x14ac:dyDescent="0.2">
      <c r="A103" s="6" t="s">
        <v>91</v>
      </c>
      <c r="B103" s="7" t="s">
        <v>343</v>
      </c>
      <c r="C103" s="10">
        <v>92</v>
      </c>
      <c r="D103" s="10">
        <v>92</v>
      </c>
      <c r="E103" s="10">
        <v>25.318249999999999</v>
      </c>
      <c r="F103" s="10"/>
      <c r="G103" s="10"/>
      <c r="H103" s="10"/>
      <c r="I103" s="10">
        <f t="shared" si="4"/>
        <v>27.519836956521736</v>
      </c>
      <c r="J103" s="10">
        <f t="shared" si="5"/>
        <v>27.519836956521736</v>
      </c>
      <c r="K103" s="10">
        <v>1.51719</v>
      </c>
      <c r="L103" s="10" t="s">
        <v>1031</v>
      </c>
    </row>
    <row r="104" spans="1:12" x14ac:dyDescent="0.2">
      <c r="A104" s="6" t="s">
        <v>1037</v>
      </c>
      <c r="B104" s="7" t="s">
        <v>1038</v>
      </c>
      <c r="C104" s="10">
        <v>0</v>
      </c>
      <c r="D104" s="10">
        <v>0</v>
      </c>
      <c r="E104" s="10">
        <v>0</v>
      </c>
      <c r="F104" s="10">
        <v>0</v>
      </c>
      <c r="G104" s="10">
        <v>0</v>
      </c>
      <c r="H104" s="10">
        <v>0</v>
      </c>
      <c r="I104" s="10">
        <v>0</v>
      </c>
      <c r="J104" s="10">
        <v>0</v>
      </c>
      <c r="K104" s="10">
        <v>-0.4</v>
      </c>
      <c r="L104" s="10">
        <v>0</v>
      </c>
    </row>
    <row r="105" spans="1:12" ht="25.5" x14ac:dyDescent="0.2">
      <c r="A105" s="6" t="s">
        <v>1039</v>
      </c>
      <c r="B105" s="7" t="s">
        <v>1040</v>
      </c>
      <c r="C105" s="10">
        <v>0</v>
      </c>
      <c r="D105" s="10">
        <v>0</v>
      </c>
      <c r="E105" s="10">
        <v>0</v>
      </c>
      <c r="F105" s="10">
        <v>0</v>
      </c>
      <c r="G105" s="10">
        <v>0</v>
      </c>
      <c r="H105" s="10">
        <v>0</v>
      </c>
      <c r="I105" s="10">
        <v>0</v>
      </c>
      <c r="J105" s="10">
        <v>0</v>
      </c>
      <c r="K105" s="10">
        <v>-0.4</v>
      </c>
      <c r="L105" s="10">
        <v>0</v>
      </c>
    </row>
    <row r="106" spans="1:12" ht="25.5" x14ac:dyDescent="0.2">
      <c r="A106" s="6" t="s">
        <v>92</v>
      </c>
      <c r="B106" s="7" t="s">
        <v>344</v>
      </c>
      <c r="C106" s="10">
        <v>106</v>
      </c>
      <c r="D106" s="10">
        <v>106</v>
      </c>
      <c r="E106" s="10">
        <v>15.19406</v>
      </c>
      <c r="F106" s="10"/>
      <c r="G106" s="10"/>
      <c r="H106" s="10"/>
      <c r="I106" s="10">
        <f t="shared" si="4"/>
        <v>14.334018867924527</v>
      </c>
      <c r="J106" s="10">
        <f t="shared" si="5"/>
        <v>14.334018867924527</v>
      </c>
      <c r="K106" s="10">
        <v>24.529820000000001</v>
      </c>
      <c r="L106" s="10">
        <f t="shared" si="3"/>
        <v>61.941180163572341</v>
      </c>
    </row>
    <row r="107" spans="1:12" x14ac:dyDescent="0.2">
      <c r="A107" s="6" t="s">
        <v>93</v>
      </c>
      <c r="B107" s="7" t="s">
        <v>345</v>
      </c>
      <c r="C107" s="10">
        <v>101</v>
      </c>
      <c r="D107" s="10">
        <v>101</v>
      </c>
      <c r="E107" s="10">
        <v>15.19406</v>
      </c>
      <c r="F107" s="10"/>
      <c r="G107" s="10"/>
      <c r="H107" s="10"/>
      <c r="I107" s="10">
        <f t="shared" si="4"/>
        <v>15.043623762376237</v>
      </c>
      <c r="J107" s="10">
        <f t="shared" si="5"/>
        <v>15.043623762376237</v>
      </c>
      <c r="K107" s="10">
        <v>23.794409999999999</v>
      </c>
      <c r="L107" s="10">
        <f t="shared" si="3"/>
        <v>63.855586249039163</v>
      </c>
    </row>
    <row r="108" spans="1:12" x14ac:dyDescent="0.2">
      <c r="A108" s="6" t="s">
        <v>678</v>
      </c>
      <c r="B108" s="7" t="s">
        <v>789</v>
      </c>
      <c r="C108" s="10">
        <v>5</v>
      </c>
      <c r="D108" s="10">
        <v>5</v>
      </c>
      <c r="E108" s="10">
        <v>0</v>
      </c>
      <c r="F108" s="10"/>
      <c r="G108" s="10"/>
      <c r="H108" s="10"/>
      <c r="I108" s="10">
        <f t="shared" si="4"/>
        <v>0</v>
      </c>
      <c r="J108" s="10">
        <f t="shared" si="5"/>
        <v>0</v>
      </c>
      <c r="K108" s="10">
        <v>0.73532000000000008</v>
      </c>
      <c r="L108" s="10">
        <f t="shared" si="3"/>
        <v>0</v>
      </c>
    </row>
    <row r="109" spans="1:12" ht="25.5" x14ac:dyDescent="0.2">
      <c r="A109" s="6" t="s">
        <v>94</v>
      </c>
      <c r="B109" s="7" t="s">
        <v>346</v>
      </c>
      <c r="C109" s="10">
        <v>0</v>
      </c>
      <c r="D109" s="10">
        <v>0</v>
      </c>
      <c r="E109" s="10">
        <v>-8.1460000000000008</v>
      </c>
      <c r="F109" s="10"/>
      <c r="G109" s="10"/>
      <c r="H109" s="10"/>
      <c r="I109" s="10">
        <v>0</v>
      </c>
      <c r="J109" s="10">
        <v>0</v>
      </c>
      <c r="K109" s="10">
        <v>49.77</v>
      </c>
      <c r="L109" s="10">
        <v>0</v>
      </c>
    </row>
    <row r="110" spans="1:12" ht="25.5" x14ac:dyDescent="0.2">
      <c r="A110" s="6" t="s">
        <v>94</v>
      </c>
      <c r="B110" s="7" t="s">
        <v>347</v>
      </c>
      <c r="C110" s="10">
        <v>0</v>
      </c>
      <c r="D110" s="10">
        <v>0</v>
      </c>
      <c r="E110" s="10">
        <v>-8.1460000000000008</v>
      </c>
      <c r="F110" s="10"/>
      <c r="G110" s="10"/>
      <c r="H110" s="10"/>
      <c r="I110" s="10">
        <v>0</v>
      </c>
      <c r="J110" s="10">
        <v>0</v>
      </c>
      <c r="K110" s="10">
        <v>49.77</v>
      </c>
      <c r="L110" s="10">
        <v>0</v>
      </c>
    </row>
    <row r="111" spans="1:12" s="22" customFormat="1" ht="25.5" x14ac:dyDescent="0.2">
      <c r="A111" s="4" t="s">
        <v>95</v>
      </c>
      <c r="B111" s="5" t="s">
        <v>348</v>
      </c>
      <c r="C111" s="9">
        <v>132811.20000000001</v>
      </c>
      <c r="D111" s="9">
        <v>132811.20000000001</v>
      </c>
      <c r="E111" s="9">
        <v>24066.737430000001</v>
      </c>
      <c r="F111" s="10"/>
      <c r="G111" s="10"/>
      <c r="H111" s="10"/>
      <c r="I111" s="9">
        <f t="shared" si="4"/>
        <v>18.121014967111208</v>
      </c>
      <c r="J111" s="9">
        <f t="shared" si="5"/>
        <v>18.121014967111208</v>
      </c>
      <c r="K111" s="9">
        <v>91996.902019999994</v>
      </c>
      <c r="L111" s="9">
        <f t="shared" si="3"/>
        <v>26.160378123132805</v>
      </c>
    </row>
    <row r="112" spans="1:12" ht="51" x14ac:dyDescent="0.2">
      <c r="A112" s="6" t="s">
        <v>96</v>
      </c>
      <c r="B112" s="7" t="s">
        <v>349</v>
      </c>
      <c r="C112" s="10">
        <v>4690.5</v>
      </c>
      <c r="D112" s="10">
        <v>4690.5</v>
      </c>
      <c r="E112" s="10">
        <v>0</v>
      </c>
      <c r="F112" s="10"/>
      <c r="G112" s="10"/>
      <c r="H112" s="10"/>
      <c r="I112" s="10">
        <f t="shared" si="4"/>
        <v>0</v>
      </c>
      <c r="J112" s="10">
        <f t="shared" si="5"/>
        <v>0</v>
      </c>
      <c r="K112" s="10">
        <v>46209.555</v>
      </c>
      <c r="L112" s="10">
        <f t="shared" si="3"/>
        <v>0</v>
      </c>
    </row>
    <row r="113" spans="1:12" ht="38.25" x14ac:dyDescent="0.2">
      <c r="A113" s="6" t="s">
        <v>97</v>
      </c>
      <c r="B113" s="7" t="s">
        <v>350</v>
      </c>
      <c r="C113" s="10">
        <v>4690.5</v>
      </c>
      <c r="D113" s="10">
        <v>4690.5</v>
      </c>
      <c r="E113" s="10">
        <v>0</v>
      </c>
      <c r="F113" s="10"/>
      <c r="G113" s="10"/>
      <c r="H113" s="10"/>
      <c r="I113" s="10">
        <f t="shared" si="4"/>
        <v>0</v>
      </c>
      <c r="J113" s="10">
        <f t="shared" si="5"/>
        <v>0</v>
      </c>
      <c r="K113" s="10">
        <v>46209.555</v>
      </c>
      <c r="L113" s="10">
        <f t="shared" si="3"/>
        <v>0</v>
      </c>
    </row>
    <row r="114" spans="1:12" x14ac:dyDescent="0.2">
      <c r="A114" s="6" t="s">
        <v>98</v>
      </c>
      <c r="B114" s="7" t="s">
        <v>351</v>
      </c>
      <c r="C114" s="10">
        <v>434.1</v>
      </c>
      <c r="D114" s="10">
        <v>434.1</v>
      </c>
      <c r="E114" s="10">
        <v>48.712789999999998</v>
      </c>
      <c r="F114" s="10"/>
      <c r="G114" s="10"/>
      <c r="H114" s="10"/>
      <c r="I114" s="10">
        <f t="shared" si="4"/>
        <v>11.221559548491131</v>
      </c>
      <c r="J114" s="10">
        <f t="shared" si="5"/>
        <v>11.221559548491131</v>
      </c>
      <c r="K114" s="10">
        <v>1118.4737500000001</v>
      </c>
      <c r="L114" s="10">
        <f t="shared" si="3"/>
        <v>4.3552913065684375</v>
      </c>
    </row>
    <row r="115" spans="1:12" ht="25.5" x14ac:dyDescent="0.2">
      <c r="A115" s="6" t="s">
        <v>99</v>
      </c>
      <c r="B115" s="7" t="s">
        <v>352</v>
      </c>
      <c r="C115" s="10">
        <v>434.1</v>
      </c>
      <c r="D115" s="10">
        <v>434.1</v>
      </c>
      <c r="E115" s="10">
        <v>48.712789999999998</v>
      </c>
      <c r="F115" s="10"/>
      <c r="G115" s="10"/>
      <c r="H115" s="10"/>
      <c r="I115" s="10">
        <f t="shared" si="4"/>
        <v>11.221559548491131</v>
      </c>
      <c r="J115" s="10">
        <f t="shared" si="5"/>
        <v>11.221559548491131</v>
      </c>
      <c r="K115" s="10">
        <v>1118.4737500000001</v>
      </c>
      <c r="L115" s="10">
        <f t="shared" si="3"/>
        <v>4.3552913065684375</v>
      </c>
    </row>
    <row r="116" spans="1:12" ht="51" x14ac:dyDescent="0.2">
      <c r="A116" s="6" t="s">
        <v>100</v>
      </c>
      <c r="B116" s="7" t="s">
        <v>353</v>
      </c>
      <c r="C116" s="10">
        <v>95005</v>
      </c>
      <c r="D116" s="10">
        <v>95005</v>
      </c>
      <c r="E116" s="10">
        <v>22520.965600000003</v>
      </c>
      <c r="F116" s="10"/>
      <c r="G116" s="10"/>
      <c r="H116" s="10"/>
      <c r="I116" s="10">
        <f t="shared" si="4"/>
        <v>23.705031945687072</v>
      </c>
      <c r="J116" s="10">
        <f t="shared" si="5"/>
        <v>23.705031945687072</v>
      </c>
      <c r="K116" s="10">
        <v>21561.41517</v>
      </c>
      <c r="L116" s="10">
        <f t="shared" si="3"/>
        <v>104.45031285022097</v>
      </c>
    </row>
    <row r="117" spans="1:12" ht="51" x14ac:dyDescent="0.2">
      <c r="A117" s="6" t="s">
        <v>101</v>
      </c>
      <c r="B117" s="7" t="s">
        <v>354</v>
      </c>
      <c r="C117" s="10">
        <v>58461.4</v>
      </c>
      <c r="D117" s="10">
        <v>58461.4</v>
      </c>
      <c r="E117" s="10">
        <v>15080.103539999998</v>
      </c>
      <c r="F117" s="10"/>
      <c r="G117" s="10"/>
      <c r="H117" s="10"/>
      <c r="I117" s="10">
        <f t="shared" si="4"/>
        <v>25.794975043361941</v>
      </c>
      <c r="J117" s="10">
        <f t="shared" si="5"/>
        <v>25.794975043361941</v>
      </c>
      <c r="K117" s="10">
        <v>13794.01806</v>
      </c>
      <c r="L117" s="10">
        <f t="shared" si="3"/>
        <v>109.32350149467615</v>
      </c>
    </row>
    <row r="118" spans="1:12" ht="51" x14ac:dyDescent="0.2">
      <c r="A118" s="6" t="s">
        <v>102</v>
      </c>
      <c r="B118" s="7" t="s">
        <v>355</v>
      </c>
      <c r="C118" s="10">
        <v>58461.4</v>
      </c>
      <c r="D118" s="10">
        <v>58461.4</v>
      </c>
      <c r="E118" s="10">
        <v>15080.103539999998</v>
      </c>
      <c r="F118" s="10"/>
      <c r="G118" s="10"/>
      <c r="H118" s="10"/>
      <c r="I118" s="10">
        <f t="shared" si="4"/>
        <v>25.794975043361941</v>
      </c>
      <c r="J118" s="10">
        <f t="shared" si="5"/>
        <v>25.794975043361941</v>
      </c>
      <c r="K118" s="10">
        <v>13794.01806</v>
      </c>
      <c r="L118" s="10">
        <f t="shared" si="3"/>
        <v>109.32350149467615</v>
      </c>
    </row>
    <row r="119" spans="1:12" ht="51" x14ac:dyDescent="0.2">
      <c r="A119" s="6" t="s">
        <v>103</v>
      </c>
      <c r="B119" s="7" t="s">
        <v>356</v>
      </c>
      <c r="C119" s="10">
        <v>3705.6</v>
      </c>
      <c r="D119" s="10">
        <v>3705.6</v>
      </c>
      <c r="E119" s="10">
        <v>1424.3390900000002</v>
      </c>
      <c r="F119" s="10"/>
      <c r="G119" s="10"/>
      <c r="H119" s="10"/>
      <c r="I119" s="10">
        <f t="shared" si="4"/>
        <v>38.437475442573408</v>
      </c>
      <c r="J119" s="10">
        <f t="shared" si="5"/>
        <v>38.437475442573408</v>
      </c>
      <c r="K119" s="10">
        <v>1355.4719399999999</v>
      </c>
      <c r="L119" s="10">
        <f t="shared" si="3"/>
        <v>105.08067691906631</v>
      </c>
    </row>
    <row r="120" spans="1:12" ht="51" x14ac:dyDescent="0.2">
      <c r="A120" s="6" t="s">
        <v>104</v>
      </c>
      <c r="B120" s="7" t="s">
        <v>357</v>
      </c>
      <c r="C120" s="10">
        <v>3705.6</v>
      </c>
      <c r="D120" s="10">
        <v>3705.6</v>
      </c>
      <c r="E120" s="10">
        <v>1424.3390900000002</v>
      </c>
      <c r="F120" s="10"/>
      <c r="G120" s="10"/>
      <c r="H120" s="10"/>
      <c r="I120" s="10">
        <f t="shared" si="4"/>
        <v>38.437475442573408</v>
      </c>
      <c r="J120" s="10">
        <f t="shared" si="5"/>
        <v>38.437475442573408</v>
      </c>
      <c r="K120" s="10">
        <v>1355.4719399999999</v>
      </c>
      <c r="L120" s="10">
        <f t="shared" si="3"/>
        <v>105.08067691906631</v>
      </c>
    </row>
    <row r="121" spans="1:12" ht="25.5" x14ac:dyDescent="0.2">
      <c r="A121" s="6" t="s">
        <v>105</v>
      </c>
      <c r="B121" s="7" t="s">
        <v>358</v>
      </c>
      <c r="C121" s="10">
        <v>32837.199999999997</v>
      </c>
      <c r="D121" s="10">
        <v>32837.199999999997</v>
      </c>
      <c r="E121" s="10">
        <v>6016.5202599999993</v>
      </c>
      <c r="F121" s="10"/>
      <c r="G121" s="10"/>
      <c r="H121" s="10"/>
      <c r="I121" s="10">
        <f t="shared" si="4"/>
        <v>18.322269438319953</v>
      </c>
      <c r="J121" s="10">
        <f t="shared" si="5"/>
        <v>18.322269438319953</v>
      </c>
      <c r="K121" s="10">
        <v>6411.9251699999995</v>
      </c>
      <c r="L121" s="10">
        <f t="shared" si="3"/>
        <v>93.833288762476315</v>
      </c>
    </row>
    <row r="122" spans="1:12" ht="25.5" x14ac:dyDescent="0.2">
      <c r="A122" s="6" t="s">
        <v>106</v>
      </c>
      <c r="B122" s="7" t="s">
        <v>359</v>
      </c>
      <c r="C122" s="10">
        <v>32837.199999999997</v>
      </c>
      <c r="D122" s="10">
        <v>32837.199999999997</v>
      </c>
      <c r="E122" s="10">
        <v>6016.5202599999993</v>
      </c>
      <c r="F122" s="10"/>
      <c r="G122" s="10"/>
      <c r="H122" s="10"/>
      <c r="I122" s="10">
        <f t="shared" si="4"/>
        <v>18.322269438319953</v>
      </c>
      <c r="J122" s="10">
        <f t="shared" si="5"/>
        <v>18.322269438319953</v>
      </c>
      <c r="K122" s="10">
        <v>6411.9251699999995</v>
      </c>
      <c r="L122" s="10">
        <f t="shared" si="3"/>
        <v>93.833288762476315</v>
      </c>
    </row>
    <row r="123" spans="1:12" ht="76.5" x14ac:dyDescent="0.2">
      <c r="A123" s="6" t="s">
        <v>666</v>
      </c>
      <c r="B123" s="7" t="s">
        <v>667</v>
      </c>
      <c r="C123" s="10">
        <v>0.8</v>
      </c>
      <c r="D123" s="10">
        <v>0.8</v>
      </c>
      <c r="E123" s="10">
        <v>2.7100000000000002E-3</v>
      </c>
      <c r="F123" s="10"/>
      <c r="G123" s="10"/>
      <c r="H123" s="10"/>
      <c r="I123" s="10">
        <f t="shared" si="4"/>
        <v>0.33875</v>
      </c>
      <c r="J123" s="10">
        <f t="shared" si="5"/>
        <v>0.33875</v>
      </c>
      <c r="K123" s="10">
        <v>0</v>
      </c>
      <c r="L123" s="10">
        <v>0</v>
      </c>
    </row>
    <row r="124" spans="1:12" ht="25.5" x14ac:dyDescent="0.2">
      <c r="A124" s="6" t="s">
        <v>107</v>
      </c>
      <c r="B124" s="7" t="s">
        <v>360</v>
      </c>
      <c r="C124" s="10">
        <v>110.3</v>
      </c>
      <c r="D124" s="10">
        <v>110.3</v>
      </c>
      <c r="E124" s="10">
        <v>46.868070000000003</v>
      </c>
      <c r="F124" s="10"/>
      <c r="G124" s="10"/>
      <c r="H124" s="10"/>
      <c r="I124" s="10">
        <f t="shared" si="4"/>
        <v>42.491450589301913</v>
      </c>
      <c r="J124" s="10">
        <f t="shared" si="5"/>
        <v>42.491450589301913</v>
      </c>
      <c r="K124" s="10">
        <v>10.57818</v>
      </c>
      <c r="L124" s="10" t="s">
        <v>1031</v>
      </c>
    </row>
    <row r="125" spans="1:12" ht="25.5" x14ac:dyDescent="0.2">
      <c r="A125" s="6" t="s">
        <v>108</v>
      </c>
      <c r="B125" s="7" t="s">
        <v>361</v>
      </c>
      <c r="C125" s="10">
        <v>110.3</v>
      </c>
      <c r="D125" s="10">
        <v>110.3</v>
      </c>
      <c r="E125" s="10">
        <v>46.868070000000003</v>
      </c>
      <c r="F125" s="10"/>
      <c r="G125" s="10"/>
      <c r="H125" s="10"/>
      <c r="I125" s="10">
        <f t="shared" si="4"/>
        <v>42.491450589301913</v>
      </c>
      <c r="J125" s="10">
        <f t="shared" si="5"/>
        <v>42.491450589301913</v>
      </c>
      <c r="K125" s="10">
        <v>10.57818</v>
      </c>
      <c r="L125" s="10" t="s">
        <v>1031</v>
      </c>
    </row>
    <row r="126" spans="1:12" ht="63.75" x14ac:dyDescent="0.2">
      <c r="A126" s="6" t="s">
        <v>109</v>
      </c>
      <c r="B126" s="7" t="s">
        <v>362</v>
      </c>
      <c r="C126" s="10">
        <v>110.3</v>
      </c>
      <c r="D126" s="10">
        <v>110.3</v>
      </c>
      <c r="E126" s="10">
        <v>46.868070000000003</v>
      </c>
      <c r="F126" s="10"/>
      <c r="G126" s="10"/>
      <c r="H126" s="10"/>
      <c r="I126" s="10">
        <f t="shared" si="4"/>
        <v>42.491450589301913</v>
      </c>
      <c r="J126" s="10">
        <f t="shared" si="5"/>
        <v>42.491450589301913</v>
      </c>
      <c r="K126" s="10">
        <v>10.57818</v>
      </c>
      <c r="L126" s="10" t="s">
        <v>1031</v>
      </c>
    </row>
    <row r="127" spans="1:12" x14ac:dyDescent="0.2">
      <c r="A127" s="6" t="s">
        <v>110</v>
      </c>
      <c r="B127" s="7" t="s">
        <v>363</v>
      </c>
      <c r="C127" s="10">
        <v>32571.3</v>
      </c>
      <c r="D127" s="10">
        <v>32571.3</v>
      </c>
      <c r="E127" s="10">
        <v>1450.1909699999999</v>
      </c>
      <c r="F127" s="10"/>
      <c r="G127" s="10"/>
      <c r="H127" s="10"/>
      <c r="I127" s="10">
        <f t="shared" si="4"/>
        <v>4.4523582724668653</v>
      </c>
      <c r="J127" s="10">
        <f t="shared" si="5"/>
        <v>4.4523582724668653</v>
      </c>
      <c r="K127" s="10">
        <v>23096.879920000003</v>
      </c>
      <c r="L127" s="10">
        <f t="shared" si="3"/>
        <v>6.2787310451584126</v>
      </c>
    </row>
    <row r="128" spans="1:12" ht="38.25" x14ac:dyDescent="0.2">
      <c r="A128" s="6" t="s">
        <v>111</v>
      </c>
      <c r="B128" s="7" t="s">
        <v>364</v>
      </c>
      <c r="C128" s="10">
        <v>32571.3</v>
      </c>
      <c r="D128" s="10">
        <v>32571.3</v>
      </c>
      <c r="E128" s="10">
        <v>1450.1909699999999</v>
      </c>
      <c r="F128" s="10"/>
      <c r="G128" s="10"/>
      <c r="H128" s="10"/>
      <c r="I128" s="10">
        <f t="shared" si="4"/>
        <v>4.4523582724668653</v>
      </c>
      <c r="J128" s="10">
        <f t="shared" si="5"/>
        <v>4.4523582724668653</v>
      </c>
      <c r="K128" s="10">
        <v>23096.879920000003</v>
      </c>
      <c r="L128" s="10">
        <f t="shared" si="3"/>
        <v>6.2787310451584126</v>
      </c>
    </row>
    <row r="129" spans="1:12" ht="38.25" x14ac:dyDescent="0.2">
      <c r="A129" s="6" t="s">
        <v>112</v>
      </c>
      <c r="B129" s="7" t="s">
        <v>365</v>
      </c>
      <c r="C129" s="10">
        <v>32571.3</v>
      </c>
      <c r="D129" s="10">
        <v>32571.3</v>
      </c>
      <c r="E129" s="10">
        <v>1450.1909699999999</v>
      </c>
      <c r="F129" s="10"/>
      <c r="G129" s="10"/>
      <c r="H129" s="10"/>
      <c r="I129" s="10">
        <f t="shared" si="4"/>
        <v>4.4523582724668653</v>
      </c>
      <c r="J129" s="10">
        <f t="shared" si="5"/>
        <v>4.4523582724668653</v>
      </c>
      <c r="K129" s="10">
        <v>23096.879920000003</v>
      </c>
      <c r="L129" s="10">
        <f t="shared" si="3"/>
        <v>6.2787310451584126</v>
      </c>
    </row>
    <row r="130" spans="1:12" x14ac:dyDescent="0.2">
      <c r="A130" s="4" t="s">
        <v>113</v>
      </c>
      <c r="B130" s="5" t="s">
        <v>366</v>
      </c>
      <c r="C130" s="9">
        <v>352986.2</v>
      </c>
      <c r="D130" s="9">
        <v>352986.2</v>
      </c>
      <c r="E130" s="9">
        <v>124804.85924999999</v>
      </c>
      <c r="F130" s="10"/>
      <c r="G130" s="10"/>
      <c r="H130" s="10"/>
      <c r="I130" s="9">
        <f t="shared" si="4"/>
        <v>35.35686642990575</v>
      </c>
      <c r="J130" s="9">
        <f t="shared" si="5"/>
        <v>35.35686642990575</v>
      </c>
      <c r="K130" s="9">
        <v>140766.14891999998</v>
      </c>
      <c r="L130" s="9">
        <f t="shared" si="3"/>
        <v>88.66113068201426</v>
      </c>
    </row>
    <row r="131" spans="1:12" x14ac:dyDescent="0.2">
      <c r="A131" s="6" t="s">
        <v>114</v>
      </c>
      <c r="B131" s="7" t="s">
        <v>367</v>
      </c>
      <c r="C131" s="10">
        <v>20774.7</v>
      </c>
      <c r="D131" s="10">
        <v>20774.7</v>
      </c>
      <c r="E131" s="10">
        <v>10478.257609999999</v>
      </c>
      <c r="F131" s="10"/>
      <c r="G131" s="10"/>
      <c r="H131" s="10"/>
      <c r="I131" s="10">
        <f t="shared" si="4"/>
        <v>50.437588075880747</v>
      </c>
      <c r="J131" s="10">
        <f t="shared" si="5"/>
        <v>50.437588075880747</v>
      </c>
      <c r="K131" s="10">
        <v>12109.241970000001</v>
      </c>
      <c r="L131" s="10">
        <f t="shared" si="3"/>
        <v>86.531077964742309</v>
      </c>
    </row>
    <row r="132" spans="1:12" ht="25.5" x14ac:dyDescent="0.2">
      <c r="A132" s="6" t="s">
        <v>994</v>
      </c>
      <c r="B132" s="7" t="s">
        <v>368</v>
      </c>
      <c r="C132" s="10">
        <v>5429.1</v>
      </c>
      <c r="D132" s="10">
        <v>5429.1</v>
      </c>
      <c r="E132" s="10">
        <v>3069.6618699999999</v>
      </c>
      <c r="F132" s="10"/>
      <c r="G132" s="10"/>
      <c r="H132" s="10"/>
      <c r="I132" s="10">
        <f t="shared" si="4"/>
        <v>56.540897570499702</v>
      </c>
      <c r="J132" s="10">
        <f t="shared" si="5"/>
        <v>56.540897570499702</v>
      </c>
      <c r="K132" s="10">
        <v>2950.69668</v>
      </c>
      <c r="L132" s="10">
        <f t="shared" si="3"/>
        <v>104.03176615225662</v>
      </c>
    </row>
    <row r="133" spans="1:12" ht="25.5" x14ac:dyDescent="0.2">
      <c r="A133" s="6" t="s">
        <v>1041</v>
      </c>
      <c r="B133" s="7" t="s">
        <v>1042</v>
      </c>
      <c r="C133" s="10">
        <v>0</v>
      </c>
      <c r="D133" s="10">
        <v>0</v>
      </c>
      <c r="E133" s="10">
        <v>0</v>
      </c>
      <c r="F133" s="10"/>
      <c r="G133" s="10"/>
      <c r="H133" s="10"/>
      <c r="I133" s="10">
        <v>0</v>
      </c>
      <c r="J133" s="10">
        <v>0</v>
      </c>
      <c r="K133" s="10">
        <v>-3.6246900000000002</v>
      </c>
      <c r="L133" s="10">
        <f t="shared" si="3"/>
        <v>0</v>
      </c>
    </row>
    <row r="134" spans="1:12" s="22" customFormat="1" x14ac:dyDescent="0.2">
      <c r="A134" s="6" t="s">
        <v>115</v>
      </c>
      <c r="B134" s="7" t="s">
        <v>369</v>
      </c>
      <c r="C134" s="10">
        <v>4925.2</v>
      </c>
      <c r="D134" s="10">
        <v>4925.2</v>
      </c>
      <c r="E134" s="10">
        <v>2786.01109</v>
      </c>
      <c r="F134" s="10"/>
      <c r="G134" s="10"/>
      <c r="H134" s="10"/>
      <c r="I134" s="10">
        <f t="shared" si="4"/>
        <v>56.566455981482989</v>
      </c>
      <c r="J134" s="10">
        <f t="shared" si="5"/>
        <v>56.566455981482989</v>
      </c>
      <c r="K134" s="10">
        <v>1659.8697999999999</v>
      </c>
      <c r="L134" s="10">
        <f t="shared" si="3"/>
        <v>167.84515809613501</v>
      </c>
    </row>
    <row r="135" spans="1:12" s="22" customFormat="1" x14ac:dyDescent="0.2">
      <c r="A135" s="6" t="s">
        <v>116</v>
      </c>
      <c r="B135" s="7" t="s">
        <v>370</v>
      </c>
      <c r="C135" s="10">
        <v>10420.4</v>
      </c>
      <c r="D135" s="10">
        <v>10420.4</v>
      </c>
      <c r="E135" s="10">
        <v>4622.5846300000003</v>
      </c>
      <c r="F135" s="10"/>
      <c r="G135" s="10"/>
      <c r="H135" s="10"/>
      <c r="I135" s="10">
        <f t="shared" si="4"/>
        <v>44.360913496602819</v>
      </c>
      <c r="J135" s="10">
        <f t="shared" si="5"/>
        <v>44.360913496602819</v>
      </c>
      <c r="K135" s="10">
        <v>4620.2587000000003</v>
      </c>
      <c r="L135" s="10">
        <f t="shared" si="3"/>
        <v>100.0503419862615</v>
      </c>
    </row>
    <row r="136" spans="1:12" s="22" customFormat="1" x14ac:dyDescent="0.2">
      <c r="A136" s="6" t="s">
        <v>679</v>
      </c>
      <c r="B136" s="7" t="s">
        <v>790</v>
      </c>
      <c r="C136" s="10">
        <v>3959.2</v>
      </c>
      <c r="D136" s="10">
        <v>3959.2</v>
      </c>
      <c r="E136" s="10">
        <v>4462.1369999999997</v>
      </c>
      <c r="F136" s="10"/>
      <c r="G136" s="10"/>
      <c r="H136" s="10"/>
      <c r="I136" s="10">
        <f t="shared" si="4"/>
        <v>112.70299555465751</v>
      </c>
      <c r="J136" s="10">
        <f t="shared" si="5"/>
        <v>112.70299555465751</v>
      </c>
      <c r="K136" s="10">
        <v>2854.8936100000001</v>
      </c>
      <c r="L136" s="10">
        <f t="shared" si="3"/>
        <v>156.29783836323062</v>
      </c>
    </row>
    <row r="137" spans="1:12" x14ac:dyDescent="0.2">
      <c r="A137" s="6" t="s">
        <v>680</v>
      </c>
      <c r="B137" s="7" t="s">
        <v>791</v>
      </c>
      <c r="C137" s="10">
        <v>6461.2</v>
      </c>
      <c r="D137" s="10">
        <v>6461.2</v>
      </c>
      <c r="E137" s="10">
        <v>160.44763</v>
      </c>
      <c r="F137" s="10"/>
      <c r="G137" s="10"/>
      <c r="H137" s="10"/>
      <c r="I137" s="10">
        <f t="shared" si="4"/>
        <v>2.4832481582368602</v>
      </c>
      <c r="J137" s="10">
        <f t="shared" si="5"/>
        <v>2.4832481582368602</v>
      </c>
      <c r="K137" s="10">
        <v>27.147849999999998</v>
      </c>
      <c r="L137" s="10" t="s">
        <v>1031</v>
      </c>
    </row>
    <row r="138" spans="1:12" ht="25.5" x14ac:dyDescent="0.2">
      <c r="A138" s="6" t="s">
        <v>982</v>
      </c>
      <c r="B138" s="7" t="s">
        <v>987</v>
      </c>
      <c r="C138" s="10">
        <v>0</v>
      </c>
      <c r="D138" s="10">
        <v>0</v>
      </c>
      <c r="E138" s="10">
        <v>2.0000000000000002E-5</v>
      </c>
      <c r="F138" s="10"/>
      <c r="G138" s="10"/>
      <c r="H138" s="10"/>
      <c r="I138" s="10">
        <v>0</v>
      </c>
      <c r="J138" s="10">
        <v>0</v>
      </c>
      <c r="K138" s="10">
        <v>0</v>
      </c>
      <c r="L138" s="10">
        <v>0</v>
      </c>
    </row>
    <row r="139" spans="1:12" x14ac:dyDescent="0.2">
      <c r="A139" s="6" t="s">
        <v>117</v>
      </c>
      <c r="B139" s="7" t="s">
        <v>371</v>
      </c>
      <c r="C139" s="10">
        <v>35886.1</v>
      </c>
      <c r="D139" s="10">
        <v>35886.1</v>
      </c>
      <c r="E139" s="10">
        <v>3904.9402799999998</v>
      </c>
      <c r="F139" s="10"/>
      <c r="G139" s="10"/>
      <c r="H139" s="10"/>
      <c r="I139" s="10">
        <f t="shared" si="4"/>
        <v>10.881484140098813</v>
      </c>
      <c r="J139" s="10">
        <f t="shared" si="5"/>
        <v>10.881484140098813</v>
      </c>
      <c r="K139" s="10">
        <v>10925.025730000001</v>
      </c>
      <c r="L139" s="10">
        <f t="shared" si="3"/>
        <v>35.743076277404789</v>
      </c>
    </row>
    <row r="140" spans="1:12" ht="38.25" x14ac:dyDescent="0.2">
      <c r="A140" s="6" t="s">
        <v>118</v>
      </c>
      <c r="B140" s="7" t="s">
        <v>372</v>
      </c>
      <c r="C140" s="10">
        <v>34856.1</v>
      </c>
      <c r="D140" s="10">
        <v>34856.1</v>
      </c>
      <c r="E140" s="10">
        <v>3693.8792000000003</v>
      </c>
      <c r="F140" s="10"/>
      <c r="G140" s="10"/>
      <c r="H140" s="10"/>
      <c r="I140" s="10">
        <f t="shared" si="4"/>
        <v>10.597511482925515</v>
      </c>
      <c r="J140" s="10">
        <f t="shared" si="5"/>
        <v>10.597511482925515</v>
      </c>
      <c r="K140" s="10">
        <v>10741.3887</v>
      </c>
      <c r="L140" s="10">
        <f t="shared" ref="L140:L207" si="6">E140/K140*100</f>
        <v>34.389214497004474</v>
      </c>
    </row>
    <row r="141" spans="1:12" ht="38.25" x14ac:dyDescent="0.2">
      <c r="A141" s="6" t="s">
        <v>119</v>
      </c>
      <c r="B141" s="7" t="s">
        <v>373</v>
      </c>
      <c r="C141" s="10">
        <v>34856.1</v>
      </c>
      <c r="D141" s="10">
        <v>34856.1</v>
      </c>
      <c r="E141" s="10">
        <v>3693.8792000000003</v>
      </c>
      <c r="F141" s="10"/>
      <c r="G141" s="10"/>
      <c r="H141" s="10"/>
      <c r="I141" s="10">
        <f t="shared" ref="I141:I208" si="7">E141/C141*100</f>
        <v>10.597511482925515</v>
      </c>
      <c r="J141" s="10">
        <f t="shared" ref="J141:J208" si="8">E141/D141*100</f>
        <v>10.597511482925515</v>
      </c>
      <c r="K141" s="10">
        <v>10741.3887</v>
      </c>
      <c r="L141" s="10">
        <f t="shared" si="6"/>
        <v>34.389214497004474</v>
      </c>
    </row>
    <row r="142" spans="1:12" ht="25.5" x14ac:dyDescent="0.2">
      <c r="A142" s="6" t="s">
        <v>120</v>
      </c>
      <c r="B142" s="7" t="s">
        <v>374</v>
      </c>
      <c r="C142" s="10">
        <v>65</v>
      </c>
      <c r="D142" s="10">
        <v>65</v>
      </c>
      <c r="E142" s="10">
        <v>31.06108</v>
      </c>
      <c r="F142" s="10"/>
      <c r="G142" s="10"/>
      <c r="H142" s="10"/>
      <c r="I142" s="10">
        <f t="shared" si="7"/>
        <v>47.786276923076926</v>
      </c>
      <c r="J142" s="10">
        <f t="shared" si="8"/>
        <v>47.786276923076926</v>
      </c>
      <c r="K142" s="10">
        <v>38.637029999999996</v>
      </c>
      <c r="L142" s="10">
        <f t="shared" si="6"/>
        <v>80.391997003910504</v>
      </c>
    </row>
    <row r="143" spans="1:12" ht="38.25" x14ac:dyDescent="0.2">
      <c r="A143" s="6" t="s">
        <v>121</v>
      </c>
      <c r="B143" s="7" t="s">
        <v>375</v>
      </c>
      <c r="C143" s="10">
        <v>705</v>
      </c>
      <c r="D143" s="10">
        <v>705</v>
      </c>
      <c r="E143" s="10">
        <v>180</v>
      </c>
      <c r="F143" s="10"/>
      <c r="G143" s="10"/>
      <c r="H143" s="10"/>
      <c r="I143" s="10">
        <f t="shared" si="7"/>
        <v>25.531914893617021</v>
      </c>
      <c r="J143" s="10">
        <f t="shared" si="8"/>
        <v>25.531914893617021</v>
      </c>
      <c r="K143" s="10">
        <v>105</v>
      </c>
      <c r="L143" s="10">
        <f t="shared" si="6"/>
        <v>171.42857142857142</v>
      </c>
    </row>
    <row r="144" spans="1:12" ht="38.25" x14ac:dyDescent="0.2">
      <c r="A144" s="6" t="s">
        <v>122</v>
      </c>
      <c r="B144" s="7" t="s">
        <v>376</v>
      </c>
      <c r="C144" s="10">
        <v>705</v>
      </c>
      <c r="D144" s="10">
        <v>705</v>
      </c>
      <c r="E144" s="10">
        <v>180</v>
      </c>
      <c r="F144" s="10"/>
      <c r="G144" s="10"/>
      <c r="H144" s="10"/>
      <c r="I144" s="10">
        <f t="shared" si="7"/>
        <v>25.531914893617021</v>
      </c>
      <c r="J144" s="10">
        <f t="shared" si="8"/>
        <v>25.531914893617021</v>
      </c>
      <c r="K144" s="10">
        <v>105</v>
      </c>
      <c r="L144" s="10">
        <f t="shared" si="6"/>
        <v>171.42857142857142</v>
      </c>
    </row>
    <row r="145" spans="1:12" x14ac:dyDescent="0.2">
      <c r="A145" s="6" t="s">
        <v>123</v>
      </c>
      <c r="B145" s="7" t="s">
        <v>377</v>
      </c>
      <c r="C145" s="10">
        <v>260</v>
      </c>
      <c r="D145" s="10">
        <v>260</v>
      </c>
      <c r="E145" s="10">
        <v>0</v>
      </c>
      <c r="F145" s="10"/>
      <c r="G145" s="10"/>
      <c r="H145" s="10"/>
      <c r="I145" s="10">
        <f t="shared" si="7"/>
        <v>0</v>
      </c>
      <c r="J145" s="10">
        <f t="shared" si="8"/>
        <v>0</v>
      </c>
      <c r="K145" s="10">
        <v>40</v>
      </c>
      <c r="L145" s="10">
        <f t="shared" si="6"/>
        <v>0</v>
      </c>
    </row>
    <row r="146" spans="1:12" ht="25.5" x14ac:dyDescent="0.2">
      <c r="A146" s="6" t="s">
        <v>124</v>
      </c>
      <c r="B146" s="7" t="s">
        <v>378</v>
      </c>
      <c r="C146" s="10">
        <v>260</v>
      </c>
      <c r="D146" s="10">
        <v>260</v>
      </c>
      <c r="E146" s="10">
        <v>0</v>
      </c>
      <c r="F146" s="10"/>
      <c r="G146" s="10"/>
      <c r="H146" s="10"/>
      <c r="I146" s="10">
        <f t="shared" si="7"/>
        <v>0</v>
      </c>
      <c r="J146" s="10">
        <f t="shared" si="8"/>
        <v>0</v>
      </c>
      <c r="K146" s="10">
        <v>40</v>
      </c>
      <c r="L146" s="10">
        <f t="shared" si="6"/>
        <v>0</v>
      </c>
    </row>
    <row r="147" spans="1:12" x14ac:dyDescent="0.2">
      <c r="A147" s="6" t="s">
        <v>125</v>
      </c>
      <c r="B147" s="7" t="s">
        <v>379</v>
      </c>
      <c r="C147" s="10">
        <v>296325.40000000002</v>
      </c>
      <c r="D147" s="10">
        <v>296325.40000000002</v>
      </c>
      <c r="E147" s="10">
        <v>110421.66136</v>
      </c>
      <c r="F147" s="10"/>
      <c r="G147" s="10"/>
      <c r="H147" s="10"/>
      <c r="I147" s="10">
        <f t="shared" si="7"/>
        <v>37.263650486930914</v>
      </c>
      <c r="J147" s="10">
        <f t="shared" si="8"/>
        <v>37.263650486930914</v>
      </c>
      <c r="K147" s="10">
        <v>117731.88122</v>
      </c>
      <c r="L147" s="10">
        <f t="shared" si="6"/>
        <v>93.790789899687638</v>
      </c>
    </row>
    <row r="148" spans="1:12" x14ac:dyDescent="0.2">
      <c r="A148" s="6" t="s">
        <v>126</v>
      </c>
      <c r="B148" s="7" t="s">
        <v>380</v>
      </c>
      <c r="C148" s="10">
        <v>296325.40000000002</v>
      </c>
      <c r="D148" s="10">
        <v>296325.40000000002</v>
      </c>
      <c r="E148" s="10">
        <v>110421.66136</v>
      </c>
      <c r="F148" s="10"/>
      <c r="G148" s="10"/>
      <c r="H148" s="10"/>
      <c r="I148" s="10">
        <f t="shared" si="7"/>
        <v>37.263650486930914</v>
      </c>
      <c r="J148" s="10">
        <f t="shared" si="8"/>
        <v>37.263650486930914</v>
      </c>
      <c r="K148" s="10">
        <v>117731.88122</v>
      </c>
      <c r="L148" s="10">
        <f t="shared" si="6"/>
        <v>93.790789899687638</v>
      </c>
    </row>
    <row r="149" spans="1:12" ht="38.25" x14ac:dyDescent="0.2">
      <c r="A149" s="6" t="s">
        <v>127</v>
      </c>
      <c r="B149" s="7" t="s">
        <v>381</v>
      </c>
      <c r="C149" s="10">
        <v>11318</v>
      </c>
      <c r="D149" s="10">
        <v>11318</v>
      </c>
      <c r="E149" s="10">
        <v>0</v>
      </c>
      <c r="F149" s="10"/>
      <c r="G149" s="10"/>
      <c r="H149" s="10"/>
      <c r="I149" s="10">
        <f t="shared" si="7"/>
        <v>0</v>
      </c>
      <c r="J149" s="10">
        <f t="shared" si="8"/>
        <v>0</v>
      </c>
      <c r="K149" s="10">
        <v>0.86879999999999991</v>
      </c>
      <c r="L149" s="10">
        <f t="shared" si="6"/>
        <v>0</v>
      </c>
    </row>
    <row r="150" spans="1:12" ht="25.5" x14ac:dyDescent="0.2">
      <c r="A150" s="6" t="s">
        <v>128</v>
      </c>
      <c r="B150" s="7" t="s">
        <v>382</v>
      </c>
      <c r="C150" s="10">
        <v>264024.7</v>
      </c>
      <c r="D150" s="10">
        <v>264024.7</v>
      </c>
      <c r="E150" s="10">
        <v>102213.42694</v>
      </c>
      <c r="F150" s="10"/>
      <c r="G150" s="10"/>
      <c r="H150" s="10"/>
      <c r="I150" s="10">
        <f t="shared" si="7"/>
        <v>38.713585107756963</v>
      </c>
      <c r="J150" s="10">
        <f t="shared" si="8"/>
        <v>38.713585107756963</v>
      </c>
      <c r="K150" s="10">
        <v>108258.50078</v>
      </c>
      <c r="L150" s="10">
        <f t="shared" si="6"/>
        <v>94.416074676403809</v>
      </c>
    </row>
    <row r="151" spans="1:12" ht="25.5" x14ac:dyDescent="0.2">
      <c r="A151" s="6" t="s">
        <v>129</v>
      </c>
      <c r="B151" s="7" t="s">
        <v>383</v>
      </c>
      <c r="C151" s="10">
        <v>20982.7</v>
      </c>
      <c r="D151" s="10">
        <v>20982.7</v>
      </c>
      <c r="E151" s="10">
        <v>8208.2344200000007</v>
      </c>
      <c r="F151" s="10"/>
      <c r="G151" s="10"/>
      <c r="H151" s="10"/>
      <c r="I151" s="10">
        <f t="shared" si="7"/>
        <v>39.119057223331602</v>
      </c>
      <c r="J151" s="10">
        <f t="shared" si="8"/>
        <v>39.119057223331602</v>
      </c>
      <c r="K151" s="10">
        <v>9472.5116400000006</v>
      </c>
      <c r="L151" s="10">
        <f t="shared" si="6"/>
        <v>86.653199615387337</v>
      </c>
    </row>
    <row r="152" spans="1:12" ht="25.5" x14ac:dyDescent="0.2">
      <c r="A152" s="4" t="s">
        <v>681</v>
      </c>
      <c r="B152" s="5" t="s">
        <v>384</v>
      </c>
      <c r="C152" s="9">
        <v>227484.2</v>
      </c>
      <c r="D152" s="9">
        <v>227484.2</v>
      </c>
      <c r="E152" s="9">
        <v>92767.792069999996</v>
      </c>
      <c r="F152" s="10"/>
      <c r="G152" s="10"/>
      <c r="H152" s="10"/>
      <c r="I152" s="9">
        <f t="shared" si="7"/>
        <v>40.779883644666306</v>
      </c>
      <c r="J152" s="9">
        <f t="shared" si="8"/>
        <v>40.779883644666306</v>
      </c>
      <c r="K152" s="9">
        <v>40463.945439999996</v>
      </c>
      <c r="L152" s="9" t="s">
        <v>1031</v>
      </c>
    </row>
    <row r="153" spans="1:12" x14ac:dyDescent="0.2">
      <c r="A153" s="6" t="s">
        <v>130</v>
      </c>
      <c r="B153" s="7" t="s">
        <v>385</v>
      </c>
      <c r="C153" s="10">
        <v>20096.8</v>
      </c>
      <c r="D153" s="10">
        <v>20096.8</v>
      </c>
      <c r="E153" s="10">
        <v>5047.38933</v>
      </c>
      <c r="F153" s="10"/>
      <c r="G153" s="10"/>
      <c r="H153" s="10"/>
      <c r="I153" s="10">
        <f t="shared" si="7"/>
        <v>25.115388171251148</v>
      </c>
      <c r="J153" s="10">
        <f t="shared" si="8"/>
        <v>25.115388171251148</v>
      </c>
      <c r="K153" s="10">
        <v>5376.4802099999997</v>
      </c>
      <c r="L153" s="10">
        <f t="shared" si="6"/>
        <v>93.879064608330438</v>
      </c>
    </row>
    <row r="154" spans="1:12" ht="38.25" x14ac:dyDescent="0.2">
      <c r="A154" s="6" t="s">
        <v>131</v>
      </c>
      <c r="B154" s="7" t="s">
        <v>386</v>
      </c>
      <c r="C154" s="10">
        <v>5</v>
      </c>
      <c r="D154" s="10">
        <v>5</v>
      </c>
      <c r="E154" s="10">
        <v>4.5</v>
      </c>
      <c r="F154" s="10"/>
      <c r="G154" s="10"/>
      <c r="H154" s="10"/>
      <c r="I154" s="10">
        <f t="shared" si="7"/>
        <v>90</v>
      </c>
      <c r="J154" s="10">
        <f t="shared" si="8"/>
        <v>90</v>
      </c>
      <c r="K154" s="10">
        <v>1.7</v>
      </c>
      <c r="L154" s="10" t="s">
        <v>1031</v>
      </c>
    </row>
    <row r="155" spans="1:12" ht="25.5" x14ac:dyDescent="0.2">
      <c r="A155" s="6" t="s">
        <v>132</v>
      </c>
      <c r="B155" s="7" t="s">
        <v>387</v>
      </c>
      <c r="C155" s="10">
        <v>531</v>
      </c>
      <c r="D155" s="10">
        <v>531</v>
      </c>
      <c r="E155" s="10">
        <v>120.14149999999999</v>
      </c>
      <c r="F155" s="10"/>
      <c r="G155" s="10"/>
      <c r="H155" s="10"/>
      <c r="I155" s="10">
        <f t="shared" si="7"/>
        <v>22.625517890772127</v>
      </c>
      <c r="J155" s="10">
        <f t="shared" si="8"/>
        <v>22.625517890772127</v>
      </c>
      <c r="K155" s="10">
        <v>180.02501000000001</v>
      </c>
      <c r="L155" s="10">
        <f t="shared" si="6"/>
        <v>66.736005180613517</v>
      </c>
    </row>
    <row r="156" spans="1:12" s="22" customFormat="1" x14ac:dyDescent="0.2">
      <c r="A156" s="6" t="s">
        <v>133</v>
      </c>
      <c r="B156" s="7" t="s">
        <v>388</v>
      </c>
      <c r="C156" s="10">
        <v>0</v>
      </c>
      <c r="D156" s="10">
        <v>0</v>
      </c>
      <c r="E156" s="10">
        <v>0.875</v>
      </c>
      <c r="F156" s="10"/>
      <c r="G156" s="10"/>
      <c r="H156" s="10"/>
      <c r="I156" s="10">
        <v>0</v>
      </c>
      <c r="J156" s="10">
        <v>0</v>
      </c>
      <c r="K156" s="10">
        <v>0.2</v>
      </c>
      <c r="L156" s="10" t="s">
        <v>1031</v>
      </c>
    </row>
    <row r="157" spans="1:12" ht="25.5" x14ac:dyDescent="0.2">
      <c r="A157" s="6" t="s">
        <v>134</v>
      </c>
      <c r="B157" s="7" t="s">
        <v>389</v>
      </c>
      <c r="C157" s="10">
        <v>25.5</v>
      </c>
      <c r="D157" s="10">
        <v>25.5</v>
      </c>
      <c r="E157" s="10">
        <v>9.1</v>
      </c>
      <c r="F157" s="10"/>
      <c r="G157" s="10"/>
      <c r="H157" s="10"/>
      <c r="I157" s="10">
        <f t="shared" si="7"/>
        <v>35.686274509803923</v>
      </c>
      <c r="J157" s="10">
        <f t="shared" si="8"/>
        <v>35.686274509803923</v>
      </c>
      <c r="K157" s="10">
        <v>7.55</v>
      </c>
      <c r="L157" s="10">
        <f t="shared" si="6"/>
        <v>120.52980132450331</v>
      </c>
    </row>
    <row r="158" spans="1:12" ht="51" x14ac:dyDescent="0.2">
      <c r="A158" s="6" t="s">
        <v>135</v>
      </c>
      <c r="B158" s="7" t="s">
        <v>390</v>
      </c>
      <c r="C158" s="10">
        <v>25.5</v>
      </c>
      <c r="D158" s="10">
        <v>25.5</v>
      </c>
      <c r="E158" s="10">
        <v>9.1</v>
      </c>
      <c r="F158" s="10"/>
      <c r="G158" s="10"/>
      <c r="H158" s="10"/>
      <c r="I158" s="10">
        <f t="shared" si="7"/>
        <v>35.686274509803923</v>
      </c>
      <c r="J158" s="10">
        <f t="shared" si="8"/>
        <v>35.686274509803923</v>
      </c>
      <c r="K158" s="10">
        <v>7.55</v>
      </c>
      <c r="L158" s="10">
        <f t="shared" si="6"/>
        <v>120.52980132450331</v>
      </c>
    </row>
    <row r="159" spans="1:12" ht="25.5" x14ac:dyDescent="0.2">
      <c r="A159" s="6" t="s">
        <v>136</v>
      </c>
      <c r="B159" s="7" t="s">
        <v>391</v>
      </c>
      <c r="C159" s="10">
        <v>98.9</v>
      </c>
      <c r="D159" s="10">
        <v>98.9</v>
      </c>
      <c r="E159" s="10">
        <v>0</v>
      </c>
      <c r="F159" s="10"/>
      <c r="G159" s="10"/>
      <c r="H159" s="10"/>
      <c r="I159" s="10">
        <f t="shared" si="7"/>
        <v>0</v>
      </c>
      <c r="J159" s="10">
        <f t="shared" si="8"/>
        <v>0</v>
      </c>
      <c r="K159" s="10">
        <v>0</v>
      </c>
      <c r="L159" s="10">
        <v>0</v>
      </c>
    </row>
    <row r="160" spans="1:12" ht="51" x14ac:dyDescent="0.2">
      <c r="A160" s="6" t="s">
        <v>137</v>
      </c>
      <c r="B160" s="7" t="s">
        <v>392</v>
      </c>
      <c r="C160" s="10">
        <v>98.9</v>
      </c>
      <c r="D160" s="10">
        <v>98.9</v>
      </c>
      <c r="E160" s="10">
        <v>0</v>
      </c>
      <c r="F160" s="10"/>
      <c r="G160" s="10"/>
      <c r="H160" s="10"/>
      <c r="I160" s="10">
        <f t="shared" si="7"/>
        <v>0</v>
      </c>
      <c r="J160" s="10">
        <f t="shared" si="8"/>
        <v>0</v>
      </c>
      <c r="K160" s="10">
        <v>0</v>
      </c>
      <c r="L160" s="10">
        <v>0</v>
      </c>
    </row>
    <row r="161" spans="1:12" x14ac:dyDescent="0.2">
      <c r="A161" s="6" t="s">
        <v>138</v>
      </c>
      <c r="B161" s="7" t="s">
        <v>393</v>
      </c>
      <c r="C161" s="10">
        <v>19436.400000000001</v>
      </c>
      <c r="D161" s="10">
        <v>19436.400000000001</v>
      </c>
      <c r="E161" s="10">
        <v>4912.7728299999999</v>
      </c>
      <c r="F161" s="10"/>
      <c r="G161" s="10"/>
      <c r="H161" s="10"/>
      <c r="I161" s="10">
        <f t="shared" si="7"/>
        <v>25.276145942664275</v>
      </c>
      <c r="J161" s="10">
        <f t="shared" si="8"/>
        <v>25.276145942664275</v>
      </c>
      <c r="K161" s="10">
        <v>5187.0052000000005</v>
      </c>
      <c r="L161" s="10">
        <f t="shared" si="6"/>
        <v>94.713088585297726</v>
      </c>
    </row>
    <row r="162" spans="1:12" ht="25.5" x14ac:dyDescent="0.2">
      <c r="A162" s="6" t="s">
        <v>139</v>
      </c>
      <c r="B162" s="7" t="s">
        <v>394</v>
      </c>
      <c r="C162" s="10">
        <v>19436.400000000001</v>
      </c>
      <c r="D162" s="10">
        <v>19436.400000000001</v>
      </c>
      <c r="E162" s="10">
        <v>4912.7728299999999</v>
      </c>
      <c r="F162" s="10"/>
      <c r="G162" s="10"/>
      <c r="H162" s="10"/>
      <c r="I162" s="10">
        <f t="shared" si="7"/>
        <v>25.276145942664275</v>
      </c>
      <c r="J162" s="10">
        <f t="shared" si="8"/>
        <v>25.276145942664275</v>
      </c>
      <c r="K162" s="10">
        <v>5187.0052000000005</v>
      </c>
      <c r="L162" s="10">
        <f t="shared" si="6"/>
        <v>94.713088585297726</v>
      </c>
    </row>
    <row r="163" spans="1:12" x14ac:dyDescent="0.2">
      <c r="A163" s="6" t="s">
        <v>140</v>
      </c>
      <c r="B163" s="7" t="s">
        <v>395</v>
      </c>
      <c r="C163" s="10">
        <v>207387.4</v>
      </c>
      <c r="D163" s="10">
        <v>207387.4</v>
      </c>
      <c r="E163" s="10">
        <v>87720.40273999999</v>
      </c>
      <c r="F163" s="10"/>
      <c r="G163" s="10"/>
      <c r="H163" s="10"/>
      <c r="I163" s="10">
        <f t="shared" si="7"/>
        <v>42.297845838271755</v>
      </c>
      <c r="J163" s="10">
        <f t="shared" si="8"/>
        <v>42.297845838271755</v>
      </c>
      <c r="K163" s="10">
        <v>35087.465229999994</v>
      </c>
      <c r="L163" s="10" t="s">
        <v>1031</v>
      </c>
    </row>
    <row r="164" spans="1:12" ht="25.5" x14ac:dyDescent="0.2">
      <c r="A164" s="6" t="s">
        <v>141</v>
      </c>
      <c r="B164" s="7" t="s">
        <v>396</v>
      </c>
      <c r="C164" s="10">
        <v>7383.3</v>
      </c>
      <c r="D164" s="10">
        <v>7383.3</v>
      </c>
      <c r="E164" s="10">
        <v>2387.4062000000004</v>
      </c>
      <c r="F164" s="10"/>
      <c r="G164" s="10"/>
      <c r="H164" s="10"/>
      <c r="I164" s="10">
        <f t="shared" si="7"/>
        <v>32.335218669158785</v>
      </c>
      <c r="J164" s="10">
        <f t="shared" si="8"/>
        <v>32.335218669158785</v>
      </c>
      <c r="K164" s="10">
        <v>2483.4394300000004</v>
      </c>
      <c r="L164" s="10">
        <f t="shared" si="6"/>
        <v>96.133055276488051</v>
      </c>
    </row>
    <row r="165" spans="1:12" ht="25.5" x14ac:dyDescent="0.2">
      <c r="A165" s="6" t="s">
        <v>142</v>
      </c>
      <c r="B165" s="7" t="s">
        <v>397</v>
      </c>
      <c r="C165" s="10">
        <v>7383.3</v>
      </c>
      <c r="D165" s="10">
        <v>7383.3</v>
      </c>
      <c r="E165" s="10">
        <v>2387.4062000000004</v>
      </c>
      <c r="F165" s="10"/>
      <c r="G165" s="10"/>
      <c r="H165" s="10"/>
      <c r="I165" s="10">
        <f t="shared" si="7"/>
        <v>32.335218669158785</v>
      </c>
      <c r="J165" s="10">
        <f t="shared" si="8"/>
        <v>32.335218669158785</v>
      </c>
      <c r="K165" s="10">
        <v>2483.4394300000004</v>
      </c>
      <c r="L165" s="10">
        <f t="shared" si="6"/>
        <v>96.133055276488051</v>
      </c>
    </row>
    <row r="166" spans="1:12" x14ac:dyDescent="0.2">
      <c r="A166" s="6" t="s">
        <v>143</v>
      </c>
      <c r="B166" s="7" t="s">
        <v>398</v>
      </c>
      <c r="C166" s="10">
        <v>200004.1</v>
      </c>
      <c r="D166" s="10">
        <v>200004.1</v>
      </c>
      <c r="E166" s="10">
        <v>85332.996540000007</v>
      </c>
      <c r="F166" s="10"/>
      <c r="G166" s="10"/>
      <c r="H166" s="10"/>
      <c r="I166" s="10">
        <f t="shared" si="7"/>
        <v>42.6656236247157</v>
      </c>
      <c r="J166" s="10">
        <f t="shared" si="8"/>
        <v>42.6656236247157</v>
      </c>
      <c r="K166" s="10">
        <v>32604.025799999999</v>
      </c>
      <c r="L166" s="10" t="s">
        <v>1031</v>
      </c>
    </row>
    <row r="167" spans="1:12" s="22" customFormat="1" x14ac:dyDescent="0.2">
      <c r="A167" s="6" t="s">
        <v>144</v>
      </c>
      <c r="B167" s="7" t="s">
        <v>399</v>
      </c>
      <c r="C167" s="10">
        <v>200004.1</v>
      </c>
      <c r="D167" s="10">
        <v>200004.1</v>
      </c>
      <c r="E167" s="10">
        <v>85332.996540000007</v>
      </c>
      <c r="F167" s="10"/>
      <c r="G167" s="10"/>
      <c r="H167" s="10"/>
      <c r="I167" s="10">
        <f t="shared" si="7"/>
        <v>42.6656236247157</v>
      </c>
      <c r="J167" s="10">
        <f t="shared" si="8"/>
        <v>42.6656236247157</v>
      </c>
      <c r="K167" s="10">
        <v>32604.025799999999</v>
      </c>
      <c r="L167" s="10" t="s">
        <v>1031</v>
      </c>
    </row>
    <row r="168" spans="1:12" x14ac:dyDescent="0.2">
      <c r="A168" s="4" t="s">
        <v>145</v>
      </c>
      <c r="B168" s="5" t="s">
        <v>400</v>
      </c>
      <c r="C168" s="9">
        <v>13981</v>
      </c>
      <c r="D168" s="9">
        <v>13981</v>
      </c>
      <c r="E168" s="9">
        <v>761.60289999999998</v>
      </c>
      <c r="F168" s="10"/>
      <c r="G168" s="10"/>
      <c r="H168" s="10"/>
      <c r="I168" s="9">
        <f t="shared" si="7"/>
        <v>5.4474136327873541</v>
      </c>
      <c r="J168" s="9">
        <f t="shared" si="8"/>
        <v>5.4474136327873541</v>
      </c>
      <c r="K168" s="9">
        <v>1597.8406200000002</v>
      </c>
      <c r="L168" s="9">
        <f t="shared" si="6"/>
        <v>47.664509868324657</v>
      </c>
    </row>
    <row r="169" spans="1:12" ht="51" x14ac:dyDescent="0.2">
      <c r="A169" s="6" t="s">
        <v>146</v>
      </c>
      <c r="B169" s="7" t="s">
        <v>401</v>
      </c>
      <c r="C169" s="10">
        <v>13981</v>
      </c>
      <c r="D169" s="10">
        <v>13981</v>
      </c>
      <c r="E169" s="10">
        <v>44.02881</v>
      </c>
      <c r="F169" s="10"/>
      <c r="G169" s="10"/>
      <c r="H169" s="10"/>
      <c r="I169" s="10">
        <f t="shared" si="7"/>
        <v>0.31491888992203704</v>
      </c>
      <c r="J169" s="10">
        <f t="shared" si="8"/>
        <v>0.31491888992203704</v>
      </c>
      <c r="K169" s="10">
        <v>68.037199999999999</v>
      </c>
      <c r="L169" s="10">
        <f t="shared" si="6"/>
        <v>64.712848265360705</v>
      </c>
    </row>
    <row r="170" spans="1:12" ht="63.75" x14ac:dyDescent="0.2">
      <c r="A170" s="6" t="s">
        <v>147</v>
      </c>
      <c r="B170" s="7" t="s">
        <v>402</v>
      </c>
      <c r="C170" s="10">
        <v>145.6</v>
      </c>
      <c r="D170" s="10">
        <v>145.6</v>
      </c>
      <c r="E170" s="10">
        <v>32.986339999999998</v>
      </c>
      <c r="F170" s="10"/>
      <c r="G170" s="10"/>
      <c r="H170" s="10"/>
      <c r="I170" s="10">
        <f t="shared" si="7"/>
        <v>22.655453296703296</v>
      </c>
      <c r="J170" s="10">
        <f t="shared" si="8"/>
        <v>22.655453296703296</v>
      </c>
      <c r="K170" s="10">
        <v>25.211089999999999</v>
      </c>
      <c r="L170" s="10">
        <f t="shared" si="6"/>
        <v>130.84059435748316</v>
      </c>
    </row>
    <row r="171" spans="1:12" ht="63.75" x14ac:dyDescent="0.2">
      <c r="A171" s="6" t="s">
        <v>148</v>
      </c>
      <c r="B171" s="7" t="s">
        <v>403</v>
      </c>
      <c r="C171" s="10">
        <v>13835.4</v>
      </c>
      <c r="D171" s="10">
        <v>13835.4</v>
      </c>
      <c r="E171" s="10">
        <v>11.04247</v>
      </c>
      <c r="F171" s="10"/>
      <c r="G171" s="10"/>
      <c r="H171" s="10"/>
      <c r="I171" s="10">
        <f t="shared" si="7"/>
        <v>7.9813160443500009E-2</v>
      </c>
      <c r="J171" s="10">
        <f t="shared" si="8"/>
        <v>7.9813160443500009E-2</v>
      </c>
      <c r="K171" s="10">
        <v>42.82611</v>
      </c>
      <c r="L171" s="10">
        <f t="shared" si="6"/>
        <v>25.784433841878236</v>
      </c>
    </row>
    <row r="172" spans="1:12" ht="63.75" x14ac:dyDescent="0.2">
      <c r="A172" s="6" t="s">
        <v>149</v>
      </c>
      <c r="B172" s="7" t="s">
        <v>404</v>
      </c>
      <c r="C172" s="10">
        <v>145.5</v>
      </c>
      <c r="D172" s="10">
        <v>145.5</v>
      </c>
      <c r="E172" s="10">
        <v>32.986339999999998</v>
      </c>
      <c r="F172" s="10"/>
      <c r="G172" s="10"/>
      <c r="H172" s="10"/>
      <c r="I172" s="10">
        <f t="shared" si="7"/>
        <v>22.671024054982816</v>
      </c>
      <c r="J172" s="10">
        <f t="shared" si="8"/>
        <v>22.671024054982816</v>
      </c>
      <c r="K172" s="10">
        <v>25.211089999999999</v>
      </c>
      <c r="L172" s="10">
        <f t="shared" si="6"/>
        <v>130.84059435748316</v>
      </c>
    </row>
    <row r="173" spans="1:12" ht="63.75" x14ac:dyDescent="0.2">
      <c r="A173" s="6" t="s">
        <v>150</v>
      </c>
      <c r="B173" s="7" t="s">
        <v>405</v>
      </c>
      <c r="C173" s="10">
        <v>13835.4</v>
      </c>
      <c r="D173" s="10">
        <v>13835.4</v>
      </c>
      <c r="E173" s="10">
        <v>11.04247</v>
      </c>
      <c r="F173" s="10"/>
      <c r="G173" s="10"/>
      <c r="H173" s="10"/>
      <c r="I173" s="10">
        <f t="shared" si="7"/>
        <v>7.9813160443500009E-2</v>
      </c>
      <c r="J173" s="10">
        <f t="shared" si="8"/>
        <v>7.9813160443500009E-2</v>
      </c>
      <c r="K173" s="10">
        <v>42.82611</v>
      </c>
      <c r="L173" s="10">
        <f t="shared" si="6"/>
        <v>25.784433841878236</v>
      </c>
    </row>
    <row r="174" spans="1:12" ht="63.75" x14ac:dyDescent="0.2">
      <c r="A174" s="6" t="s">
        <v>668</v>
      </c>
      <c r="B174" s="7" t="s">
        <v>669</v>
      </c>
      <c r="C174" s="10">
        <v>0.1</v>
      </c>
      <c r="D174" s="10">
        <v>0.1</v>
      </c>
      <c r="E174" s="10">
        <v>0</v>
      </c>
      <c r="F174" s="10"/>
      <c r="G174" s="10"/>
      <c r="H174" s="10"/>
      <c r="I174" s="10">
        <f t="shared" si="7"/>
        <v>0</v>
      </c>
      <c r="J174" s="10">
        <f t="shared" si="8"/>
        <v>0</v>
      </c>
      <c r="K174" s="10">
        <v>0</v>
      </c>
      <c r="L174" s="10">
        <v>0</v>
      </c>
    </row>
    <row r="175" spans="1:12" ht="25.5" x14ac:dyDescent="0.2">
      <c r="A175" s="6" t="s">
        <v>973</v>
      </c>
      <c r="B175" s="7" t="s">
        <v>974</v>
      </c>
      <c r="C175" s="10">
        <v>0</v>
      </c>
      <c r="D175" s="10">
        <v>0</v>
      </c>
      <c r="E175" s="10">
        <v>717.57408999999996</v>
      </c>
      <c r="F175" s="10"/>
      <c r="G175" s="10"/>
      <c r="H175" s="10"/>
      <c r="I175" s="10">
        <v>0</v>
      </c>
      <c r="J175" s="10">
        <v>0</v>
      </c>
      <c r="K175" s="10">
        <v>1529.80342</v>
      </c>
      <c r="L175" s="10">
        <f t="shared" si="6"/>
        <v>46.906294012599339</v>
      </c>
    </row>
    <row r="176" spans="1:12" ht="38.25" x14ac:dyDescent="0.2">
      <c r="A176" s="6" t="s">
        <v>975</v>
      </c>
      <c r="B176" s="7" t="s">
        <v>976</v>
      </c>
      <c r="C176" s="10">
        <v>0</v>
      </c>
      <c r="D176" s="10">
        <v>0</v>
      </c>
      <c r="E176" s="10">
        <v>717.57408999999996</v>
      </c>
      <c r="F176" s="10"/>
      <c r="G176" s="10"/>
      <c r="H176" s="10"/>
      <c r="I176" s="10">
        <v>0</v>
      </c>
      <c r="J176" s="10">
        <v>0</v>
      </c>
      <c r="K176" s="10">
        <v>1529.80342</v>
      </c>
      <c r="L176" s="10">
        <f t="shared" si="6"/>
        <v>46.906294012599339</v>
      </c>
    </row>
    <row r="177" spans="1:12" ht="38.25" x14ac:dyDescent="0.2">
      <c r="A177" s="6" t="s">
        <v>977</v>
      </c>
      <c r="B177" s="7" t="s">
        <v>978</v>
      </c>
      <c r="C177" s="10">
        <v>0</v>
      </c>
      <c r="D177" s="10">
        <v>0</v>
      </c>
      <c r="E177" s="10">
        <v>717.57408999999996</v>
      </c>
      <c r="F177" s="10">
        <v>0</v>
      </c>
      <c r="G177" s="10">
        <v>0</v>
      </c>
      <c r="H177" s="10">
        <v>0</v>
      </c>
      <c r="I177" s="10">
        <v>0</v>
      </c>
      <c r="J177" s="10">
        <v>0</v>
      </c>
      <c r="K177" s="10">
        <v>1529.80342</v>
      </c>
      <c r="L177" s="10">
        <f t="shared" si="6"/>
        <v>46.906294012599339</v>
      </c>
    </row>
    <row r="178" spans="1:12" x14ac:dyDescent="0.2">
      <c r="A178" s="4" t="s">
        <v>151</v>
      </c>
      <c r="B178" s="5" t="s">
        <v>406</v>
      </c>
      <c r="C178" s="9">
        <v>6083</v>
      </c>
      <c r="D178" s="9">
        <v>6083</v>
      </c>
      <c r="E178" s="9">
        <v>2625.1502</v>
      </c>
      <c r="F178" s="10">
        <v>0</v>
      </c>
      <c r="G178" s="10">
        <v>0</v>
      </c>
      <c r="H178" s="10">
        <v>0</v>
      </c>
      <c r="I178" s="9">
        <f t="shared" si="7"/>
        <v>43.155518658556637</v>
      </c>
      <c r="J178" s="9">
        <f t="shared" si="8"/>
        <v>43.155518658556637</v>
      </c>
      <c r="K178" s="9">
        <v>2370.8989999999999</v>
      </c>
      <c r="L178" s="9">
        <f t="shared" si="6"/>
        <v>110.7238309181454</v>
      </c>
    </row>
    <row r="179" spans="1:12" ht="25.5" x14ac:dyDescent="0.2">
      <c r="A179" s="6" t="s">
        <v>152</v>
      </c>
      <c r="B179" s="7" t="s">
        <v>407</v>
      </c>
      <c r="C179" s="10">
        <v>6083</v>
      </c>
      <c r="D179" s="10">
        <v>6083</v>
      </c>
      <c r="E179" s="10">
        <v>2625.1502</v>
      </c>
      <c r="F179" s="10">
        <v>0</v>
      </c>
      <c r="G179" s="10">
        <v>0</v>
      </c>
      <c r="H179" s="10">
        <v>0</v>
      </c>
      <c r="I179" s="10">
        <f t="shared" si="7"/>
        <v>43.155518658556637</v>
      </c>
      <c r="J179" s="10">
        <f t="shared" si="8"/>
        <v>43.155518658556637</v>
      </c>
      <c r="K179" s="10">
        <v>2370.8989999999999</v>
      </c>
      <c r="L179" s="10">
        <f t="shared" si="6"/>
        <v>110.7238309181454</v>
      </c>
    </row>
    <row r="180" spans="1:12" ht="25.5" x14ac:dyDescent="0.2">
      <c r="A180" s="6" t="s">
        <v>153</v>
      </c>
      <c r="B180" s="7" t="s">
        <v>408</v>
      </c>
      <c r="C180" s="10">
        <v>6083</v>
      </c>
      <c r="D180" s="10">
        <v>6083</v>
      </c>
      <c r="E180" s="10">
        <v>2625.1502</v>
      </c>
      <c r="F180" s="10"/>
      <c r="G180" s="10"/>
      <c r="H180" s="10"/>
      <c r="I180" s="10">
        <f t="shared" si="7"/>
        <v>43.155518658556637</v>
      </c>
      <c r="J180" s="10">
        <f t="shared" si="8"/>
        <v>43.155518658556637</v>
      </c>
      <c r="K180" s="10">
        <v>2370.8989999999999</v>
      </c>
      <c r="L180" s="10">
        <f t="shared" si="6"/>
        <v>110.7238309181454</v>
      </c>
    </row>
    <row r="181" spans="1:12" s="22" customFormat="1" x14ac:dyDescent="0.2">
      <c r="A181" s="4" t="s">
        <v>154</v>
      </c>
      <c r="B181" s="5" t="s">
        <v>409</v>
      </c>
      <c r="C181" s="9">
        <v>891148</v>
      </c>
      <c r="D181" s="9">
        <v>891148</v>
      </c>
      <c r="E181" s="9">
        <v>173168.52537000002</v>
      </c>
      <c r="F181" s="10"/>
      <c r="G181" s="10"/>
      <c r="H181" s="10"/>
      <c r="I181" s="9">
        <f t="shared" si="7"/>
        <v>19.432072491886871</v>
      </c>
      <c r="J181" s="9">
        <f t="shared" si="8"/>
        <v>19.432072491886871</v>
      </c>
      <c r="K181" s="9">
        <v>220201.41694</v>
      </c>
      <c r="L181" s="9">
        <f t="shared" si="6"/>
        <v>78.640967790495466</v>
      </c>
    </row>
    <row r="182" spans="1:12" ht="51" x14ac:dyDescent="0.2">
      <c r="A182" s="6" t="s">
        <v>155</v>
      </c>
      <c r="B182" s="7" t="s">
        <v>410</v>
      </c>
      <c r="C182" s="10">
        <v>873</v>
      </c>
      <c r="D182" s="10">
        <v>873</v>
      </c>
      <c r="E182" s="10">
        <v>260</v>
      </c>
      <c r="F182" s="10"/>
      <c r="G182" s="10"/>
      <c r="H182" s="10"/>
      <c r="I182" s="10">
        <f t="shared" si="7"/>
        <v>29.782359679266897</v>
      </c>
      <c r="J182" s="10">
        <f t="shared" si="8"/>
        <v>29.782359679266897</v>
      </c>
      <c r="K182" s="10">
        <v>320</v>
      </c>
      <c r="L182" s="10">
        <f t="shared" si="6"/>
        <v>81.25</v>
      </c>
    </row>
    <row r="183" spans="1:12" ht="51" x14ac:dyDescent="0.2">
      <c r="A183" s="6" t="s">
        <v>156</v>
      </c>
      <c r="B183" s="7" t="s">
        <v>411</v>
      </c>
      <c r="C183" s="10">
        <v>873</v>
      </c>
      <c r="D183" s="10">
        <v>873</v>
      </c>
      <c r="E183" s="10">
        <v>260</v>
      </c>
      <c r="F183" s="10"/>
      <c r="G183" s="10"/>
      <c r="H183" s="10"/>
      <c r="I183" s="10">
        <f t="shared" si="7"/>
        <v>29.782359679266897</v>
      </c>
      <c r="J183" s="10">
        <f t="shared" si="8"/>
        <v>29.782359679266897</v>
      </c>
      <c r="K183" s="10">
        <v>320</v>
      </c>
      <c r="L183" s="10">
        <f t="shared" si="6"/>
        <v>81.25</v>
      </c>
    </row>
    <row r="184" spans="1:12" x14ac:dyDescent="0.2">
      <c r="A184" s="6" t="s">
        <v>1043</v>
      </c>
      <c r="B184" s="7" t="s">
        <v>1044</v>
      </c>
      <c r="C184" s="10">
        <v>0</v>
      </c>
      <c r="D184" s="10">
        <v>0</v>
      </c>
      <c r="E184" s="10">
        <v>0</v>
      </c>
      <c r="F184" s="10"/>
      <c r="G184" s="10"/>
      <c r="H184" s="10"/>
      <c r="I184" s="10">
        <v>0</v>
      </c>
      <c r="J184" s="10">
        <v>0</v>
      </c>
      <c r="K184" s="10">
        <v>19.2</v>
      </c>
      <c r="L184" s="10">
        <f t="shared" si="6"/>
        <v>0</v>
      </c>
    </row>
    <row r="185" spans="1:12" ht="25.5" x14ac:dyDescent="0.2">
      <c r="A185" s="6" t="s">
        <v>1045</v>
      </c>
      <c r="B185" s="7" t="s">
        <v>1046</v>
      </c>
      <c r="C185" s="10">
        <v>0</v>
      </c>
      <c r="D185" s="10">
        <v>0</v>
      </c>
      <c r="E185" s="10">
        <v>0</v>
      </c>
      <c r="F185" s="10"/>
      <c r="G185" s="10"/>
      <c r="H185" s="10"/>
      <c r="I185" s="10">
        <v>0</v>
      </c>
      <c r="J185" s="10">
        <v>0</v>
      </c>
      <c r="K185" s="10">
        <v>19.2</v>
      </c>
      <c r="L185" s="10">
        <f t="shared" si="6"/>
        <v>0</v>
      </c>
    </row>
    <row r="186" spans="1:12" s="22" customFormat="1" ht="25.5" x14ac:dyDescent="0.2">
      <c r="A186" s="6" t="s">
        <v>157</v>
      </c>
      <c r="B186" s="7" t="s">
        <v>412</v>
      </c>
      <c r="C186" s="10">
        <v>250.2</v>
      </c>
      <c r="D186" s="10">
        <v>250.2</v>
      </c>
      <c r="E186" s="10">
        <v>216.04179000000002</v>
      </c>
      <c r="F186" s="10"/>
      <c r="G186" s="10"/>
      <c r="H186" s="10"/>
      <c r="I186" s="10">
        <f t="shared" si="7"/>
        <v>86.347637889688272</v>
      </c>
      <c r="J186" s="10">
        <f t="shared" si="8"/>
        <v>86.347637889688272</v>
      </c>
      <c r="K186" s="10">
        <v>90</v>
      </c>
      <c r="L186" s="10" t="s">
        <v>1031</v>
      </c>
    </row>
    <row r="187" spans="1:12" ht="25.5" x14ac:dyDescent="0.2">
      <c r="A187" s="6" t="s">
        <v>158</v>
      </c>
      <c r="B187" s="7" t="s">
        <v>413</v>
      </c>
      <c r="C187" s="10">
        <v>250.2</v>
      </c>
      <c r="D187" s="10">
        <v>250.2</v>
      </c>
      <c r="E187" s="10">
        <v>216.04179000000002</v>
      </c>
      <c r="F187" s="10"/>
      <c r="G187" s="10"/>
      <c r="H187" s="10"/>
      <c r="I187" s="10">
        <f t="shared" si="7"/>
        <v>86.347637889688272</v>
      </c>
      <c r="J187" s="10">
        <f t="shared" si="8"/>
        <v>86.347637889688272</v>
      </c>
      <c r="K187" s="10">
        <v>90</v>
      </c>
      <c r="L187" s="10" t="s">
        <v>1031</v>
      </c>
    </row>
    <row r="188" spans="1:12" x14ac:dyDescent="0.2">
      <c r="A188" s="6" t="s">
        <v>159</v>
      </c>
      <c r="B188" s="7" t="s">
        <v>414</v>
      </c>
      <c r="C188" s="10">
        <v>103.9</v>
      </c>
      <c r="D188" s="10">
        <v>103.9</v>
      </c>
      <c r="E188" s="10">
        <v>400</v>
      </c>
      <c r="F188" s="10"/>
      <c r="G188" s="10"/>
      <c r="H188" s="10"/>
      <c r="I188" s="10" t="s">
        <v>1031</v>
      </c>
      <c r="J188" s="10" t="s">
        <v>1031</v>
      </c>
      <c r="K188" s="10">
        <v>114.06483</v>
      </c>
      <c r="L188" s="10" t="s">
        <v>1031</v>
      </c>
    </row>
    <row r="189" spans="1:12" ht="38.25" x14ac:dyDescent="0.2">
      <c r="A189" s="6" t="s">
        <v>160</v>
      </c>
      <c r="B189" s="7" t="s">
        <v>415</v>
      </c>
      <c r="C189" s="10">
        <v>103.9</v>
      </c>
      <c r="D189" s="10">
        <v>103.9</v>
      </c>
      <c r="E189" s="10">
        <v>400</v>
      </c>
      <c r="F189" s="10"/>
      <c r="G189" s="10"/>
      <c r="H189" s="10"/>
      <c r="I189" s="10" t="s">
        <v>1031</v>
      </c>
      <c r="J189" s="10" t="s">
        <v>1031</v>
      </c>
      <c r="K189" s="10">
        <v>114.06483</v>
      </c>
      <c r="L189" s="10" t="s">
        <v>1031</v>
      </c>
    </row>
    <row r="190" spans="1:12" ht="51" x14ac:dyDescent="0.2">
      <c r="A190" s="6" t="s">
        <v>161</v>
      </c>
      <c r="B190" s="7" t="s">
        <v>416</v>
      </c>
      <c r="C190" s="10">
        <v>103.9</v>
      </c>
      <c r="D190" s="10">
        <v>103.9</v>
      </c>
      <c r="E190" s="10">
        <v>400</v>
      </c>
      <c r="F190" s="10"/>
      <c r="G190" s="10"/>
      <c r="H190" s="10"/>
      <c r="I190" s="10" t="s">
        <v>1031</v>
      </c>
      <c r="J190" s="10" t="s">
        <v>1031</v>
      </c>
      <c r="K190" s="10">
        <v>114.06483</v>
      </c>
      <c r="L190" s="10" t="s">
        <v>1031</v>
      </c>
    </row>
    <row r="191" spans="1:12" ht="63.75" x14ac:dyDescent="0.2">
      <c r="A191" s="6" t="s">
        <v>162</v>
      </c>
      <c r="B191" s="7" t="s">
        <v>417</v>
      </c>
      <c r="C191" s="10">
        <v>458.5</v>
      </c>
      <c r="D191" s="10">
        <v>458.5</v>
      </c>
      <c r="E191" s="10">
        <v>397.25684000000001</v>
      </c>
      <c r="F191" s="10"/>
      <c r="G191" s="10"/>
      <c r="H191" s="10"/>
      <c r="I191" s="10">
        <f t="shared" si="7"/>
        <v>86.64271319520175</v>
      </c>
      <c r="J191" s="10">
        <f t="shared" si="8"/>
        <v>86.64271319520175</v>
      </c>
      <c r="K191" s="10">
        <v>344.32784999999996</v>
      </c>
      <c r="L191" s="10">
        <f t="shared" si="6"/>
        <v>115.3716842828717</v>
      </c>
    </row>
    <row r="192" spans="1:12" x14ac:dyDescent="0.2">
      <c r="A192" s="6" t="s">
        <v>1047</v>
      </c>
      <c r="B192" s="7" t="s">
        <v>1048</v>
      </c>
      <c r="C192" s="10">
        <v>0</v>
      </c>
      <c r="D192" s="10">
        <v>0</v>
      </c>
      <c r="E192" s="10">
        <v>0</v>
      </c>
      <c r="F192" s="10"/>
      <c r="G192" s="10"/>
      <c r="H192" s="10"/>
      <c r="I192" s="10">
        <v>0</v>
      </c>
      <c r="J192" s="10">
        <v>0</v>
      </c>
      <c r="K192" s="10">
        <v>30.3</v>
      </c>
      <c r="L192" s="10">
        <f t="shared" si="6"/>
        <v>0</v>
      </c>
    </row>
    <row r="193" spans="1:12" ht="25.5" x14ac:dyDescent="0.2">
      <c r="A193" s="6" t="s">
        <v>1049</v>
      </c>
      <c r="B193" s="7" t="s">
        <v>1050</v>
      </c>
      <c r="C193" s="10">
        <v>0</v>
      </c>
      <c r="D193" s="10">
        <v>0</v>
      </c>
      <c r="E193" s="10">
        <v>0</v>
      </c>
      <c r="F193" s="10"/>
      <c r="G193" s="10"/>
      <c r="H193" s="10"/>
      <c r="I193" s="10">
        <v>0</v>
      </c>
      <c r="J193" s="10">
        <v>0</v>
      </c>
      <c r="K193" s="10">
        <v>30.3</v>
      </c>
      <c r="L193" s="10">
        <f t="shared" si="6"/>
        <v>0</v>
      </c>
    </row>
    <row r="194" spans="1:12" x14ac:dyDescent="0.2">
      <c r="A194" s="6" t="s">
        <v>163</v>
      </c>
      <c r="B194" s="7" t="s">
        <v>418</v>
      </c>
      <c r="C194" s="10">
        <v>458.5</v>
      </c>
      <c r="D194" s="10">
        <v>458.5</v>
      </c>
      <c r="E194" s="10">
        <v>397.25684000000001</v>
      </c>
      <c r="F194" s="10"/>
      <c r="G194" s="10"/>
      <c r="H194" s="10"/>
      <c r="I194" s="10">
        <f t="shared" si="7"/>
        <v>86.64271319520175</v>
      </c>
      <c r="J194" s="10">
        <f t="shared" si="8"/>
        <v>86.64271319520175</v>
      </c>
      <c r="K194" s="10">
        <v>314.02785</v>
      </c>
      <c r="L194" s="10">
        <f t="shared" si="6"/>
        <v>126.50369704470479</v>
      </c>
    </row>
    <row r="195" spans="1:12" ht="51" x14ac:dyDescent="0.2">
      <c r="A195" s="6" t="s">
        <v>164</v>
      </c>
      <c r="B195" s="7" t="s">
        <v>419</v>
      </c>
      <c r="C195" s="10">
        <v>458.5</v>
      </c>
      <c r="D195" s="10">
        <v>458.5</v>
      </c>
      <c r="E195" s="10">
        <v>397.25684000000001</v>
      </c>
      <c r="F195" s="10"/>
      <c r="G195" s="10"/>
      <c r="H195" s="10"/>
      <c r="I195" s="10">
        <f t="shared" si="7"/>
        <v>86.64271319520175</v>
      </c>
      <c r="J195" s="10">
        <f t="shared" si="8"/>
        <v>86.64271319520175</v>
      </c>
      <c r="K195" s="10">
        <v>314.02785</v>
      </c>
      <c r="L195" s="10">
        <f t="shared" si="6"/>
        <v>126.50369704470479</v>
      </c>
    </row>
    <row r="196" spans="1:12" x14ac:dyDescent="0.2">
      <c r="A196" s="6" t="s">
        <v>165</v>
      </c>
      <c r="B196" s="7" t="s">
        <v>420</v>
      </c>
      <c r="C196" s="10">
        <v>193</v>
      </c>
      <c r="D196" s="10">
        <v>193</v>
      </c>
      <c r="E196" s="10">
        <v>74.55</v>
      </c>
      <c r="F196" s="10"/>
      <c r="G196" s="10"/>
      <c r="H196" s="10"/>
      <c r="I196" s="10">
        <f t="shared" si="7"/>
        <v>38.626943005181346</v>
      </c>
      <c r="J196" s="10">
        <f t="shared" si="8"/>
        <v>38.626943005181346</v>
      </c>
      <c r="K196" s="10">
        <v>127.2</v>
      </c>
      <c r="L196" s="10">
        <f t="shared" si="6"/>
        <v>58.60849056603773</v>
      </c>
    </row>
    <row r="197" spans="1:12" ht="25.5" x14ac:dyDescent="0.2">
      <c r="A197" s="6" t="s">
        <v>166</v>
      </c>
      <c r="B197" s="7" t="s">
        <v>421</v>
      </c>
      <c r="C197" s="10">
        <v>4403.6000000000004</v>
      </c>
      <c r="D197" s="10">
        <v>4403.6000000000004</v>
      </c>
      <c r="E197" s="10">
        <v>1288.6954499999999</v>
      </c>
      <c r="F197" s="10"/>
      <c r="G197" s="10"/>
      <c r="H197" s="10"/>
      <c r="I197" s="10">
        <f t="shared" si="7"/>
        <v>29.264589199745661</v>
      </c>
      <c r="J197" s="10">
        <f t="shared" si="8"/>
        <v>29.264589199745661</v>
      </c>
      <c r="K197" s="10">
        <v>854.65956000000006</v>
      </c>
      <c r="L197" s="10">
        <f t="shared" si="6"/>
        <v>150.78465278034216</v>
      </c>
    </row>
    <row r="198" spans="1:12" x14ac:dyDescent="0.2">
      <c r="A198" s="6" t="s">
        <v>167</v>
      </c>
      <c r="B198" s="7" t="s">
        <v>422</v>
      </c>
      <c r="C198" s="10">
        <v>843478</v>
      </c>
      <c r="D198" s="10">
        <v>843478</v>
      </c>
      <c r="E198" s="10">
        <v>138319.71444000001</v>
      </c>
      <c r="F198" s="10"/>
      <c r="G198" s="10"/>
      <c r="H198" s="10"/>
      <c r="I198" s="10">
        <f t="shared" si="7"/>
        <v>16.398734103319825</v>
      </c>
      <c r="J198" s="10">
        <f t="shared" si="8"/>
        <v>16.398734103319825</v>
      </c>
      <c r="K198" s="10">
        <v>212298.48765999998</v>
      </c>
      <c r="L198" s="10">
        <f t="shared" si="6"/>
        <v>65.153414875720472</v>
      </c>
    </row>
    <row r="199" spans="1:12" ht="25.5" x14ac:dyDescent="0.2">
      <c r="A199" s="6" t="s">
        <v>168</v>
      </c>
      <c r="B199" s="7" t="s">
        <v>423</v>
      </c>
      <c r="C199" s="10">
        <v>785.3</v>
      </c>
      <c r="D199" s="10">
        <v>785.3</v>
      </c>
      <c r="E199" s="10">
        <v>2.5</v>
      </c>
      <c r="F199" s="10"/>
      <c r="G199" s="10"/>
      <c r="H199" s="10"/>
      <c r="I199" s="10">
        <f t="shared" si="7"/>
        <v>0.31834967528333125</v>
      </c>
      <c r="J199" s="10">
        <f t="shared" si="8"/>
        <v>0.31834967528333125</v>
      </c>
      <c r="K199" s="10">
        <v>7</v>
      </c>
      <c r="L199" s="10">
        <f t="shared" si="6"/>
        <v>35.714285714285715</v>
      </c>
    </row>
    <row r="200" spans="1:12" ht="38.25" x14ac:dyDescent="0.2">
      <c r="A200" s="6" t="s">
        <v>169</v>
      </c>
      <c r="B200" s="7" t="s">
        <v>424</v>
      </c>
      <c r="C200" s="10">
        <v>785.3</v>
      </c>
      <c r="D200" s="10">
        <v>785.3</v>
      </c>
      <c r="E200" s="10">
        <v>2.5</v>
      </c>
      <c r="F200" s="10"/>
      <c r="G200" s="10"/>
      <c r="H200" s="10"/>
      <c r="I200" s="10">
        <f t="shared" si="7"/>
        <v>0.31834967528333125</v>
      </c>
      <c r="J200" s="10">
        <f t="shared" si="8"/>
        <v>0.31834967528333125</v>
      </c>
      <c r="K200" s="10">
        <v>7</v>
      </c>
      <c r="L200" s="10">
        <f t="shared" si="6"/>
        <v>35.714285714285715</v>
      </c>
    </row>
    <row r="201" spans="1:12" ht="25.5" x14ac:dyDescent="0.2">
      <c r="A201" s="6" t="s">
        <v>170</v>
      </c>
      <c r="B201" s="7" t="s">
        <v>425</v>
      </c>
      <c r="C201" s="10">
        <v>842692.7</v>
      </c>
      <c r="D201" s="10">
        <v>842692.7</v>
      </c>
      <c r="E201" s="10">
        <v>138317.21444000001</v>
      </c>
      <c r="F201" s="10"/>
      <c r="G201" s="10"/>
      <c r="H201" s="10"/>
      <c r="I201" s="10">
        <f t="shared" si="7"/>
        <v>16.413719311915248</v>
      </c>
      <c r="J201" s="10">
        <f t="shared" si="8"/>
        <v>16.413719311915248</v>
      </c>
      <c r="K201" s="10">
        <v>212291.48765999998</v>
      </c>
      <c r="L201" s="10">
        <f t="shared" si="6"/>
        <v>65.154385587765503</v>
      </c>
    </row>
    <row r="202" spans="1:12" ht="38.25" x14ac:dyDescent="0.2">
      <c r="A202" s="6" t="s">
        <v>171</v>
      </c>
      <c r="B202" s="7" t="s">
        <v>426</v>
      </c>
      <c r="C202" s="10">
        <v>821.7</v>
      </c>
      <c r="D202" s="10">
        <v>821.7</v>
      </c>
      <c r="E202" s="10">
        <v>261</v>
      </c>
      <c r="F202" s="10"/>
      <c r="G202" s="10"/>
      <c r="H202" s="10"/>
      <c r="I202" s="10">
        <f t="shared" si="7"/>
        <v>31.763417305585978</v>
      </c>
      <c r="J202" s="10">
        <f t="shared" si="8"/>
        <v>31.763417305585978</v>
      </c>
      <c r="K202" s="10">
        <v>299.68771000000004</v>
      </c>
      <c r="L202" s="10">
        <f t="shared" si="6"/>
        <v>87.090658472447856</v>
      </c>
    </row>
    <row r="203" spans="1:12" ht="51" x14ac:dyDescent="0.2">
      <c r="A203" s="6" t="s">
        <v>172</v>
      </c>
      <c r="B203" s="7" t="s">
        <v>427</v>
      </c>
      <c r="C203" s="10">
        <v>821.7</v>
      </c>
      <c r="D203" s="10">
        <v>821.7</v>
      </c>
      <c r="E203" s="10">
        <v>261</v>
      </c>
      <c r="F203" s="10"/>
      <c r="G203" s="10"/>
      <c r="H203" s="10"/>
      <c r="I203" s="10">
        <f t="shared" si="7"/>
        <v>31.763417305585978</v>
      </c>
      <c r="J203" s="10">
        <f t="shared" si="8"/>
        <v>31.763417305585978</v>
      </c>
      <c r="K203" s="10">
        <v>299.68771000000004</v>
      </c>
      <c r="L203" s="10">
        <f t="shared" si="6"/>
        <v>87.090658472447856</v>
      </c>
    </row>
    <row r="204" spans="1:12" ht="38.25" x14ac:dyDescent="0.2">
      <c r="A204" s="6" t="s">
        <v>173</v>
      </c>
      <c r="B204" s="7" t="s">
        <v>428</v>
      </c>
      <c r="C204" s="10">
        <v>5732</v>
      </c>
      <c r="D204" s="10">
        <v>5732</v>
      </c>
      <c r="E204" s="10">
        <v>2033.7672700000001</v>
      </c>
      <c r="F204" s="10"/>
      <c r="G204" s="10"/>
      <c r="H204" s="10"/>
      <c r="I204" s="10">
        <f t="shared" si="7"/>
        <v>35.480936322400559</v>
      </c>
      <c r="J204" s="10">
        <f t="shared" si="8"/>
        <v>35.480936322400559</v>
      </c>
      <c r="K204" s="10">
        <v>1330.75028</v>
      </c>
      <c r="L204" s="10">
        <f t="shared" si="6"/>
        <v>152.82861860453639</v>
      </c>
    </row>
    <row r="205" spans="1:12" ht="51" x14ac:dyDescent="0.2">
      <c r="A205" s="6" t="s">
        <v>174</v>
      </c>
      <c r="B205" s="7" t="s">
        <v>429</v>
      </c>
      <c r="C205" s="10">
        <v>5732</v>
      </c>
      <c r="D205" s="10">
        <v>5732</v>
      </c>
      <c r="E205" s="10">
        <v>2033.7672700000001</v>
      </c>
      <c r="F205" s="10"/>
      <c r="G205" s="10"/>
      <c r="H205" s="10"/>
      <c r="I205" s="10">
        <f t="shared" si="7"/>
        <v>35.480936322400559</v>
      </c>
      <c r="J205" s="10">
        <f t="shared" si="8"/>
        <v>35.480936322400559</v>
      </c>
      <c r="K205" s="10">
        <v>1330.75028</v>
      </c>
      <c r="L205" s="10">
        <f t="shared" si="6"/>
        <v>152.82861860453639</v>
      </c>
    </row>
    <row r="206" spans="1:12" ht="25.5" x14ac:dyDescent="0.2">
      <c r="A206" s="6" t="s">
        <v>175</v>
      </c>
      <c r="B206" s="7" t="s">
        <v>430</v>
      </c>
      <c r="C206" s="10">
        <v>200</v>
      </c>
      <c r="D206" s="10">
        <v>200</v>
      </c>
      <c r="E206" s="10">
        <v>3.0000000000000001E-3</v>
      </c>
      <c r="F206" s="10"/>
      <c r="G206" s="10"/>
      <c r="H206" s="10"/>
      <c r="I206" s="10">
        <v>0</v>
      </c>
      <c r="J206" s="10">
        <v>0</v>
      </c>
      <c r="K206" s="10">
        <v>115.71835</v>
      </c>
      <c r="L206" s="10">
        <v>0</v>
      </c>
    </row>
    <row r="207" spans="1:12" ht="38.25" x14ac:dyDescent="0.2">
      <c r="A207" s="6" t="s">
        <v>176</v>
      </c>
      <c r="B207" s="7" t="s">
        <v>431</v>
      </c>
      <c r="C207" s="10">
        <v>200</v>
      </c>
      <c r="D207" s="10">
        <v>200</v>
      </c>
      <c r="E207" s="10">
        <v>3.0000000000000001E-3</v>
      </c>
      <c r="F207" s="10"/>
      <c r="G207" s="10"/>
      <c r="H207" s="10"/>
      <c r="I207" s="10">
        <v>0</v>
      </c>
      <c r="J207" s="10">
        <v>0</v>
      </c>
      <c r="K207" s="10">
        <v>115.71835</v>
      </c>
      <c r="L207" s="10">
        <v>0</v>
      </c>
    </row>
    <row r="208" spans="1:12" ht="51" x14ac:dyDescent="0.2">
      <c r="A208" s="6" t="s">
        <v>177</v>
      </c>
      <c r="B208" s="7" t="s">
        <v>432</v>
      </c>
      <c r="C208" s="10">
        <v>15529.9</v>
      </c>
      <c r="D208" s="10">
        <v>15529.9</v>
      </c>
      <c r="E208" s="10">
        <v>677.30538000000001</v>
      </c>
      <c r="F208" s="10"/>
      <c r="G208" s="10"/>
      <c r="H208" s="10"/>
      <c r="I208" s="10">
        <f t="shared" si="7"/>
        <v>4.3612990424922247</v>
      </c>
      <c r="J208" s="10">
        <f t="shared" si="8"/>
        <v>4.3612990424922247</v>
      </c>
      <c r="K208" s="10">
        <v>0</v>
      </c>
      <c r="L208" s="10">
        <v>0</v>
      </c>
    </row>
    <row r="209" spans="1:12" ht="63.75" x14ac:dyDescent="0.2">
      <c r="A209" s="6" t="s">
        <v>178</v>
      </c>
      <c r="B209" s="7" t="s">
        <v>433</v>
      </c>
      <c r="C209" s="10">
        <v>15529.9</v>
      </c>
      <c r="D209" s="10">
        <v>15529.9</v>
      </c>
      <c r="E209" s="10">
        <v>677.30538000000001</v>
      </c>
      <c r="F209" s="10"/>
      <c r="G209" s="10"/>
      <c r="H209" s="10"/>
      <c r="I209" s="10">
        <f t="shared" ref="I209:I277" si="9">E209/C209*100</f>
        <v>4.3612990424922247</v>
      </c>
      <c r="J209" s="10">
        <f t="shared" ref="J209:J277" si="10">E209/D209*100</f>
        <v>4.3612990424922247</v>
      </c>
      <c r="K209" s="10">
        <v>0</v>
      </c>
      <c r="L209" s="10">
        <v>0</v>
      </c>
    </row>
    <row r="210" spans="1:12" ht="25.5" x14ac:dyDescent="0.2">
      <c r="A210" s="6" t="s">
        <v>179</v>
      </c>
      <c r="B210" s="7" t="s">
        <v>434</v>
      </c>
      <c r="C210" s="10">
        <v>19104.2</v>
      </c>
      <c r="D210" s="10">
        <v>19104.2</v>
      </c>
      <c r="E210" s="10">
        <v>29240.191199999997</v>
      </c>
      <c r="F210" s="10"/>
      <c r="G210" s="10"/>
      <c r="H210" s="10"/>
      <c r="I210" s="10">
        <f t="shared" si="9"/>
        <v>153.05634991258466</v>
      </c>
      <c r="J210" s="10">
        <f t="shared" si="10"/>
        <v>153.05634991258466</v>
      </c>
      <c r="K210" s="10">
        <v>4287.3207000000002</v>
      </c>
      <c r="L210" s="10" t="s">
        <v>1031</v>
      </c>
    </row>
    <row r="211" spans="1:12" ht="25.5" x14ac:dyDescent="0.2">
      <c r="A211" s="6" t="s">
        <v>180</v>
      </c>
      <c r="B211" s="7" t="s">
        <v>435</v>
      </c>
      <c r="C211" s="10">
        <v>19104.2</v>
      </c>
      <c r="D211" s="10">
        <v>19104.2</v>
      </c>
      <c r="E211" s="10">
        <v>29240.191199999997</v>
      </c>
      <c r="F211" s="10"/>
      <c r="G211" s="10"/>
      <c r="H211" s="10"/>
      <c r="I211" s="10">
        <f t="shared" si="9"/>
        <v>153.05634991258466</v>
      </c>
      <c r="J211" s="10">
        <f t="shared" si="10"/>
        <v>153.05634991258466</v>
      </c>
      <c r="K211" s="10">
        <v>4287.3207000000002</v>
      </c>
      <c r="L211" s="10" t="s">
        <v>1031</v>
      </c>
    </row>
    <row r="212" spans="1:12" x14ac:dyDescent="0.2">
      <c r="A212" s="4" t="s">
        <v>181</v>
      </c>
      <c r="B212" s="5" t="s">
        <v>436</v>
      </c>
      <c r="C212" s="9">
        <v>199.3</v>
      </c>
      <c r="D212" s="9">
        <v>199.3</v>
      </c>
      <c r="E212" s="9">
        <v>1463.74073</v>
      </c>
      <c r="F212" s="10"/>
      <c r="G212" s="10"/>
      <c r="H212" s="10"/>
      <c r="I212" s="9" t="s">
        <v>1031</v>
      </c>
      <c r="J212" s="9" t="s">
        <v>1031</v>
      </c>
      <c r="K212" s="9">
        <v>47199.216159999996</v>
      </c>
      <c r="L212" s="9">
        <f t="shared" ref="L208:L276" si="11">E212/K212*100</f>
        <v>3.1011971153039593</v>
      </c>
    </row>
    <row r="213" spans="1:12" x14ac:dyDescent="0.2">
      <c r="A213" s="6" t="s">
        <v>182</v>
      </c>
      <c r="B213" s="7" t="s">
        <v>437</v>
      </c>
      <c r="C213" s="10">
        <v>0</v>
      </c>
      <c r="D213" s="10">
        <v>0</v>
      </c>
      <c r="E213" s="10">
        <v>1463.74073</v>
      </c>
      <c r="F213" s="10"/>
      <c r="G213" s="10"/>
      <c r="H213" s="10"/>
      <c r="I213" s="10">
        <v>0</v>
      </c>
      <c r="J213" s="10">
        <v>0</v>
      </c>
      <c r="K213" s="10">
        <v>47147.613440000001</v>
      </c>
      <c r="L213" s="10">
        <f t="shared" si="11"/>
        <v>3.1045913529912914</v>
      </c>
    </row>
    <row r="214" spans="1:12" ht="25.5" x14ac:dyDescent="0.2">
      <c r="A214" s="6" t="s">
        <v>183</v>
      </c>
      <c r="B214" s="7" t="s">
        <v>438</v>
      </c>
      <c r="C214" s="10">
        <v>0</v>
      </c>
      <c r="D214" s="10">
        <v>0</v>
      </c>
      <c r="E214" s="10">
        <v>1463.74073</v>
      </c>
      <c r="F214" s="10"/>
      <c r="G214" s="10"/>
      <c r="H214" s="10"/>
      <c r="I214" s="10">
        <v>0</v>
      </c>
      <c r="J214" s="10">
        <v>0</v>
      </c>
      <c r="K214" s="10">
        <v>47147.613440000001</v>
      </c>
      <c r="L214" s="10">
        <f t="shared" si="11"/>
        <v>3.1045913529912914</v>
      </c>
    </row>
    <row r="215" spans="1:12" x14ac:dyDescent="0.2">
      <c r="A215" s="6" t="s">
        <v>184</v>
      </c>
      <c r="B215" s="7" t="s">
        <v>439</v>
      </c>
      <c r="C215" s="10">
        <v>199.3</v>
      </c>
      <c r="D215" s="10">
        <v>199.3</v>
      </c>
      <c r="E215" s="10">
        <v>0</v>
      </c>
      <c r="F215" s="10"/>
      <c r="G215" s="10"/>
      <c r="H215" s="10"/>
      <c r="I215" s="10">
        <f t="shared" si="9"/>
        <v>0</v>
      </c>
      <c r="J215" s="10">
        <f t="shared" si="10"/>
        <v>0</v>
      </c>
      <c r="K215" s="10">
        <v>51.602719999999998</v>
      </c>
      <c r="L215" s="10">
        <f t="shared" si="11"/>
        <v>0</v>
      </c>
    </row>
    <row r="216" spans="1:12" s="22" customFormat="1" x14ac:dyDescent="0.2">
      <c r="A216" s="6" t="s">
        <v>185</v>
      </c>
      <c r="B216" s="7" t="s">
        <v>440</v>
      </c>
      <c r="C216" s="10">
        <v>199.3</v>
      </c>
      <c r="D216" s="10">
        <v>199.3</v>
      </c>
      <c r="E216" s="10">
        <v>0</v>
      </c>
      <c r="F216" s="10"/>
      <c r="G216" s="10"/>
      <c r="H216" s="10"/>
      <c r="I216" s="10">
        <f t="shared" si="9"/>
        <v>0</v>
      </c>
      <c r="J216" s="10">
        <f t="shared" si="10"/>
        <v>0</v>
      </c>
      <c r="K216" s="10">
        <v>51.602719999999998</v>
      </c>
      <c r="L216" s="10">
        <f t="shared" si="11"/>
        <v>0</v>
      </c>
    </row>
    <row r="217" spans="1:12" x14ac:dyDescent="0.2">
      <c r="A217" s="4" t="s">
        <v>186</v>
      </c>
      <c r="B217" s="5" t="s">
        <v>441</v>
      </c>
      <c r="C217" s="9">
        <v>17968174.5</v>
      </c>
      <c r="D217" s="9">
        <v>17968174.5</v>
      </c>
      <c r="E217" s="9">
        <v>4080169.5761299999</v>
      </c>
      <c r="F217" s="10"/>
      <c r="G217" s="10"/>
      <c r="H217" s="10"/>
      <c r="I217" s="9">
        <f t="shared" si="9"/>
        <v>22.707757964672481</v>
      </c>
      <c r="J217" s="9">
        <f t="shared" si="10"/>
        <v>22.707757964672481</v>
      </c>
      <c r="K217" s="9">
        <v>3136791.03314</v>
      </c>
      <c r="L217" s="9">
        <f t="shared" si="11"/>
        <v>130.07463783922054</v>
      </c>
    </row>
    <row r="218" spans="1:12" ht="25.5" x14ac:dyDescent="0.2">
      <c r="A218" s="4" t="s">
        <v>187</v>
      </c>
      <c r="B218" s="5" t="s">
        <v>442</v>
      </c>
      <c r="C218" s="9">
        <v>17968174.5</v>
      </c>
      <c r="D218" s="9">
        <v>17968174.5</v>
      </c>
      <c r="E218" s="9">
        <v>4197901.0876099998</v>
      </c>
      <c r="F218" s="10"/>
      <c r="G218" s="10"/>
      <c r="H218" s="10"/>
      <c r="I218" s="9">
        <f t="shared" si="9"/>
        <v>23.3629804052159</v>
      </c>
      <c r="J218" s="9">
        <f t="shared" si="10"/>
        <v>23.3629804052159</v>
      </c>
      <c r="K218" s="9">
        <v>3560840.4905700004</v>
      </c>
      <c r="L218" s="9">
        <f t="shared" si="11"/>
        <v>117.89073671587076</v>
      </c>
    </row>
    <row r="219" spans="1:12" x14ac:dyDescent="0.2">
      <c r="A219" s="6" t="s">
        <v>188</v>
      </c>
      <c r="B219" s="7" t="s">
        <v>792</v>
      </c>
      <c r="C219" s="10">
        <v>5425797.2999999998</v>
      </c>
      <c r="D219" s="10">
        <v>5425797.2999999998</v>
      </c>
      <c r="E219" s="10">
        <v>2172185</v>
      </c>
      <c r="F219" s="10"/>
      <c r="G219" s="10"/>
      <c r="H219" s="10"/>
      <c r="I219" s="10">
        <f t="shared" si="9"/>
        <v>40.034392733396068</v>
      </c>
      <c r="J219" s="10">
        <f t="shared" si="10"/>
        <v>40.034392733396068</v>
      </c>
      <c r="K219" s="10">
        <v>1766574.6</v>
      </c>
      <c r="L219" s="10">
        <f t="shared" si="11"/>
        <v>122.96027577890001</v>
      </c>
    </row>
    <row r="220" spans="1:12" x14ac:dyDescent="0.2">
      <c r="A220" s="6" t="s">
        <v>189</v>
      </c>
      <c r="B220" s="7" t="s">
        <v>793</v>
      </c>
      <c r="C220" s="10">
        <v>4363017.3</v>
      </c>
      <c r="D220" s="10">
        <v>4363017.3</v>
      </c>
      <c r="E220" s="10">
        <v>1817924</v>
      </c>
      <c r="F220" s="10"/>
      <c r="G220" s="10"/>
      <c r="H220" s="10"/>
      <c r="I220" s="10">
        <f t="shared" si="9"/>
        <v>41.666669531656453</v>
      </c>
      <c r="J220" s="10">
        <f t="shared" si="10"/>
        <v>41.666669531656453</v>
      </c>
      <c r="K220" s="10">
        <v>1358845.6</v>
      </c>
      <c r="L220" s="10">
        <f t="shared" si="11"/>
        <v>133.78444173495501</v>
      </c>
    </row>
    <row r="221" spans="1:12" s="22" customFormat="1" ht="25.5" x14ac:dyDescent="0.2">
      <c r="A221" s="6" t="s">
        <v>190</v>
      </c>
      <c r="B221" s="7" t="s">
        <v>794</v>
      </c>
      <c r="C221" s="10">
        <v>4363017.3</v>
      </c>
      <c r="D221" s="10">
        <v>4363017.3</v>
      </c>
      <c r="E221" s="10">
        <v>1817924</v>
      </c>
      <c r="F221" s="10"/>
      <c r="G221" s="10"/>
      <c r="H221" s="10"/>
      <c r="I221" s="10">
        <f t="shared" si="9"/>
        <v>41.666669531656453</v>
      </c>
      <c r="J221" s="10">
        <f t="shared" si="10"/>
        <v>41.666669531656453</v>
      </c>
      <c r="K221" s="10">
        <v>1358845.6</v>
      </c>
      <c r="L221" s="10">
        <f t="shared" si="11"/>
        <v>133.78444173495501</v>
      </c>
    </row>
    <row r="222" spans="1:12" s="22" customFormat="1" ht="25.5" x14ac:dyDescent="0.2">
      <c r="A222" s="6" t="s">
        <v>1051</v>
      </c>
      <c r="B222" s="7" t="s">
        <v>1052</v>
      </c>
      <c r="C222" s="10">
        <v>0</v>
      </c>
      <c r="D222" s="10">
        <v>0</v>
      </c>
      <c r="E222" s="10">
        <v>0</v>
      </c>
      <c r="F222" s="10"/>
      <c r="G222" s="10"/>
      <c r="H222" s="10"/>
      <c r="I222" s="10">
        <v>0</v>
      </c>
      <c r="J222" s="10">
        <v>0</v>
      </c>
      <c r="K222" s="10">
        <v>187522</v>
      </c>
      <c r="L222" s="10">
        <f t="shared" si="11"/>
        <v>0</v>
      </c>
    </row>
    <row r="223" spans="1:12" s="22" customFormat="1" ht="25.5" x14ac:dyDescent="0.2">
      <c r="A223" s="6" t="s">
        <v>1053</v>
      </c>
      <c r="B223" s="7" t="s">
        <v>1054</v>
      </c>
      <c r="C223" s="10">
        <v>0</v>
      </c>
      <c r="D223" s="10">
        <v>0</v>
      </c>
      <c r="E223" s="10">
        <v>0</v>
      </c>
      <c r="F223" s="10"/>
      <c r="G223" s="10"/>
      <c r="H223" s="10"/>
      <c r="I223" s="10">
        <v>0</v>
      </c>
      <c r="J223" s="10">
        <v>0</v>
      </c>
      <c r="K223" s="10">
        <v>187522</v>
      </c>
      <c r="L223" s="10">
        <f t="shared" si="11"/>
        <v>0</v>
      </c>
    </row>
    <row r="224" spans="1:12" s="22" customFormat="1" ht="25.5" x14ac:dyDescent="0.2">
      <c r="A224" s="6" t="s">
        <v>191</v>
      </c>
      <c r="B224" s="7" t="s">
        <v>795</v>
      </c>
      <c r="C224" s="10">
        <v>839239</v>
      </c>
      <c r="D224" s="10">
        <v>839239</v>
      </c>
      <c r="E224" s="10">
        <v>279748</v>
      </c>
      <c r="F224" s="10"/>
      <c r="G224" s="10"/>
      <c r="H224" s="10"/>
      <c r="I224" s="10">
        <f t="shared" si="9"/>
        <v>33.333531925947199</v>
      </c>
      <c r="J224" s="10">
        <f t="shared" si="10"/>
        <v>33.333531925947199</v>
      </c>
      <c r="K224" s="10">
        <v>148520</v>
      </c>
      <c r="L224" s="10">
        <f t="shared" si="11"/>
        <v>188.35712361971451</v>
      </c>
    </row>
    <row r="225" spans="1:12" ht="38.25" x14ac:dyDescent="0.2">
      <c r="A225" s="6" t="s">
        <v>192</v>
      </c>
      <c r="B225" s="7" t="s">
        <v>796</v>
      </c>
      <c r="C225" s="10">
        <v>839239</v>
      </c>
      <c r="D225" s="10">
        <v>839239</v>
      </c>
      <c r="E225" s="10">
        <v>279748</v>
      </c>
      <c r="F225" s="10"/>
      <c r="G225" s="10"/>
      <c r="H225" s="10"/>
      <c r="I225" s="10">
        <f t="shared" si="9"/>
        <v>33.333531925947199</v>
      </c>
      <c r="J225" s="10">
        <f t="shared" si="10"/>
        <v>33.333531925947199</v>
      </c>
      <c r="K225" s="10">
        <v>148520</v>
      </c>
      <c r="L225" s="10">
        <f t="shared" si="11"/>
        <v>188.35712361971451</v>
      </c>
    </row>
    <row r="226" spans="1:12" ht="25.5" x14ac:dyDescent="0.2">
      <c r="A226" s="6" t="s">
        <v>193</v>
      </c>
      <c r="B226" s="7" t="s">
        <v>797</v>
      </c>
      <c r="C226" s="10">
        <v>223541</v>
      </c>
      <c r="D226" s="10">
        <v>223541</v>
      </c>
      <c r="E226" s="10">
        <v>74513</v>
      </c>
      <c r="F226" s="10"/>
      <c r="G226" s="10"/>
      <c r="H226" s="10"/>
      <c r="I226" s="10">
        <f t="shared" si="9"/>
        <v>33.333035103180173</v>
      </c>
      <c r="J226" s="10">
        <f t="shared" si="10"/>
        <v>33.333035103180173</v>
      </c>
      <c r="K226" s="10">
        <v>71687</v>
      </c>
      <c r="L226" s="10">
        <f t="shared" si="11"/>
        <v>103.94213734707827</v>
      </c>
    </row>
    <row r="227" spans="1:12" ht="38.25" x14ac:dyDescent="0.2">
      <c r="A227" s="6" t="s">
        <v>194</v>
      </c>
      <c r="B227" s="7" t="s">
        <v>798</v>
      </c>
      <c r="C227" s="10">
        <v>223541</v>
      </c>
      <c r="D227" s="10">
        <v>223541</v>
      </c>
      <c r="E227" s="10">
        <v>74513</v>
      </c>
      <c r="F227" s="10"/>
      <c r="G227" s="10"/>
      <c r="H227" s="10"/>
      <c r="I227" s="10">
        <f t="shared" si="9"/>
        <v>33.333035103180173</v>
      </c>
      <c r="J227" s="10">
        <f t="shared" si="10"/>
        <v>33.333035103180173</v>
      </c>
      <c r="K227" s="10">
        <v>71687</v>
      </c>
      <c r="L227" s="10">
        <f t="shared" si="11"/>
        <v>103.94213734707827</v>
      </c>
    </row>
    <row r="228" spans="1:12" ht="25.5" x14ac:dyDescent="0.2">
      <c r="A228" s="6" t="s">
        <v>195</v>
      </c>
      <c r="B228" s="7" t="s">
        <v>799</v>
      </c>
      <c r="C228" s="10">
        <v>5293228.7</v>
      </c>
      <c r="D228" s="10">
        <v>5293228.7</v>
      </c>
      <c r="E228" s="10">
        <v>696875.24661999999</v>
      </c>
      <c r="F228" s="10"/>
      <c r="G228" s="10"/>
      <c r="H228" s="10"/>
      <c r="I228" s="10">
        <f t="shared" si="9"/>
        <v>13.165409736027463</v>
      </c>
      <c r="J228" s="10">
        <f t="shared" si="10"/>
        <v>13.165409736027463</v>
      </c>
      <c r="K228" s="10">
        <v>591300.93117</v>
      </c>
      <c r="L228" s="10">
        <f t="shared" si="11"/>
        <v>117.85458298553688</v>
      </c>
    </row>
    <row r="229" spans="1:12" ht="25.5" x14ac:dyDescent="0.2">
      <c r="A229" s="6" t="s">
        <v>1055</v>
      </c>
      <c r="B229" s="7" t="s">
        <v>1056</v>
      </c>
      <c r="C229" s="10">
        <v>0</v>
      </c>
      <c r="D229" s="10">
        <v>0</v>
      </c>
      <c r="E229" s="10">
        <v>0</v>
      </c>
      <c r="F229" s="10">
        <v>0</v>
      </c>
      <c r="G229" s="10">
        <v>0</v>
      </c>
      <c r="H229" s="10">
        <v>0</v>
      </c>
      <c r="I229" s="10">
        <v>0</v>
      </c>
      <c r="J229" s="10">
        <v>0</v>
      </c>
      <c r="K229" s="10">
        <v>4041.5703800000001</v>
      </c>
      <c r="L229" s="10">
        <v>0</v>
      </c>
    </row>
    <row r="230" spans="1:12" ht="25.5" x14ac:dyDescent="0.2">
      <c r="A230" s="6" t="s">
        <v>1057</v>
      </c>
      <c r="B230" s="7" t="s">
        <v>1058</v>
      </c>
      <c r="C230" s="10">
        <v>0</v>
      </c>
      <c r="D230" s="10">
        <v>0</v>
      </c>
      <c r="E230" s="10">
        <v>0</v>
      </c>
      <c r="F230" s="10">
        <v>0</v>
      </c>
      <c r="G230" s="10">
        <v>0</v>
      </c>
      <c r="H230" s="10">
        <v>0</v>
      </c>
      <c r="I230" s="10">
        <v>0</v>
      </c>
      <c r="J230" s="10">
        <v>0</v>
      </c>
      <c r="K230" s="10">
        <v>4041.5703800000001</v>
      </c>
      <c r="L230" s="10">
        <v>0</v>
      </c>
    </row>
    <row r="231" spans="1:12" x14ac:dyDescent="0.2">
      <c r="A231" s="6" t="s">
        <v>682</v>
      </c>
      <c r="B231" s="7" t="s">
        <v>800</v>
      </c>
      <c r="C231" s="10">
        <v>426735.5</v>
      </c>
      <c r="D231" s="10">
        <v>426735.5</v>
      </c>
      <c r="E231" s="10">
        <v>0</v>
      </c>
      <c r="F231" s="10"/>
      <c r="G231" s="10"/>
      <c r="H231" s="10"/>
      <c r="I231" s="10">
        <f t="shared" si="9"/>
        <v>0</v>
      </c>
      <c r="J231" s="10">
        <f t="shared" si="10"/>
        <v>0</v>
      </c>
      <c r="K231" s="10">
        <v>0</v>
      </c>
      <c r="L231" s="10">
        <v>0</v>
      </c>
    </row>
    <row r="232" spans="1:12" ht="25.5" x14ac:dyDescent="0.2">
      <c r="A232" s="6" t="s">
        <v>683</v>
      </c>
      <c r="B232" s="7" t="s">
        <v>801</v>
      </c>
      <c r="C232" s="10">
        <v>426735.5</v>
      </c>
      <c r="D232" s="10">
        <v>426735.5</v>
      </c>
      <c r="E232" s="10">
        <v>0</v>
      </c>
      <c r="F232" s="10"/>
      <c r="G232" s="10"/>
      <c r="H232" s="10"/>
      <c r="I232" s="10">
        <f t="shared" si="9"/>
        <v>0</v>
      </c>
      <c r="J232" s="10">
        <f t="shared" si="10"/>
        <v>0</v>
      </c>
      <c r="K232" s="10">
        <v>0</v>
      </c>
      <c r="L232" s="10">
        <v>0</v>
      </c>
    </row>
    <row r="233" spans="1:12" ht="25.5" x14ac:dyDescent="0.2">
      <c r="A233" s="6" t="s">
        <v>684</v>
      </c>
      <c r="B233" s="7" t="s">
        <v>802</v>
      </c>
      <c r="C233" s="10">
        <v>4549.8999999999996</v>
      </c>
      <c r="D233" s="10">
        <v>4549.8999999999996</v>
      </c>
      <c r="E233" s="10">
        <v>0</v>
      </c>
      <c r="F233" s="10"/>
      <c r="G233" s="10"/>
      <c r="H233" s="10"/>
      <c r="I233" s="10">
        <f t="shared" si="9"/>
        <v>0</v>
      </c>
      <c r="J233" s="10">
        <f t="shared" si="10"/>
        <v>0</v>
      </c>
      <c r="K233" s="10">
        <v>296</v>
      </c>
      <c r="L233" s="10">
        <f t="shared" si="11"/>
        <v>0</v>
      </c>
    </row>
    <row r="234" spans="1:12" ht="38.25" x14ac:dyDescent="0.2">
      <c r="A234" s="6" t="s">
        <v>685</v>
      </c>
      <c r="B234" s="7" t="s">
        <v>803</v>
      </c>
      <c r="C234" s="10">
        <v>4549.8999999999996</v>
      </c>
      <c r="D234" s="10">
        <v>4549.8999999999996</v>
      </c>
      <c r="E234" s="10">
        <v>0</v>
      </c>
      <c r="F234" s="10"/>
      <c r="G234" s="10"/>
      <c r="H234" s="10"/>
      <c r="I234" s="10">
        <f t="shared" si="9"/>
        <v>0</v>
      </c>
      <c r="J234" s="10">
        <f t="shared" si="10"/>
        <v>0</v>
      </c>
      <c r="K234" s="10">
        <v>296</v>
      </c>
      <c r="L234" s="10">
        <f t="shared" si="11"/>
        <v>0</v>
      </c>
    </row>
    <row r="235" spans="1:12" ht="25.5" x14ac:dyDescent="0.2">
      <c r="A235" s="6" t="s">
        <v>686</v>
      </c>
      <c r="B235" s="7" t="s">
        <v>804</v>
      </c>
      <c r="C235" s="10">
        <v>9450.2999999999993</v>
      </c>
      <c r="D235" s="10">
        <v>9450.2999999999993</v>
      </c>
      <c r="E235" s="10">
        <v>0</v>
      </c>
      <c r="F235" s="10"/>
      <c r="G235" s="10"/>
      <c r="H235" s="10"/>
      <c r="I235" s="10">
        <f t="shared" si="9"/>
        <v>0</v>
      </c>
      <c r="J235" s="10">
        <f t="shared" si="10"/>
        <v>0</v>
      </c>
      <c r="K235" s="10">
        <v>0</v>
      </c>
      <c r="L235" s="10">
        <v>0</v>
      </c>
    </row>
    <row r="236" spans="1:12" ht="25.5" x14ac:dyDescent="0.2">
      <c r="A236" s="6" t="s">
        <v>687</v>
      </c>
      <c r="B236" s="7" t="s">
        <v>805</v>
      </c>
      <c r="C236" s="10">
        <v>9450.2999999999993</v>
      </c>
      <c r="D236" s="10">
        <v>9450.2999999999993</v>
      </c>
      <c r="E236" s="10">
        <v>0</v>
      </c>
      <c r="F236" s="10"/>
      <c r="G236" s="10"/>
      <c r="H236" s="10"/>
      <c r="I236" s="10">
        <f t="shared" si="9"/>
        <v>0</v>
      </c>
      <c r="J236" s="10">
        <f t="shared" si="10"/>
        <v>0</v>
      </c>
      <c r="K236" s="10">
        <v>0</v>
      </c>
      <c r="L236" s="10">
        <v>0</v>
      </c>
    </row>
    <row r="237" spans="1:12" ht="38.25" x14ac:dyDescent="0.2">
      <c r="A237" s="6" t="s">
        <v>196</v>
      </c>
      <c r="B237" s="7" t="s">
        <v>806</v>
      </c>
      <c r="C237" s="10">
        <v>459.4</v>
      </c>
      <c r="D237" s="10">
        <v>459.4</v>
      </c>
      <c r="E237" s="10">
        <v>0</v>
      </c>
      <c r="F237" s="10"/>
      <c r="G237" s="10"/>
      <c r="H237" s="10"/>
      <c r="I237" s="10">
        <f t="shared" si="9"/>
        <v>0</v>
      </c>
      <c r="J237" s="10">
        <f t="shared" si="10"/>
        <v>0</v>
      </c>
      <c r="K237" s="10">
        <v>0</v>
      </c>
      <c r="L237" s="10">
        <v>0</v>
      </c>
    </row>
    <row r="238" spans="1:12" ht="38.25" x14ac:dyDescent="0.2">
      <c r="A238" s="6" t="s">
        <v>688</v>
      </c>
      <c r="B238" s="7" t="s">
        <v>807</v>
      </c>
      <c r="C238" s="10">
        <v>6229.3</v>
      </c>
      <c r="D238" s="10">
        <v>6229.3</v>
      </c>
      <c r="E238" s="10">
        <v>3027.8062200000004</v>
      </c>
      <c r="F238" s="10"/>
      <c r="G238" s="10"/>
      <c r="H238" s="10"/>
      <c r="I238" s="10">
        <f t="shared" si="9"/>
        <v>48.605882201852538</v>
      </c>
      <c r="J238" s="10">
        <f t="shared" si="10"/>
        <v>48.605882201852538</v>
      </c>
      <c r="K238" s="10">
        <v>1617.36833</v>
      </c>
      <c r="L238" s="10">
        <f t="shared" si="11"/>
        <v>187.20573191883884</v>
      </c>
    </row>
    <row r="239" spans="1:12" ht="38.25" x14ac:dyDescent="0.2">
      <c r="A239" s="6" t="s">
        <v>689</v>
      </c>
      <c r="B239" s="7" t="s">
        <v>808</v>
      </c>
      <c r="C239" s="10">
        <v>6229.3</v>
      </c>
      <c r="D239" s="10">
        <v>6229.3</v>
      </c>
      <c r="E239" s="10">
        <v>3027.8062200000004</v>
      </c>
      <c r="F239" s="10"/>
      <c r="G239" s="10"/>
      <c r="H239" s="10"/>
      <c r="I239" s="10">
        <f t="shared" si="9"/>
        <v>48.605882201852538</v>
      </c>
      <c r="J239" s="10">
        <f t="shared" si="10"/>
        <v>48.605882201852538</v>
      </c>
      <c r="K239" s="10">
        <v>1617.36833</v>
      </c>
      <c r="L239" s="10">
        <f t="shared" si="11"/>
        <v>187.20573191883884</v>
      </c>
    </row>
    <row r="240" spans="1:12" ht="38.25" x14ac:dyDescent="0.2">
      <c r="A240" s="6" t="s">
        <v>197</v>
      </c>
      <c r="B240" s="7" t="s">
        <v>809</v>
      </c>
      <c r="C240" s="10">
        <v>51887.7</v>
      </c>
      <c r="D240" s="10">
        <v>51887.7</v>
      </c>
      <c r="E240" s="10">
        <v>0</v>
      </c>
      <c r="F240" s="10"/>
      <c r="G240" s="10"/>
      <c r="H240" s="10"/>
      <c r="I240" s="10">
        <f t="shared" si="9"/>
        <v>0</v>
      </c>
      <c r="J240" s="10">
        <f t="shared" si="10"/>
        <v>0</v>
      </c>
      <c r="K240" s="10">
        <v>0</v>
      </c>
      <c r="L240" s="10">
        <v>0</v>
      </c>
    </row>
    <row r="241" spans="1:12" ht="38.25" x14ac:dyDescent="0.2">
      <c r="A241" s="6" t="s">
        <v>690</v>
      </c>
      <c r="B241" s="7" t="s">
        <v>810</v>
      </c>
      <c r="C241" s="10">
        <v>758873.7</v>
      </c>
      <c r="D241" s="10">
        <v>758873.7</v>
      </c>
      <c r="E241" s="10">
        <v>190561.79076</v>
      </c>
      <c r="F241" s="10"/>
      <c r="G241" s="10"/>
      <c r="H241" s="10"/>
      <c r="I241" s="10">
        <f t="shared" si="9"/>
        <v>25.111133876427662</v>
      </c>
      <c r="J241" s="10">
        <f t="shared" si="10"/>
        <v>25.111133876427662</v>
      </c>
      <c r="K241" s="10">
        <v>83347.936969999995</v>
      </c>
      <c r="L241" s="10" t="s">
        <v>1031</v>
      </c>
    </row>
    <row r="242" spans="1:12" ht="51" x14ac:dyDescent="0.2">
      <c r="A242" s="6" t="s">
        <v>198</v>
      </c>
      <c r="B242" s="7" t="s">
        <v>811</v>
      </c>
      <c r="C242" s="10">
        <v>4173.3999999999996</v>
      </c>
      <c r="D242" s="10">
        <v>4173.3999999999996</v>
      </c>
      <c r="E242" s="10">
        <v>65.402360000000002</v>
      </c>
      <c r="F242" s="10"/>
      <c r="G242" s="10"/>
      <c r="H242" s="10"/>
      <c r="I242" s="10">
        <f t="shared" si="9"/>
        <v>1.5671241673455696</v>
      </c>
      <c r="J242" s="10">
        <f t="shared" si="10"/>
        <v>1.5671241673455696</v>
      </c>
      <c r="K242" s="10">
        <v>1299.7237399999999</v>
      </c>
      <c r="L242" s="10">
        <f t="shared" si="11"/>
        <v>5.0320201122124617</v>
      </c>
    </row>
    <row r="243" spans="1:12" ht="63.75" x14ac:dyDescent="0.2">
      <c r="A243" s="6" t="s">
        <v>199</v>
      </c>
      <c r="B243" s="7" t="s">
        <v>812</v>
      </c>
      <c r="C243" s="10">
        <v>4173.3999999999996</v>
      </c>
      <c r="D243" s="10">
        <v>4173.3999999999996</v>
      </c>
      <c r="E243" s="10">
        <v>65.402360000000002</v>
      </c>
      <c r="F243" s="10"/>
      <c r="G243" s="10"/>
      <c r="H243" s="10"/>
      <c r="I243" s="10">
        <f t="shared" si="9"/>
        <v>1.5671241673455696</v>
      </c>
      <c r="J243" s="10">
        <f t="shared" si="10"/>
        <v>1.5671241673455696</v>
      </c>
      <c r="K243" s="10">
        <v>1299.7237399999999</v>
      </c>
      <c r="L243" s="10">
        <f t="shared" si="11"/>
        <v>5.0320201122124617</v>
      </c>
    </row>
    <row r="244" spans="1:12" ht="38.25" x14ac:dyDescent="0.2">
      <c r="A244" s="6" t="s">
        <v>200</v>
      </c>
      <c r="B244" s="7" t="s">
        <v>813</v>
      </c>
      <c r="C244" s="10">
        <v>7718.8</v>
      </c>
      <c r="D244" s="10">
        <v>7718.8</v>
      </c>
      <c r="E244" s="10">
        <v>0</v>
      </c>
      <c r="F244" s="10"/>
      <c r="G244" s="10"/>
      <c r="H244" s="10"/>
      <c r="I244" s="10">
        <f t="shared" si="9"/>
        <v>0</v>
      </c>
      <c r="J244" s="10">
        <f t="shared" si="10"/>
        <v>0</v>
      </c>
      <c r="K244" s="10">
        <v>0</v>
      </c>
      <c r="L244" s="10">
        <v>0</v>
      </c>
    </row>
    <row r="245" spans="1:12" ht="38.25" x14ac:dyDescent="0.2">
      <c r="A245" s="6" t="s">
        <v>201</v>
      </c>
      <c r="B245" s="7" t="s">
        <v>814</v>
      </c>
      <c r="C245" s="10">
        <v>7718.8</v>
      </c>
      <c r="D245" s="10">
        <v>7718.8</v>
      </c>
      <c r="E245" s="10">
        <v>0</v>
      </c>
      <c r="F245" s="10"/>
      <c r="G245" s="10"/>
      <c r="H245" s="10"/>
      <c r="I245" s="10">
        <f t="shared" si="9"/>
        <v>0</v>
      </c>
      <c r="J245" s="10">
        <f t="shared" si="10"/>
        <v>0</v>
      </c>
      <c r="K245" s="10">
        <v>0</v>
      </c>
      <c r="L245" s="10">
        <v>0</v>
      </c>
    </row>
    <row r="246" spans="1:12" ht="38.25" x14ac:dyDescent="0.2">
      <c r="A246" s="6" t="s">
        <v>691</v>
      </c>
      <c r="B246" s="7" t="s">
        <v>815</v>
      </c>
      <c r="C246" s="10">
        <v>128183</v>
      </c>
      <c r="D246" s="10">
        <v>128183</v>
      </c>
      <c r="E246" s="10">
        <v>0</v>
      </c>
      <c r="F246" s="10"/>
      <c r="G246" s="10"/>
      <c r="H246" s="10"/>
      <c r="I246" s="10">
        <f t="shared" si="9"/>
        <v>0</v>
      </c>
      <c r="J246" s="10">
        <f t="shared" si="10"/>
        <v>0</v>
      </c>
      <c r="K246" s="10">
        <v>0</v>
      </c>
      <c r="L246" s="10">
        <v>0</v>
      </c>
    </row>
    <row r="247" spans="1:12" ht="51" x14ac:dyDescent="0.2">
      <c r="A247" s="6" t="s">
        <v>692</v>
      </c>
      <c r="B247" s="7" t="s">
        <v>816</v>
      </c>
      <c r="C247" s="10">
        <v>128183</v>
      </c>
      <c r="D247" s="10">
        <v>128183</v>
      </c>
      <c r="E247" s="10">
        <v>0</v>
      </c>
      <c r="F247" s="10"/>
      <c r="G247" s="10"/>
      <c r="H247" s="10"/>
      <c r="I247" s="10">
        <f t="shared" si="9"/>
        <v>0</v>
      </c>
      <c r="J247" s="10">
        <f t="shared" si="10"/>
        <v>0</v>
      </c>
      <c r="K247" s="10">
        <v>0</v>
      </c>
      <c r="L247" s="10">
        <v>0</v>
      </c>
    </row>
    <row r="248" spans="1:12" ht="51" x14ac:dyDescent="0.2">
      <c r="A248" s="6" t="s">
        <v>693</v>
      </c>
      <c r="B248" s="7" t="s">
        <v>817</v>
      </c>
      <c r="C248" s="10">
        <v>14100</v>
      </c>
      <c r="D248" s="10">
        <v>14100</v>
      </c>
      <c r="E248" s="10">
        <v>0</v>
      </c>
      <c r="F248" s="10"/>
      <c r="G248" s="10"/>
      <c r="H248" s="10"/>
      <c r="I248" s="10">
        <f t="shared" si="9"/>
        <v>0</v>
      </c>
      <c r="J248" s="10">
        <f t="shared" si="10"/>
        <v>0</v>
      </c>
      <c r="K248" s="10">
        <v>0</v>
      </c>
      <c r="L248" s="10">
        <v>0</v>
      </c>
    </row>
    <row r="249" spans="1:12" ht="63.75" x14ac:dyDescent="0.2">
      <c r="A249" s="6" t="s">
        <v>694</v>
      </c>
      <c r="B249" s="7" t="s">
        <v>818</v>
      </c>
      <c r="C249" s="10">
        <v>14100</v>
      </c>
      <c r="D249" s="10">
        <v>14100</v>
      </c>
      <c r="E249" s="10">
        <v>0</v>
      </c>
      <c r="F249" s="10"/>
      <c r="G249" s="10"/>
      <c r="H249" s="10"/>
      <c r="I249" s="10">
        <f t="shared" si="9"/>
        <v>0</v>
      </c>
      <c r="J249" s="10">
        <f t="shared" si="10"/>
        <v>0</v>
      </c>
      <c r="K249" s="10">
        <v>0</v>
      </c>
      <c r="L249" s="10">
        <v>0</v>
      </c>
    </row>
    <row r="250" spans="1:12" ht="38.25" x14ac:dyDescent="0.2">
      <c r="A250" s="6" t="s">
        <v>695</v>
      </c>
      <c r="B250" s="7" t="s">
        <v>819</v>
      </c>
      <c r="C250" s="10">
        <v>110317</v>
      </c>
      <c r="D250" s="10">
        <v>110317</v>
      </c>
      <c r="E250" s="10">
        <v>0</v>
      </c>
      <c r="F250" s="10"/>
      <c r="G250" s="10"/>
      <c r="H250" s="10"/>
      <c r="I250" s="10">
        <f t="shared" si="9"/>
        <v>0</v>
      </c>
      <c r="J250" s="10">
        <f t="shared" si="10"/>
        <v>0</v>
      </c>
      <c r="K250" s="10">
        <v>0</v>
      </c>
      <c r="L250" s="10">
        <v>0</v>
      </c>
    </row>
    <row r="251" spans="1:12" ht="38.25" x14ac:dyDescent="0.2">
      <c r="A251" s="6" t="s">
        <v>696</v>
      </c>
      <c r="B251" s="7" t="s">
        <v>820</v>
      </c>
      <c r="C251" s="10">
        <v>110317</v>
      </c>
      <c r="D251" s="10">
        <v>110317</v>
      </c>
      <c r="E251" s="10">
        <v>0</v>
      </c>
      <c r="F251" s="10"/>
      <c r="G251" s="10"/>
      <c r="H251" s="10"/>
      <c r="I251" s="10">
        <f t="shared" si="9"/>
        <v>0</v>
      </c>
      <c r="J251" s="10">
        <f t="shared" si="10"/>
        <v>0</v>
      </c>
      <c r="K251" s="10">
        <v>0</v>
      </c>
      <c r="L251" s="10">
        <v>0</v>
      </c>
    </row>
    <row r="252" spans="1:12" ht="38.25" x14ac:dyDescent="0.2">
      <c r="A252" s="6" t="s">
        <v>697</v>
      </c>
      <c r="B252" s="7" t="s">
        <v>821</v>
      </c>
      <c r="C252" s="10">
        <v>54094.6</v>
      </c>
      <c r="D252" s="10">
        <v>54094.6</v>
      </c>
      <c r="E252" s="10">
        <v>0</v>
      </c>
      <c r="F252" s="10"/>
      <c r="G252" s="10"/>
      <c r="H252" s="10"/>
      <c r="I252" s="10">
        <f t="shared" si="9"/>
        <v>0</v>
      </c>
      <c r="J252" s="10">
        <f t="shared" si="10"/>
        <v>0</v>
      </c>
      <c r="K252" s="10">
        <v>0</v>
      </c>
      <c r="L252" s="10">
        <v>0</v>
      </c>
    </row>
    <row r="253" spans="1:12" ht="51" x14ac:dyDescent="0.2">
      <c r="A253" s="6" t="s">
        <v>698</v>
      </c>
      <c r="B253" s="7" t="s">
        <v>822</v>
      </c>
      <c r="C253" s="10">
        <v>54094.6</v>
      </c>
      <c r="D253" s="10">
        <v>54094.6</v>
      </c>
      <c r="E253" s="10">
        <v>0</v>
      </c>
      <c r="F253" s="10"/>
      <c r="G253" s="10"/>
      <c r="H253" s="10"/>
      <c r="I253" s="10">
        <f t="shared" si="9"/>
        <v>0</v>
      </c>
      <c r="J253" s="10">
        <f t="shared" si="10"/>
        <v>0</v>
      </c>
      <c r="K253" s="10">
        <v>0</v>
      </c>
      <c r="L253" s="10">
        <v>0</v>
      </c>
    </row>
    <row r="254" spans="1:12" ht="25.5" x14ac:dyDescent="0.2">
      <c r="A254" s="6" t="s">
        <v>699</v>
      </c>
      <c r="B254" s="7" t="s">
        <v>823</v>
      </c>
      <c r="C254" s="10">
        <v>29020.3</v>
      </c>
      <c r="D254" s="10">
        <v>29020.3</v>
      </c>
      <c r="E254" s="10">
        <v>0</v>
      </c>
      <c r="F254" s="10"/>
      <c r="G254" s="10"/>
      <c r="H254" s="10"/>
      <c r="I254" s="10">
        <f t="shared" si="9"/>
        <v>0</v>
      </c>
      <c r="J254" s="10">
        <f t="shared" si="10"/>
        <v>0</v>
      </c>
      <c r="K254" s="10">
        <v>0</v>
      </c>
      <c r="L254" s="10">
        <v>0</v>
      </c>
    </row>
    <row r="255" spans="1:12" ht="25.5" x14ac:dyDescent="0.2">
      <c r="A255" s="6" t="s">
        <v>700</v>
      </c>
      <c r="B255" s="7" t="s">
        <v>824</v>
      </c>
      <c r="C255" s="10">
        <v>29020.3</v>
      </c>
      <c r="D255" s="10">
        <v>29020.3</v>
      </c>
      <c r="E255" s="10">
        <v>0</v>
      </c>
      <c r="F255" s="10"/>
      <c r="G255" s="10"/>
      <c r="H255" s="10"/>
      <c r="I255" s="10">
        <f t="shared" si="9"/>
        <v>0</v>
      </c>
      <c r="J255" s="10">
        <f t="shared" si="10"/>
        <v>0</v>
      </c>
      <c r="K255" s="10">
        <v>0</v>
      </c>
      <c r="L255" s="10">
        <v>0</v>
      </c>
    </row>
    <row r="256" spans="1:12" ht="38.25" x14ac:dyDescent="0.2">
      <c r="A256" s="6" t="s">
        <v>1059</v>
      </c>
      <c r="B256" s="7" t="s">
        <v>1060</v>
      </c>
      <c r="C256" s="10">
        <v>0</v>
      </c>
      <c r="D256" s="10">
        <v>0</v>
      </c>
      <c r="E256" s="10">
        <v>0</v>
      </c>
      <c r="F256" s="10">
        <v>0</v>
      </c>
      <c r="G256" s="10">
        <v>0</v>
      </c>
      <c r="H256" s="10">
        <v>0</v>
      </c>
      <c r="I256" s="10">
        <v>0</v>
      </c>
      <c r="J256" s="10">
        <v>0</v>
      </c>
      <c r="K256" s="10">
        <v>82.51</v>
      </c>
      <c r="L256" s="10"/>
    </row>
    <row r="257" spans="1:13" x14ac:dyDescent="0.2">
      <c r="A257" s="6" t="s">
        <v>701</v>
      </c>
      <c r="B257" s="7" t="s">
        <v>825</v>
      </c>
      <c r="C257" s="10">
        <v>53565.5</v>
      </c>
      <c r="D257" s="10">
        <v>53565.5</v>
      </c>
      <c r="E257" s="10">
        <v>0</v>
      </c>
      <c r="F257" s="10"/>
      <c r="G257" s="10"/>
      <c r="H257" s="10"/>
      <c r="I257" s="10">
        <f t="shared" si="9"/>
        <v>0</v>
      </c>
      <c r="J257" s="10">
        <f t="shared" si="10"/>
        <v>0</v>
      </c>
      <c r="K257" s="10">
        <v>0</v>
      </c>
      <c r="L257" s="10">
        <v>0</v>
      </c>
    </row>
    <row r="258" spans="1:13" ht="25.5" x14ac:dyDescent="0.2">
      <c r="A258" s="6" t="s">
        <v>702</v>
      </c>
      <c r="B258" s="7" t="s">
        <v>826</v>
      </c>
      <c r="C258" s="10">
        <v>53565.5</v>
      </c>
      <c r="D258" s="10">
        <v>53565.5</v>
      </c>
      <c r="E258" s="10">
        <v>0</v>
      </c>
      <c r="F258" s="10"/>
      <c r="G258" s="10"/>
      <c r="H258" s="10"/>
      <c r="I258" s="10">
        <f t="shared" si="9"/>
        <v>0</v>
      </c>
      <c r="J258" s="10">
        <f t="shared" si="10"/>
        <v>0</v>
      </c>
      <c r="K258" s="10">
        <v>0</v>
      </c>
      <c r="L258" s="10">
        <v>0</v>
      </c>
    </row>
    <row r="259" spans="1:13" ht="25.5" x14ac:dyDescent="0.2">
      <c r="A259" s="6" t="s">
        <v>703</v>
      </c>
      <c r="B259" s="7" t="s">
        <v>827</v>
      </c>
      <c r="C259" s="10">
        <v>28244.6</v>
      </c>
      <c r="D259" s="10">
        <v>28244.6</v>
      </c>
      <c r="E259" s="10">
        <v>0</v>
      </c>
      <c r="F259" s="10"/>
      <c r="G259" s="10"/>
      <c r="H259" s="10"/>
      <c r="I259" s="10">
        <f t="shared" si="9"/>
        <v>0</v>
      </c>
      <c r="J259" s="10">
        <f t="shared" si="10"/>
        <v>0</v>
      </c>
      <c r="K259" s="10">
        <v>0</v>
      </c>
      <c r="L259" s="10">
        <v>0</v>
      </c>
    </row>
    <row r="260" spans="1:13" ht="38.25" x14ac:dyDescent="0.2">
      <c r="A260" s="6" t="s">
        <v>704</v>
      </c>
      <c r="B260" s="7" t="s">
        <v>828</v>
      </c>
      <c r="C260" s="10">
        <v>28244.6</v>
      </c>
      <c r="D260" s="10">
        <v>28244.6</v>
      </c>
      <c r="E260" s="10">
        <v>0</v>
      </c>
      <c r="F260" s="10"/>
      <c r="G260" s="10"/>
      <c r="H260" s="10"/>
      <c r="I260" s="10">
        <f t="shared" si="9"/>
        <v>0</v>
      </c>
      <c r="J260" s="10">
        <f t="shared" si="10"/>
        <v>0</v>
      </c>
      <c r="K260" s="10">
        <v>0</v>
      </c>
      <c r="L260" s="10">
        <v>0</v>
      </c>
    </row>
    <row r="261" spans="1:13" x14ac:dyDescent="0.2">
      <c r="A261" s="6" t="s">
        <v>995</v>
      </c>
      <c r="B261" s="7" t="s">
        <v>1014</v>
      </c>
      <c r="C261" s="10">
        <v>12061.5</v>
      </c>
      <c r="D261" s="10">
        <v>12061.5</v>
      </c>
      <c r="E261" s="10">
        <v>0</v>
      </c>
      <c r="F261" s="10"/>
      <c r="G261" s="10"/>
      <c r="H261" s="10"/>
      <c r="I261" s="10">
        <f t="shared" si="9"/>
        <v>0</v>
      </c>
      <c r="J261" s="10">
        <f t="shared" si="10"/>
        <v>0</v>
      </c>
      <c r="K261" s="10">
        <v>0</v>
      </c>
      <c r="L261" s="10">
        <v>0</v>
      </c>
    </row>
    <row r="262" spans="1:13" ht="25.5" x14ac:dyDescent="0.2">
      <c r="A262" s="6" t="s">
        <v>996</v>
      </c>
      <c r="B262" s="7" t="s">
        <v>1015</v>
      </c>
      <c r="C262" s="10">
        <v>12061.5</v>
      </c>
      <c r="D262" s="10">
        <v>12061.5</v>
      </c>
      <c r="E262" s="10">
        <v>0</v>
      </c>
      <c r="F262" s="10"/>
      <c r="G262" s="10"/>
      <c r="H262" s="10"/>
      <c r="I262" s="10">
        <f t="shared" si="9"/>
        <v>0</v>
      </c>
      <c r="J262" s="10">
        <f t="shared" si="10"/>
        <v>0</v>
      </c>
      <c r="K262" s="10">
        <v>0</v>
      </c>
      <c r="L262" s="10">
        <v>0</v>
      </c>
    </row>
    <row r="263" spans="1:13" ht="25.5" x14ac:dyDescent="0.2">
      <c r="A263" s="6" t="s">
        <v>705</v>
      </c>
      <c r="B263" s="7" t="s">
        <v>829</v>
      </c>
      <c r="C263" s="10">
        <v>81985.899999999994</v>
      </c>
      <c r="D263" s="10">
        <v>81985.899999999994</v>
      </c>
      <c r="E263" s="10">
        <v>0</v>
      </c>
      <c r="F263" s="10"/>
      <c r="G263" s="10"/>
      <c r="H263" s="10"/>
      <c r="I263" s="10">
        <f t="shared" si="9"/>
        <v>0</v>
      </c>
      <c r="J263" s="10">
        <f t="shared" si="10"/>
        <v>0</v>
      </c>
      <c r="K263" s="10">
        <v>0</v>
      </c>
      <c r="L263" s="10">
        <v>0</v>
      </c>
    </row>
    <row r="264" spans="1:13" ht="25.5" x14ac:dyDescent="0.2">
      <c r="A264" s="6" t="s">
        <v>706</v>
      </c>
      <c r="B264" s="7" t="s">
        <v>830</v>
      </c>
      <c r="C264" s="10">
        <v>81985.899999999994</v>
      </c>
      <c r="D264" s="10">
        <v>81985.899999999994</v>
      </c>
      <c r="E264" s="10">
        <v>0</v>
      </c>
      <c r="F264" s="10"/>
      <c r="G264" s="10"/>
      <c r="H264" s="10"/>
      <c r="I264" s="10">
        <f t="shared" si="9"/>
        <v>0</v>
      </c>
      <c r="J264" s="10">
        <f t="shared" si="10"/>
        <v>0</v>
      </c>
      <c r="K264" s="10">
        <v>0</v>
      </c>
      <c r="L264" s="10">
        <v>0</v>
      </c>
    </row>
    <row r="265" spans="1:13" ht="25.5" x14ac:dyDescent="0.2">
      <c r="A265" s="6" t="s">
        <v>707</v>
      </c>
      <c r="B265" s="7" t="s">
        <v>831</v>
      </c>
      <c r="C265" s="10">
        <v>25000</v>
      </c>
      <c r="D265" s="10">
        <v>25000</v>
      </c>
      <c r="E265" s="10">
        <v>0</v>
      </c>
      <c r="F265" s="10"/>
      <c r="G265" s="10"/>
      <c r="H265" s="10"/>
      <c r="I265" s="10">
        <f t="shared" si="9"/>
        <v>0</v>
      </c>
      <c r="J265" s="10">
        <f t="shared" si="10"/>
        <v>0</v>
      </c>
      <c r="K265" s="10">
        <v>0</v>
      </c>
      <c r="L265" s="10">
        <v>0</v>
      </c>
      <c r="M265" s="36">
        <f>K266+K270+K276+K282+K286+K290+K292+K299</f>
        <v>151328.73710999999</v>
      </c>
    </row>
    <row r="266" spans="1:13" ht="38.25" x14ac:dyDescent="0.2">
      <c r="A266" s="6" t="s">
        <v>708</v>
      </c>
      <c r="B266" s="7" t="s">
        <v>832</v>
      </c>
      <c r="C266" s="10">
        <v>25000</v>
      </c>
      <c r="D266" s="10">
        <v>25000</v>
      </c>
      <c r="E266" s="10">
        <v>0</v>
      </c>
      <c r="F266" s="10"/>
      <c r="G266" s="10"/>
      <c r="H266" s="10"/>
      <c r="I266" s="10">
        <f t="shared" si="9"/>
        <v>0</v>
      </c>
      <c r="J266" s="10">
        <f t="shared" si="10"/>
        <v>0</v>
      </c>
      <c r="K266" s="10">
        <v>0</v>
      </c>
      <c r="L266" s="10">
        <v>0</v>
      </c>
    </row>
    <row r="267" spans="1:13" ht="38.25" x14ac:dyDescent="0.2">
      <c r="A267" s="6" t="s">
        <v>709</v>
      </c>
      <c r="B267" s="7" t="s">
        <v>833</v>
      </c>
      <c r="C267" s="10">
        <v>106032.7</v>
      </c>
      <c r="D267" s="10">
        <v>106032.7</v>
      </c>
      <c r="E267" s="10">
        <v>0</v>
      </c>
      <c r="F267" s="10"/>
      <c r="G267" s="10"/>
      <c r="H267" s="10"/>
      <c r="I267" s="10">
        <f t="shared" si="9"/>
        <v>0</v>
      </c>
      <c r="J267" s="10">
        <f t="shared" si="10"/>
        <v>0</v>
      </c>
      <c r="K267" s="10">
        <v>0</v>
      </c>
      <c r="L267" s="10">
        <v>0</v>
      </c>
    </row>
    <row r="268" spans="1:13" ht="51" x14ac:dyDescent="0.2">
      <c r="A268" s="6" t="s">
        <v>710</v>
      </c>
      <c r="B268" s="7" t="s">
        <v>834</v>
      </c>
      <c r="C268" s="10">
        <v>106032.7</v>
      </c>
      <c r="D268" s="10">
        <v>106032.7</v>
      </c>
      <c r="E268" s="10">
        <v>0</v>
      </c>
      <c r="F268" s="10"/>
      <c r="G268" s="10"/>
      <c r="H268" s="10"/>
      <c r="I268" s="10">
        <f t="shared" si="9"/>
        <v>0</v>
      </c>
      <c r="J268" s="10">
        <f t="shared" si="10"/>
        <v>0</v>
      </c>
      <c r="K268" s="10">
        <v>0</v>
      </c>
      <c r="L268" s="10">
        <v>0</v>
      </c>
    </row>
    <row r="269" spans="1:13" ht="25.5" x14ac:dyDescent="0.2">
      <c r="A269" s="6" t="s">
        <v>711</v>
      </c>
      <c r="B269" s="7" t="s">
        <v>835</v>
      </c>
      <c r="C269" s="10">
        <v>81398.3</v>
      </c>
      <c r="D269" s="10">
        <v>81398.3</v>
      </c>
      <c r="E269" s="10">
        <v>0</v>
      </c>
      <c r="F269" s="10"/>
      <c r="G269" s="10"/>
      <c r="H269" s="10"/>
      <c r="I269" s="10">
        <f t="shared" si="9"/>
        <v>0</v>
      </c>
      <c r="J269" s="10">
        <f t="shared" si="10"/>
        <v>0</v>
      </c>
      <c r="K269" s="10">
        <v>0</v>
      </c>
      <c r="L269" s="10">
        <v>0</v>
      </c>
    </row>
    <row r="270" spans="1:13" ht="25.5" x14ac:dyDescent="0.2">
      <c r="A270" s="6" t="s">
        <v>712</v>
      </c>
      <c r="B270" s="7" t="s">
        <v>836</v>
      </c>
      <c r="C270" s="10">
        <v>81398.3</v>
      </c>
      <c r="D270" s="10">
        <v>81398.3</v>
      </c>
      <c r="E270" s="10">
        <v>0</v>
      </c>
      <c r="F270" s="10"/>
      <c r="G270" s="10"/>
      <c r="H270" s="10"/>
      <c r="I270" s="10">
        <f t="shared" si="9"/>
        <v>0</v>
      </c>
      <c r="J270" s="10">
        <f t="shared" si="10"/>
        <v>0</v>
      </c>
      <c r="K270" s="10">
        <v>0</v>
      </c>
      <c r="L270" s="10">
        <v>0</v>
      </c>
    </row>
    <row r="271" spans="1:13" ht="51" x14ac:dyDescent="0.2">
      <c r="A271" s="6" t="s">
        <v>202</v>
      </c>
      <c r="B271" s="7" t="s">
        <v>837</v>
      </c>
      <c r="C271" s="10">
        <v>11793.9</v>
      </c>
      <c r="D271" s="10">
        <v>11793.9</v>
      </c>
      <c r="E271" s="10">
        <v>1808.0183</v>
      </c>
      <c r="F271" s="10"/>
      <c r="G271" s="10"/>
      <c r="H271" s="10"/>
      <c r="I271" s="10">
        <f t="shared" si="9"/>
        <v>15.330113872425578</v>
      </c>
      <c r="J271" s="10">
        <f t="shared" si="10"/>
        <v>15.330113872425578</v>
      </c>
      <c r="K271" s="10">
        <v>1224.5774899999999</v>
      </c>
      <c r="L271" s="10">
        <f t="shared" si="11"/>
        <v>147.64425401940059</v>
      </c>
    </row>
    <row r="272" spans="1:13" ht="25.5" x14ac:dyDescent="0.2">
      <c r="A272" s="6" t="s">
        <v>713</v>
      </c>
      <c r="B272" s="7" t="s">
        <v>838</v>
      </c>
      <c r="C272" s="10">
        <v>10977.4</v>
      </c>
      <c r="D272" s="10">
        <v>10977.4</v>
      </c>
      <c r="E272" s="10">
        <v>0</v>
      </c>
      <c r="F272" s="10"/>
      <c r="G272" s="10"/>
      <c r="H272" s="10"/>
      <c r="I272" s="10">
        <f t="shared" si="9"/>
        <v>0</v>
      </c>
      <c r="J272" s="10">
        <f t="shared" si="10"/>
        <v>0</v>
      </c>
      <c r="K272" s="10">
        <v>0</v>
      </c>
      <c r="L272" s="10">
        <v>0</v>
      </c>
    </row>
    <row r="273" spans="1:14" ht="25.5" x14ac:dyDescent="0.2">
      <c r="A273" s="6" t="s">
        <v>714</v>
      </c>
      <c r="B273" s="7" t="s">
        <v>839</v>
      </c>
      <c r="C273" s="10">
        <v>10977.4</v>
      </c>
      <c r="D273" s="10">
        <v>10977.4</v>
      </c>
      <c r="E273" s="10">
        <v>0</v>
      </c>
      <c r="F273" s="10"/>
      <c r="G273" s="10"/>
      <c r="H273" s="10"/>
      <c r="I273" s="10">
        <f t="shared" si="9"/>
        <v>0</v>
      </c>
      <c r="J273" s="10">
        <f t="shared" si="10"/>
        <v>0</v>
      </c>
      <c r="K273" s="10">
        <v>0</v>
      </c>
      <c r="L273" s="10">
        <v>0</v>
      </c>
    </row>
    <row r="274" spans="1:14" ht="38.25" x14ac:dyDescent="0.2">
      <c r="A274" s="6" t="s">
        <v>203</v>
      </c>
      <c r="B274" s="7" t="s">
        <v>840</v>
      </c>
      <c r="C274" s="10">
        <v>20287.400000000001</v>
      </c>
      <c r="D274" s="10">
        <v>20287.400000000001</v>
      </c>
      <c r="E274" s="10">
        <v>5918.2995700000001</v>
      </c>
      <c r="F274" s="10"/>
      <c r="G274" s="10"/>
      <c r="H274" s="10"/>
      <c r="I274" s="10">
        <f t="shared" si="9"/>
        <v>29.172292013762235</v>
      </c>
      <c r="J274" s="10">
        <f t="shared" si="10"/>
        <v>29.172292013762235</v>
      </c>
      <c r="K274" s="10">
        <v>3819.3675400000002</v>
      </c>
      <c r="L274" s="10">
        <f t="shared" si="11"/>
        <v>154.95496330264146</v>
      </c>
    </row>
    <row r="275" spans="1:14" ht="38.25" x14ac:dyDescent="0.2">
      <c r="A275" s="6" t="s">
        <v>204</v>
      </c>
      <c r="B275" s="7" t="s">
        <v>841</v>
      </c>
      <c r="C275" s="10">
        <v>9634</v>
      </c>
      <c r="D275" s="10">
        <v>9634</v>
      </c>
      <c r="E275" s="10">
        <v>0</v>
      </c>
      <c r="F275" s="10"/>
      <c r="G275" s="10"/>
      <c r="H275" s="10"/>
      <c r="I275" s="10">
        <f t="shared" si="9"/>
        <v>0</v>
      </c>
      <c r="J275" s="10">
        <f t="shared" si="10"/>
        <v>0</v>
      </c>
      <c r="K275" s="10">
        <v>378.58627000000001</v>
      </c>
      <c r="L275" s="10">
        <f t="shared" si="11"/>
        <v>0</v>
      </c>
    </row>
    <row r="276" spans="1:14" ht="38.25" x14ac:dyDescent="0.2">
      <c r="A276" s="6" t="s">
        <v>205</v>
      </c>
      <c r="B276" s="7" t="s">
        <v>842</v>
      </c>
      <c r="C276" s="10">
        <v>9634</v>
      </c>
      <c r="D276" s="10">
        <v>9634</v>
      </c>
      <c r="E276" s="10">
        <v>0</v>
      </c>
      <c r="F276" s="10"/>
      <c r="G276" s="10"/>
      <c r="H276" s="10"/>
      <c r="I276" s="10">
        <f t="shared" si="9"/>
        <v>0</v>
      </c>
      <c r="J276" s="10">
        <f t="shared" si="10"/>
        <v>0</v>
      </c>
      <c r="K276" s="10">
        <v>378.58627000000001</v>
      </c>
      <c r="L276" s="10">
        <f t="shared" si="11"/>
        <v>0</v>
      </c>
    </row>
    <row r="277" spans="1:14" ht="38.25" x14ac:dyDescent="0.2">
      <c r="A277" s="6" t="s">
        <v>206</v>
      </c>
      <c r="B277" s="7" t="s">
        <v>843</v>
      </c>
      <c r="C277" s="10">
        <v>29756.9</v>
      </c>
      <c r="D277" s="10">
        <v>29756.9</v>
      </c>
      <c r="E277" s="10">
        <v>0</v>
      </c>
      <c r="F277" s="10"/>
      <c r="G277" s="10"/>
      <c r="H277" s="10"/>
      <c r="I277" s="10">
        <f t="shared" si="9"/>
        <v>0</v>
      </c>
      <c r="J277" s="10">
        <f t="shared" si="10"/>
        <v>0</v>
      </c>
      <c r="K277" s="10">
        <v>0</v>
      </c>
      <c r="L277" s="10">
        <v>0</v>
      </c>
    </row>
    <row r="278" spans="1:14" ht="38.25" x14ac:dyDescent="0.2">
      <c r="A278" s="6" t="s">
        <v>207</v>
      </c>
      <c r="B278" s="7" t="s">
        <v>844</v>
      </c>
      <c r="C278" s="10">
        <v>29756.9</v>
      </c>
      <c r="D278" s="10">
        <v>29756.9</v>
      </c>
      <c r="E278" s="10">
        <v>0</v>
      </c>
      <c r="F278" s="10"/>
      <c r="G278" s="10"/>
      <c r="H278" s="10"/>
      <c r="I278" s="10">
        <f t="shared" ref="I278:I342" si="12">E278/C278*100</f>
        <v>0</v>
      </c>
      <c r="J278" s="10">
        <f t="shared" ref="J278:J342" si="13">E278/D278*100</f>
        <v>0</v>
      </c>
      <c r="K278" s="10">
        <v>0</v>
      </c>
      <c r="L278" s="10">
        <v>0</v>
      </c>
      <c r="M278" s="36">
        <f>K285+K291+K298+K302+K306+K308+K316</f>
        <v>53329.815410000003</v>
      </c>
      <c r="N278" s="36">
        <f>K278-M278</f>
        <v>-53329.815410000003</v>
      </c>
    </row>
    <row r="279" spans="1:14" ht="25.5" x14ac:dyDescent="0.2">
      <c r="A279" s="6" t="s">
        <v>715</v>
      </c>
      <c r="B279" s="7" t="s">
        <v>845</v>
      </c>
      <c r="C279" s="10">
        <v>35782.1</v>
      </c>
      <c r="D279" s="10">
        <v>35782.1</v>
      </c>
      <c r="E279" s="10">
        <v>0</v>
      </c>
      <c r="F279" s="10"/>
      <c r="G279" s="10"/>
      <c r="H279" s="10"/>
      <c r="I279" s="10">
        <f t="shared" si="12"/>
        <v>0</v>
      </c>
      <c r="J279" s="10">
        <f t="shared" si="13"/>
        <v>0</v>
      </c>
      <c r="K279" s="10">
        <v>0</v>
      </c>
      <c r="L279" s="10">
        <v>0</v>
      </c>
    </row>
    <row r="280" spans="1:14" ht="25.5" x14ac:dyDescent="0.2">
      <c r="A280" s="6" t="s">
        <v>716</v>
      </c>
      <c r="B280" s="7" t="s">
        <v>846</v>
      </c>
      <c r="C280" s="10">
        <v>35782.1</v>
      </c>
      <c r="D280" s="10">
        <v>35782.1</v>
      </c>
      <c r="E280" s="10">
        <v>0</v>
      </c>
      <c r="F280" s="10"/>
      <c r="G280" s="10"/>
      <c r="H280" s="10"/>
      <c r="I280" s="10">
        <f t="shared" si="12"/>
        <v>0</v>
      </c>
      <c r="J280" s="10">
        <f t="shared" si="13"/>
        <v>0</v>
      </c>
      <c r="K280" s="10">
        <v>0</v>
      </c>
      <c r="L280" s="10">
        <v>0</v>
      </c>
    </row>
    <row r="281" spans="1:14" ht="25.5" x14ac:dyDescent="0.2">
      <c r="A281" s="6" t="s">
        <v>208</v>
      </c>
      <c r="B281" s="7" t="s">
        <v>847</v>
      </c>
      <c r="C281" s="10">
        <v>13291.6</v>
      </c>
      <c r="D281" s="10">
        <v>13291.6</v>
      </c>
      <c r="E281" s="10">
        <v>13291.6</v>
      </c>
      <c r="F281" s="10"/>
      <c r="G281" s="10"/>
      <c r="H281" s="10"/>
      <c r="I281" s="10">
        <f t="shared" si="12"/>
        <v>100</v>
      </c>
      <c r="J281" s="10">
        <f t="shared" si="13"/>
        <v>100</v>
      </c>
      <c r="K281" s="10">
        <v>3133.9</v>
      </c>
      <c r="L281" s="10" t="s">
        <v>1031</v>
      </c>
    </row>
    <row r="282" spans="1:14" ht="25.5" x14ac:dyDescent="0.2">
      <c r="A282" s="6" t="s">
        <v>209</v>
      </c>
      <c r="B282" s="7" t="s">
        <v>848</v>
      </c>
      <c r="C282" s="10">
        <v>13291.6</v>
      </c>
      <c r="D282" s="10">
        <v>13291.6</v>
      </c>
      <c r="E282" s="10">
        <v>13291.6</v>
      </c>
      <c r="F282" s="10"/>
      <c r="G282" s="10"/>
      <c r="H282" s="10"/>
      <c r="I282" s="10">
        <f t="shared" si="12"/>
        <v>100</v>
      </c>
      <c r="J282" s="10">
        <f t="shared" si="13"/>
        <v>100</v>
      </c>
      <c r="K282" s="10">
        <v>3133.9</v>
      </c>
      <c r="L282" s="10" t="s">
        <v>1031</v>
      </c>
    </row>
    <row r="283" spans="1:14" x14ac:dyDescent="0.2">
      <c r="A283" s="6" t="s">
        <v>210</v>
      </c>
      <c r="B283" s="7" t="s">
        <v>849</v>
      </c>
      <c r="C283" s="10">
        <v>40586.1</v>
      </c>
      <c r="D283" s="10">
        <v>40586.1</v>
      </c>
      <c r="E283" s="10">
        <v>0</v>
      </c>
      <c r="F283" s="10"/>
      <c r="G283" s="10"/>
      <c r="H283" s="10"/>
      <c r="I283" s="10">
        <f t="shared" si="12"/>
        <v>0</v>
      </c>
      <c r="J283" s="10">
        <f t="shared" si="13"/>
        <v>0</v>
      </c>
      <c r="K283" s="10">
        <v>0</v>
      </c>
      <c r="L283" s="10">
        <v>0</v>
      </c>
    </row>
    <row r="284" spans="1:14" ht="25.5" x14ac:dyDescent="0.2">
      <c r="A284" s="6" t="s">
        <v>211</v>
      </c>
      <c r="B284" s="7" t="s">
        <v>850</v>
      </c>
      <c r="C284" s="10">
        <v>40586.1</v>
      </c>
      <c r="D284" s="10">
        <v>40586.1</v>
      </c>
      <c r="E284" s="10">
        <v>0</v>
      </c>
      <c r="F284" s="10"/>
      <c r="G284" s="10"/>
      <c r="H284" s="10"/>
      <c r="I284" s="10">
        <f t="shared" si="12"/>
        <v>0</v>
      </c>
      <c r="J284" s="10">
        <f t="shared" si="13"/>
        <v>0</v>
      </c>
      <c r="K284" s="10">
        <v>0</v>
      </c>
      <c r="L284" s="10">
        <v>0</v>
      </c>
    </row>
    <row r="285" spans="1:14" ht="25.5" x14ac:dyDescent="0.2">
      <c r="A285" s="6" t="s">
        <v>717</v>
      </c>
      <c r="B285" s="7" t="s">
        <v>851</v>
      </c>
      <c r="C285" s="10">
        <v>477292.3</v>
      </c>
      <c r="D285" s="10">
        <v>477292.3</v>
      </c>
      <c r="E285" s="10">
        <v>0</v>
      </c>
      <c r="F285" s="10"/>
      <c r="G285" s="10"/>
      <c r="H285" s="10"/>
      <c r="I285" s="10">
        <f t="shared" si="12"/>
        <v>0</v>
      </c>
      <c r="J285" s="10">
        <f t="shared" si="13"/>
        <v>0</v>
      </c>
      <c r="K285" s="10">
        <v>0</v>
      </c>
      <c r="L285" s="10">
        <v>0</v>
      </c>
    </row>
    <row r="286" spans="1:14" ht="38.25" x14ac:dyDescent="0.2">
      <c r="A286" s="6" t="s">
        <v>718</v>
      </c>
      <c r="B286" s="7" t="s">
        <v>852</v>
      </c>
      <c r="C286" s="10">
        <v>477292.3</v>
      </c>
      <c r="D286" s="10">
        <v>477292.3</v>
      </c>
      <c r="E286" s="10">
        <v>0</v>
      </c>
      <c r="F286" s="10"/>
      <c r="G286" s="10"/>
      <c r="H286" s="10"/>
      <c r="I286" s="10">
        <f t="shared" si="12"/>
        <v>0</v>
      </c>
      <c r="J286" s="10">
        <f t="shared" si="13"/>
        <v>0</v>
      </c>
      <c r="K286" s="10">
        <v>0</v>
      </c>
      <c r="L286" s="10">
        <v>0</v>
      </c>
    </row>
    <row r="287" spans="1:14" ht="38.25" x14ac:dyDescent="0.2">
      <c r="A287" s="6" t="s">
        <v>212</v>
      </c>
      <c r="B287" s="7" t="s">
        <v>853</v>
      </c>
      <c r="C287" s="10">
        <v>346916.7</v>
      </c>
      <c r="D287" s="10">
        <v>346916.7</v>
      </c>
      <c r="E287" s="10">
        <v>331375.09999999998</v>
      </c>
      <c r="F287" s="10"/>
      <c r="G287" s="10"/>
      <c r="H287" s="10"/>
      <c r="I287" s="10">
        <f t="shared" si="12"/>
        <v>95.52007729809489</v>
      </c>
      <c r="J287" s="10">
        <f t="shared" si="13"/>
        <v>95.52007729809489</v>
      </c>
      <c r="K287" s="10">
        <v>0</v>
      </c>
      <c r="L287" s="10">
        <v>0</v>
      </c>
    </row>
    <row r="288" spans="1:14" ht="51" x14ac:dyDescent="0.2">
      <c r="A288" s="6" t="s">
        <v>213</v>
      </c>
      <c r="B288" s="7" t="s">
        <v>854</v>
      </c>
      <c r="C288" s="10">
        <v>346916.7</v>
      </c>
      <c r="D288" s="10">
        <v>346916.7</v>
      </c>
      <c r="E288" s="10">
        <v>331375.09999999998</v>
      </c>
      <c r="F288" s="10"/>
      <c r="G288" s="10"/>
      <c r="H288" s="10"/>
      <c r="I288" s="10">
        <f t="shared" si="12"/>
        <v>95.52007729809489</v>
      </c>
      <c r="J288" s="10">
        <f t="shared" si="13"/>
        <v>95.52007729809489</v>
      </c>
      <c r="K288" s="10">
        <v>0</v>
      </c>
      <c r="L288" s="10">
        <v>0</v>
      </c>
    </row>
    <row r="289" spans="1:13" ht="63.75" x14ac:dyDescent="0.2">
      <c r="A289" s="6" t="s">
        <v>719</v>
      </c>
      <c r="B289" s="7" t="s">
        <v>855</v>
      </c>
      <c r="C289" s="10">
        <v>3246.7</v>
      </c>
      <c r="D289" s="10">
        <v>3246.7</v>
      </c>
      <c r="E289" s="10">
        <v>0</v>
      </c>
      <c r="F289" s="10"/>
      <c r="G289" s="10"/>
      <c r="H289" s="10"/>
      <c r="I289" s="10">
        <f t="shared" si="12"/>
        <v>0</v>
      </c>
      <c r="J289" s="10">
        <f t="shared" si="13"/>
        <v>0</v>
      </c>
      <c r="K289" s="10">
        <v>0</v>
      </c>
      <c r="L289" s="10">
        <v>0</v>
      </c>
    </row>
    <row r="290" spans="1:13" ht="38.25" x14ac:dyDescent="0.2">
      <c r="A290" s="6" t="s">
        <v>214</v>
      </c>
      <c r="B290" s="7" t="s">
        <v>856</v>
      </c>
      <c r="C290" s="10">
        <v>135702.1</v>
      </c>
      <c r="D290" s="10">
        <v>135702.1</v>
      </c>
      <c r="E290" s="10">
        <v>94878.234730000011</v>
      </c>
      <c r="F290" s="10"/>
      <c r="G290" s="10"/>
      <c r="H290" s="10"/>
      <c r="I290" s="10">
        <f t="shared" si="12"/>
        <v>69.916555992869675</v>
      </c>
      <c r="J290" s="10">
        <f t="shared" si="13"/>
        <v>69.916555992869675</v>
      </c>
      <c r="K290" s="10">
        <v>138776.90719999999</v>
      </c>
      <c r="L290" s="10">
        <f t="shared" ref="L277:L341" si="14">E290/K290*100</f>
        <v>68.367451504928781</v>
      </c>
    </row>
    <row r="291" spans="1:13" ht="25.5" x14ac:dyDescent="0.2">
      <c r="A291" s="6" t="s">
        <v>215</v>
      </c>
      <c r="B291" s="7" t="s">
        <v>857</v>
      </c>
      <c r="C291" s="10">
        <v>74417.3</v>
      </c>
      <c r="D291" s="10">
        <v>74417.3</v>
      </c>
      <c r="E291" s="10">
        <v>47268.87917</v>
      </c>
      <c r="F291" s="10"/>
      <c r="G291" s="10"/>
      <c r="H291" s="10"/>
      <c r="I291" s="10">
        <f t="shared" si="12"/>
        <v>63.518669946369997</v>
      </c>
      <c r="J291" s="10">
        <f t="shared" si="13"/>
        <v>63.518669946369997</v>
      </c>
      <c r="K291" s="10">
        <v>42461.166770000003</v>
      </c>
      <c r="L291" s="10">
        <f t="shared" si="14"/>
        <v>111.3226102006146</v>
      </c>
    </row>
    <row r="292" spans="1:13" ht="38.25" x14ac:dyDescent="0.2">
      <c r="A292" s="6" t="s">
        <v>216</v>
      </c>
      <c r="B292" s="7" t="s">
        <v>858</v>
      </c>
      <c r="C292" s="10">
        <v>199286.3</v>
      </c>
      <c r="D292" s="10">
        <v>199286.3</v>
      </c>
      <c r="E292" s="10">
        <v>4560.5985000000001</v>
      </c>
      <c r="F292" s="10"/>
      <c r="G292" s="10"/>
      <c r="H292" s="10"/>
      <c r="I292" s="10">
        <f t="shared" si="12"/>
        <v>2.2884656396350378</v>
      </c>
      <c r="J292" s="10">
        <f t="shared" si="13"/>
        <v>2.2884656396350378</v>
      </c>
      <c r="K292" s="10">
        <v>9039.343640000001</v>
      </c>
      <c r="L292" s="10">
        <f t="shared" si="14"/>
        <v>50.452761634361309</v>
      </c>
    </row>
    <row r="293" spans="1:13" ht="38.25" x14ac:dyDescent="0.2">
      <c r="A293" s="6" t="s">
        <v>1061</v>
      </c>
      <c r="B293" s="7" t="s">
        <v>1062</v>
      </c>
      <c r="C293" s="10">
        <v>0</v>
      </c>
      <c r="D293" s="10">
        <v>0</v>
      </c>
      <c r="E293" s="10">
        <v>0</v>
      </c>
      <c r="F293" s="10"/>
      <c r="G293" s="10"/>
      <c r="H293" s="10"/>
      <c r="I293" s="10">
        <v>0</v>
      </c>
      <c r="J293" s="10">
        <v>0</v>
      </c>
      <c r="K293" s="10">
        <v>294423.99761999998</v>
      </c>
      <c r="L293" s="10">
        <f t="shared" si="14"/>
        <v>0</v>
      </c>
    </row>
    <row r="294" spans="1:13" ht="38.25" x14ac:dyDescent="0.2">
      <c r="A294" s="6" t="s">
        <v>720</v>
      </c>
      <c r="B294" s="7" t="s">
        <v>859</v>
      </c>
      <c r="C294" s="10">
        <v>58641.3</v>
      </c>
      <c r="D294" s="10">
        <v>58641.3</v>
      </c>
      <c r="E294" s="10">
        <v>3973.9952599999997</v>
      </c>
      <c r="F294" s="10"/>
      <c r="G294" s="10"/>
      <c r="H294" s="10"/>
      <c r="I294" s="10">
        <f t="shared" si="12"/>
        <v>6.77678574656428</v>
      </c>
      <c r="J294" s="10">
        <f t="shared" si="13"/>
        <v>6.77678574656428</v>
      </c>
      <c r="K294" s="10">
        <v>7298.8305799999998</v>
      </c>
      <c r="L294" s="10">
        <f t="shared" si="14"/>
        <v>54.447013346074947</v>
      </c>
    </row>
    <row r="295" spans="1:13" ht="25.5" x14ac:dyDescent="0.2">
      <c r="A295" s="6" t="s">
        <v>721</v>
      </c>
      <c r="B295" s="7" t="s">
        <v>860</v>
      </c>
      <c r="C295" s="10">
        <v>411118.4</v>
      </c>
      <c r="D295" s="10">
        <v>411118.4</v>
      </c>
      <c r="E295" s="10">
        <v>0</v>
      </c>
      <c r="F295" s="10"/>
      <c r="G295" s="10"/>
      <c r="H295" s="10"/>
      <c r="I295" s="10">
        <f t="shared" si="12"/>
        <v>0</v>
      </c>
      <c r="J295" s="10">
        <f t="shared" si="13"/>
        <v>0</v>
      </c>
      <c r="K295" s="10">
        <v>0</v>
      </c>
      <c r="L295" s="10">
        <v>0</v>
      </c>
    </row>
    <row r="296" spans="1:13" ht="25.5" x14ac:dyDescent="0.2">
      <c r="A296" s="6" t="s">
        <v>722</v>
      </c>
      <c r="B296" s="7" t="s">
        <v>861</v>
      </c>
      <c r="C296" s="10">
        <v>411118.4</v>
      </c>
      <c r="D296" s="10">
        <v>411118.4</v>
      </c>
      <c r="E296" s="10">
        <v>0</v>
      </c>
      <c r="F296" s="10"/>
      <c r="G296" s="10"/>
      <c r="H296" s="10"/>
      <c r="I296" s="10">
        <f t="shared" si="12"/>
        <v>0</v>
      </c>
      <c r="J296" s="10">
        <f t="shared" si="13"/>
        <v>0</v>
      </c>
      <c r="K296" s="10">
        <v>0</v>
      </c>
      <c r="L296" s="10">
        <v>0</v>
      </c>
    </row>
    <row r="297" spans="1:13" s="22" customFormat="1" x14ac:dyDescent="0.2">
      <c r="A297" s="6" t="s">
        <v>723</v>
      </c>
      <c r="B297" s="7" t="s">
        <v>862</v>
      </c>
      <c r="C297" s="10">
        <v>10416.1</v>
      </c>
      <c r="D297" s="10">
        <v>10416.1</v>
      </c>
      <c r="E297" s="10">
        <v>0</v>
      </c>
      <c r="F297" s="10"/>
      <c r="G297" s="10"/>
      <c r="H297" s="10"/>
      <c r="I297" s="10">
        <f t="shared" si="12"/>
        <v>0</v>
      </c>
      <c r="J297" s="10">
        <f t="shared" si="13"/>
        <v>0</v>
      </c>
      <c r="K297" s="10">
        <v>0</v>
      </c>
      <c r="L297" s="10">
        <v>0</v>
      </c>
    </row>
    <row r="298" spans="1:13" ht="25.5" x14ac:dyDescent="0.2">
      <c r="A298" s="6" t="s">
        <v>724</v>
      </c>
      <c r="B298" s="7" t="s">
        <v>863</v>
      </c>
      <c r="C298" s="10">
        <v>10416.1</v>
      </c>
      <c r="D298" s="10">
        <v>10416.1</v>
      </c>
      <c r="E298" s="10">
        <v>0</v>
      </c>
      <c r="F298" s="10"/>
      <c r="G298" s="10"/>
      <c r="H298" s="10"/>
      <c r="I298" s="10">
        <f t="shared" si="12"/>
        <v>0</v>
      </c>
      <c r="J298" s="10">
        <f t="shared" si="13"/>
        <v>0</v>
      </c>
      <c r="K298" s="10">
        <v>0</v>
      </c>
      <c r="L298" s="10">
        <v>0</v>
      </c>
    </row>
    <row r="299" spans="1:13" ht="25.5" x14ac:dyDescent="0.2">
      <c r="A299" s="6" t="s">
        <v>725</v>
      </c>
      <c r="B299" s="7" t="s">
        <v>864</v>
      </c>
      <c r="C299" s="10">
        <v>36827</v>
      </c>
      <c r="D299" s="10">
        <v>36827</v>
      </c>
      <c r="E299" s="10">
        <v>0</v>
      </c>
      <c r="F299" s="10"/>
      <c r="G299" s="10"/>
      <c r="H299" s="10"/>
      <c r="I299" s="10">
        <f t="shared" si="12"/>
        <v>0</v>
      </c>
      <c r="J299" s="10">
        <f t="shared" si="13"/>
        <v>0</v>
      </c>
      <c r="K299" s="10">
        <v>0</v>
      </c>
      <c r="L299" s="10">
        <v>0</v>
      </c>
    </row>
    <row r="300" spans="1:13" ht="38.25" x14ac:dyDescent="0.2">
      <c r="A300" s="6" t="s">
        <v>726</v>
      </c>
      <c r="B300" s="7" t="s">
        <v>865</v>
      </c>
      <c r="C300" s="10">
        <v>1000000</v>
      </c>
      <c r="D300" s="10">
        <v>1000000</v>
      </c>
      <c r="E300" s="10">
        <v>0</v>
      </c>
      <c r="F300" s="10"/>
      <c r="G300" s="10"/>
      <c r="H300" s="10"/>
      <c r="I300" s="10">
        <f t="shared" si="12"/>
        <v>0</v>
      </c>
      <c r="J300" s="10">
        <f t="shared" si="13"/>
        <v>0</v>
      </c>
      <c r="K300" s="10">
        <v>0</v>
      </c>
      <c r="L300" s="10">
        <v>0</v>
      </c>
      <c r="M300" s="36">
        <f>K302+K304</f>
        <v>0</v>
      </c>
    </row>
    <row r="301" spans="1:13" ht="63.75" x14ac:dyDescent="0.2">
      <c r="A301" s="6" t="s">
        <v>997</v>
      </c>
      <c r="B301" s="7" t="s">
        <v>1016</v>
      </c>
      <c r="C301" s="10">
        <v>330828.79999999999</v>
      </c>
      <c r="D301" s="10">
        <v>330828.79999999999</v>
      </c>
      <c r="E301" s="10">
        <v>0</v>
      </c>
      <c r="F301" s="10"/>
      <c r="G301" s="10"/>
      <c r="H301" s="10"/>
      <c r="I301" s="10">
        <f t="shared" si="12"/>
        <v>0</v>
      </c>
      <c r="J301" s="10">
        <f t="shared" si="13"/>
        <v>0</v>
      </c>
      <c r="K301" s="10">
        <v>0</v>
      </c>
      <c r="L301" s="10">
        <v>0</v>
      </c>
    </row>
    <row r="302" spans="1:13" s="22" customFormat="1" ht="76.5" x14ac:dyDescent="0.2">
      <c r="A302" s="6" t="s">
        <v>998</v>
      </c>
      <c r="B302" s="7" t="s">
        <v>1017</v>
      </c>
      <c r="C302" s="10">
        <v>330828.79999999999</v>
      </c>
      <c r="D302" s="10">
        <v>330828.79999999999</v>
      </c>
      <c r="E302" s="10">
        <v>0</v>
      </c>
      <c r="F302" s="10"/>
      <c r="G302" s="10"/>
      <c r="H302" s="10"/>
      <c r="I302" s="10">
        <f t="shared" si="12"/>
        <v>0</v>
      </c>
      <c r="J302" s="10">
        <f t="shared" si="13"/>
        <v>0</v>
      </c>
      <c r="K302" s="10">
        <v>0</v>
      </c>
      <c r="L302" s="10">
        <v>0</v>
      </c>
    </row>
    <row r="303" spans="1:13" ht="38.25" x14ac:dyDescent="0.2">
      <c r="A303" s="6" t="s">
        <v>727</v>
      </c>
      <c r="B303" s="7" t="s">
        <v>866</v>
      </c>
      <c r="C303" s="10">
        <v>42344.9</v>
      </c>
      <c r="D303" s="10">
        <v>42344.9</v>
      </c>
      <c r="E303" s="10">
        <v>0</v>
      </c>
      <c r="F303" s="10"/>
      <c r="G303" s="10"/>
      <c r="H303" s="10"/>
      <c r="I303" s="10">
        <f t="shared" si="12"/>
        <v>0</v>
      </c>
      <c r="J303" s="10">
        <f t="shared" si="13"/>
        <v>0</v>
      </c>
      <c r="K303" s="10">
        <v>0</v>
      </c>
      <c r="L303" s="10">
        <v>0</v>
      </c>
    </row>
    <row r="304" spans="1:13" ht="38.25" x14ac:dyDescent="0.2">
      <c r="A304" s="6" t="s">
        <v>728</v>
      </c>
      <c r="B304" s="7" t="s">
        <v>867</v>
      </c>
      <c r="C304" s="10">
        <v>42344.9</v>
      </c>
      <c r="D304" s="10">
        <v>42344.9</v>
      </c>
      <c r="E304" s="10">
        <v>0</v>
      </c>
      <c r="F304" s="10"/>
      <c r="G304" s="10"/>
      <c r="H304" s="10"/>
      <c r="I304" s="10">
        <f t="shared" si="12"/>
        <v>0</v>
      </c>
      <c r="J304" s="10">
        <f t="shared" si="13"/>
        <v>0</v>
      </c>
      <c r="K304" s="10">
        <v>0</v>
      </c>
      <c r="L304" s="10">
        <v>0</v>
      </c>
    </row>
    <row r="305" spans="1:12" x14ac:dyDescent="0.2">
      <c r="A305" s="6" t="s">
        <v>217</v>
      </c>
      <c r="B305" s="7" t="s">
        <v>868</v>
      </c>
      <c r="C305" s="10">
        <v>0</v>
      </c>
      <c r="D305" s="10">
        <v>0</v>
      </c>
      <c r="E305" s="10">
        <v>145.52175</v>
      </c>
      <c r="F305" s="10"/>
      <c r="G305" s="10"/>
      <c r="H305" s="10"/>
      <c r="I305" s="10">
        <v>0</v>
      </c>
      <c r="J305" s="10">
        <v>0</v>
      </c>
      <c r="K305" s="10">
        <v>59.144640000000003</v>
      </c>
      <c r="L305" s="10" t="s">
        <v>1031</v>
      </c>
    </row>
    <row r="306" spans="1:12" x14ac:dyDescent="0.2">
      <c r="A306" s="6" t="s">
        <v>218</v>
      </c>
      <c r="B306" s="7" t="s">
        <v>869</v>
      </c>
      <c r="C306" s="10">
        <v>0</v>
      </c>
      <c r="D306" s="10">
        <v>0</v>
      </c>
      <c r="E306" s="10">
        <v>145.52175</v>
      </c>
      <c r="F306" s="10"/>
      <c r="G306" s="10"/>
      <c r="H306" s="10"/>
      <c r="I306" s="10">
        <v>0</v>
      </c>
      <c r="J306" s="10">
        <v>0</v>
      </c>
      <c r="K306" s="10">
        <v>59.144640000000003</v>
      </c>
      <c r="L306" s="10" t="s">
        <v>1031</v>
      </c>
    </row>
    <row r="307" spans="1:12" x14ac:dyDescent="0.2">
      <c r="A307" s="6" t="s">
        <v>219</v>
      </c>
      <c r="B307" s="7" t="s">
        <v>870</v>
      </c>
      <c r="C307" s="10">
        <v>3259006.2</v>
      </c>
      <c r="D307" s="10">
        <v>3259006.2</v>
      </c>
      <c r="E307" s="10">
        <v>1098166.56831</v>
      </c>
      <c r="F307" s="10"/>
      <c r="G307" s="10"/>
      <c r="H307" s="10"/>
      <c r="I307" s="10">
        <f t="shared" si="12"/>
        <v>33.696363275099017</v>
      </c>
      <c r="J307" s="10">
        <f t="shared" si="13"/>
        <v>33.696363275099017</v>
      </c>
      <c r="K307" s="10">
        <v>916338.07840999996</v>
      </c>
      <c r="L307" s="10">
        <f t="shared" si="14"/>
        <v>119.84294816335724</v>
      </c>
    </row>
    <row r="308" spans="1:12" s="22" customFormat="1" ht="25.5" x14ac:dyDescent="0.2">
      <c r="A308" s="6" t="s">
        <v>729</v>
      </c>
      <c r="B308" s="7" t="s">
        <v>871</v>
      </c>
      <c r="C308" s="10">
        <v>4640</v>
      </c>
      <c r="D308" s="10">
        <v>4640</v>
      </c>
      <c r="E308" s="10">
        <v>0</v>
      </c>
      <c r="F308" s="10"/>
      <c r="G308" s="10"/>
      <c r="H308" s="10"/>
      <c r="I308" s="10">
        <f t="shared" si="12"/>
        <v>0</v>
      </c>
      <c r="J308" s="10">
        <f t="shared" si="13"/>
        <v>0</v>
      </c>
      <c r="K308" s="10">
        <v>0</v>
      </c>
      <c r="L308" s="10">
        <v>0</v>
      </c>
    </row>
    <row r="309" spans="1:12" ht="25.5" x14ac:dyDescent="0.2">
      <c r="A309" s="6" t="s">
        <v>730</v>
      </c>
      <c r="B309" s="7" t="s">
        <v>872</v>
      </c>
      <c r="C309" s="10">
        <v>4640</v>
      </c>
      <c r="D309" s="10">
        <v>4640</v>
      </c>
      <c r="E309" s="10">
        <v>0</v>
      </c>
      <c r="F309" s="10"/>
      <c r="G309" s="10"/>
      <c r="H309" s="10"/>
      <c r="I309" s="10">
        <f t="shared" si="12"/>
        <v>0</v>
      </c>
      <c r="J309" s="10">
        <f t="shared" si="13"/>
        <v>0</v>
      </c>
      <c r="K309" s="10">
        <v>0</v>
      </c>
      <c r="L309" s="10">
        <v>0</v>
      </c>
    </row>
    <row r="310" spans="1:12" s="22" customFormat="1" ht="25.5" x14ac:dyDescent="0.2">
      <c r="A310" s="6" t="s">
        <v>220</v>
      </c>
      <c r="B310" s="30" t="s">
        <v>873</v>
      </c>
      <c r="C310" s="10">
        <v>30313.4</v>
      </c>
      <c r="D310" s="10">
        <v>30313.4</v>
      </c>
      <c r="E310" s="10">
        <v>17578.400000000001</v>
      </c>
      <c r="F310" s="10"/>
      <c r="G310" s="10"/>
      <c r="H310" s="10"/>
      <c r="I310" s="10">
        <f t="shared" si="12"/>
        <v>57.988876206562111</v>
      </c>
      <c r="J310" s="10">
        <f t="shared" si="13"/>
        <v>57.988876206562111</v>
      </c>
      <c r="K310" s="10">
        <v>23344.275000000001</v>
      </c>
      <c r="L310" s="10">
        <f t="shared" si="14"/>
        <v>75.30068935531304</v>
      </c>
    </row>
    <row r="311" spans="1:12" s="22" customFormat="1" ht="38.25" x14ac:dyDescent="0.2">
      <c r="A311" s="6" t="s">
        <v>221</v>
      </c>
      <c r="B311" s="7" t="s">
        <v>874</v>
      </c>
      <c r="C311" s="10">
        <v>30313.4</v>
      </c>
      <c r="D311" s="10">
        <v>30313.4</v>
      </c>
      <c r="E311" s="10">
        <v>17578.400000000001</v>
      </c>
      <c r="F311" s="10"/>
      <c r="G311" s="10"/>
      <c r="H311" s="10"/>
      <c r="I311" s="10">
        <f t="shared" si="12"/>
        <v>57.988876206562111</v>
      </c>
      <c r="J311" s="10">
        <f t="shared" si="13"/>
        <v>57.988876206562111</v>
      </c>
      <c r="K311" s="10">
        <v>23344.275000000001</v>
      </c>
      <c r="L311" s="10">
        <f t="shared" si="14"/>
        <v>75.30068935531304</v>
      </c>
    </row>
    <row r="312" spans="1:12" ht="38.25" x14ac:dyDescent="0.2">
      <c r="A312" s="6" t="s">
        <v>222</v>
      </c>
      <c r="B312" s="7" t="s">
        <v>875</v>
      </c>
      <c r="C312" s="10">
        <v>716.8</v>
      </c>
      <c r="D312" s="10">
        <v>716.8</v>
      </c>
      <c r="E312" s="10">
        <v>716.8</v>
      </c>
      <c r="F312" s="10"/>
      <c r="G312" s="10"/>
      <c r="H312" s="10"/>
      <c r="I312" s="10">
        <f t="shared" si="12"/>
        <v>100</v>
      </c>
      <c r="J312" s="10">
        <f t="shared" si="13"/>
        <v>100</v>
      </c>
      <c r="K312" s="10">
        <v>3886.1</v>
      </c>
      <c r="L312" s="10">
        <f t="shared" si="14"/>
        <v>18.445227863410615</v>
      </c>
    </row>
    <row r="313" spans="1:12" ht="38.25" x14ac:dyDescent="0.2">
      <c r="A313" s="6" t="s">
        <v>223</v>
      </c>
      <c r="B313" s="7" t="s">
        <v>876</v>
      </c>
      <c r="C313" s="10">
        <v>716.8</v>
      </c>
      <c r="D313" s="10">
        <v>716.8</v>
      </c>
      <c r="E313" s="10">
        <v>716.8</v>
      </c>
      <c r="F313" s="10"/>
      <c r="G313" s="10"/>
      <c r="H313" s="10"/>
      <c r="I313" s="10">
        <f t="shared" si="12"/>
        <v>100</v>
      </c>
      <c r="J313" s="10">
        <f t="shared" si="13"/>
        <v>100</v>
      </c>
      <c r="K313" s="10">
        <v>3886.1</v>
      </c>
      <c r="L313" s="10">
        <f t="shared" si="14"/>
        <v>18.445227863410615</v>
      </c>
    </row>
    <row r="314" spans="1:12" ht="25.5" x14ac:dyDescent="0.2">
      <c r="A314" s="6" t="s">
        <v>224</v>
      </c>
      <c r="B314" s="7" t="s">
        <v>877</v>
      </c>
      <c r="C314" s="10">
        <v>15547.4</v>
      </c>
      <c r="D314" s="10">
        <v>15547.4</v>
      </c>
      <c r="E314" s="10">
        <v>0</v>
      </c>
      <c r="F314" s="10"/>
      <c r="G314" s="10"/>
      <c r="H314" s="10"/>
      <c r="I314" s="10">
        <f t="shared" si="12"/>
        <v>0</v>
      </c>
      <c r="J314" s="10">
        <f t="shared" si="13"/>
        <v>0</v>
      </c>
      <c r="K314" s="10">
        <v>0</v>
      </c>
      <c r="L314" s="10">
        <v>0</v>
      </c>
    </row>
    <row r="315" spans="1:12" ht="25.5" x14ac:dyDescent="0.2">
      <c r="A315" s="6" t="s">
        <v>225</v>
      </c>
      <c r="B315" s="7" t="s">
        <v>878</v>
      </c>
      <c r="C315" s="10">
        <v>258340.3</v>
      </c>
      <c r="D315" s="10">
        <v>258340.3</v>
      </c>
      <c r="E315" s="10">
        <v>91329.297019999998</v>
      </c>
      <c r="F315" s="10"/>
      <c r="G315" s="10"/>
      <c r="H315" s="10"/>
      <c r="I315" s="10">
        <f t="shared" si="12"/>
        <v>35.352322893485841</v>
      </c>
      <c r="J315" s="10">
        <f t="shared" si="13"/>
        <v>35.352322893485841</v>
      </c>
      <c r="K315" s="10">
        <v>78936.285400000008</v>
      </c>
      <c r="L315" s="10">
        <f t="shared" si="14"/>
        <v>115.70001876475426</v>
      </c>
    </row>
    <row r="316" spans="1:12" ht="63.75" x14ac:dyDescent="0.2">
      <c r="A316" s="6" t="s">
        <v>731</v>
      </c>
      <c r="B316" s="7" t="s">
        <v>879</v>
      </c>
      <c r="C316" s="10">
        <v>39412.800000000003</v>
      </c>
      <c r="D316" s="10">
        <v>39412.800000000003</v>
      </c>
      <c r="E316" s="10">
        <v>24348.42</v>
      </c>
      <c r="F316" s="10"/>
      <c r="G316" s="10"/>
      <c r="H316" s="10"/>
      <c r="I316" s="10">
        <f t="shared" si="12"/>
        <v>61.777950310558992</v>
      </c>
      <c r="J316" s="10">
        <f t="shared" si="13"/>
        <v>61.777950310558992</v>
      </c>
      <c r="K316" s="10">
        <v>10809.504000000001</v>
      </c>
      <c r="L316" s="10" t="s">
        <v>1031</v>
      </c>
    </row>
    <row r="317" spans="1:12" ht="63.75" x14ac:dyDescent="0.2">
      <c r="A317" s="6" t="s">
        <v>732</v>
      </c>
      <c r="B317" s="7" t="s">
        <v>880</v>
      </c>
      <c r="C317" s="10">
        <v>39412.800000000003</v>
      </c>
      <c r="D317" s="10">
        <v>39412.800000000003</v>
      </c>
      <c r="E317" s="10">
        <v>24348.42</v>
      </c>
      <c r="F317" s="10"/>
      <c r="G317" s="10"/>
      <c r="H317" s="10"/>
      <c r="I317" s="10">
        <f t="shared" si="12"/>
        <v>61.777950310558992</v>
      </c>
      <c r="J317" s="10">
        <f t="shared" si="13"/>
        <v>61.777950310558992</v>
      </c>
      <c r="K317" s="10">
        <v>0</v>
      </c>
      <c r="L317" s="10">
        <v>0</v>
      </c>
    </row>
    <row r="318" spans="1:12" ht="38.25" x14ac:dyDescent="0.2">
      <c r="A318" s="6" t="s">
        <v>226</v>
      </c>
      <c r="B318" s="7" t="s">
        <v>881</v>
      </c>
      <c r="C318" s="10">
        <v>10190.799999999999</v>
      </c>
      <c r="D318" s="10">
        <v>10190.799999999999</v>
      </c>
      <c r="E318" s="10">
        <v>1432.26</v>
      </c>
      <c r="F318" s="10"/>
      <c r="G318" s="10"/>
      <c r="H318" s="10"/>
      <c r="I318" s="10">
        <f t="shared" si="12"/>
        <v>14.054441260744987</v>
      </c>
      <c r="J318" s="10">
        <f t="shared" si="13"/>
        <v>14.054441260744987</v>
      </c>
      <c r="K318" s="10">
        <v>0</v>
      </c>
      <c r="L318" s="10">
        <v>0</v>
      </c>
    </row>
    <row r="319" spans="1:12" ht="38.25" x14ac:dyDescent="0.2">
      <c r="A319" s="6" t="s">
        <v>227</v>
      </c>
      <c r="B319" s="7" t="s">
        <v>882</v>
      </c>
      <c r="C319" s="10">
        <v>10190.799999999999</v>
      </c>
      <c r="D319" s="10">
        <v>10190.799999999999</v>
      </c>
      <c r="E319" s="10">
        <v>1432.26</v>
      </c>
      <c r="F319" s="10"/>
      <c r="G319" s="10"/>
      <c r="H319" s="10"/>
      <c r="I319" s="10">
        <f t="shared" si="12"/>
        <v>14.054441260744987</v>
      </c>
      <c r="J319" s="10">
        <f t="shared" si="13"/>
        <v>14.054441260744987</v>
      </c>
      <c r="K319" s="10">
        <v>0</v>
      </c>
      <c r="L319" s="10">
        <v>0</v>
      </c>
    </row>
    <row r="320" spans="1:12" ht="38.25" x14ac:dyDescent="0.2">
      <c r="A320" s="6" t="s">
        <v>228</v>
      </c>
      <c r="B320" s="7" t="s">
        <v>883</v>
      </c>
      <c r="C320" s="10">
        <v>37662</v>
      </c>
      <c r="D320" s="10">
        <v>37662</v>
      </c>
      <c r="E320" s="10">
        <v>8683.9760500000011</v>
      </c>
      <c r="F320" s="10"/>
      <c r="G320" s="10"/>
      <c r="H320" s="10"/>
      <c r="I320" s="10">
        <f t="shared" si="12"/>
        <v>23.057660373851629</v>
      </c>
      <c r="J320" s="10">
        <f t="shared" si="13"/>
        <v>23.057660373851629</v>
      </c>
      <c r="K320" s="10">
        <v>9225.5445199999995</v>
      </c>
      <c r="L320" s="10">
        <f t="shared" si="14"/>
        <v>94.129685583046779</v>
      </c>
    </row>
    <row r="321" spans="1:13" ht="38.25" x14ac:dyDescent="0.2">
      <c r="A321" s="6" t="s">
        <v>229</v>
      </c>
      <c r="B321" s="7" t="s">
        <v>884</v>
      </c>
      <c r="C321" s="10">
        <v>37662</v>
      </c>
      <c r="D321" s="10">
        <v>37662</v>
      </c>
      <c r="E321" s="10">
        <v>8683.9760500000011</v>
      </c>
      <c r="F321" s="10"/>
      <c r="G321" s="10"/>
      <c r="H321" s="10"/>
      <c r="I321" s="10">
        <f t="shared" si="12"/>
        <v>23.057660373851629</v>
      </c>
      <c r="J321" s="10">
        <f t="shared" si="13"/>
        <v>23.057660373851629</v>
      </c>
      <c r="K321" s="10">
        <v>9225.5445199999995</v>
      </c>
      <c r="L321" s="10">
        <f t="shared" si="14"/>
        <v>94.129685583046779</v>
      </c>
      <c r="M321" s="16">
        <v>55674.400000000001</v>
      </c>
    </row>
    <row r="322" spans="1:13" ht="38.25" x14ac:dyDescent="0.2">
      <c r="A322" s="6" t="s">
        <v>733</v>
      </c>
      <c r="B322" s="7" t="s">
        <v>885</v>
      </c>
      <c r="C322" s="10">
        <v>12411.6</v>
      </c>
      <c r="D322" s="10">
        <v>12411.6</v>
      </c>
      <c r="E322" s="10">
        <v>0</v>
      </c>
      <c r="F322" s="10"/>
      <c r="G322" s="10"/>
      <c r="H322" s="10"/>
      <c r="I322" s="10">
        <f t="shared" si="12"/>
        <v>0</v>
      </c>
      <c r="J322" s="10">
        <f t="shared" si="13"/>
        <v>0</v>
      </c>
      <c r="K322" s="10">
        <v>0</v>
      </c>
      <c r="L322" s="10">
        <v>0</v>
      </c>
    </row>
    <row r="323" spans="1:13" ht="51" x14ac:dyDescent="0.2">
      <c r="A323" s="6" t="s">
        <v>734</v>
      </c>
      <c r="B323" s="7" t="s">
        <v>886</v>
      </c>
      <c r="C323" s="10">
        <v>12411.6</v>
      </c>
      <c r="D323" s="10">
        <v>12411.6</v>
      </c>
      <c r="E323" s="10">
        <v>0</v>
      </c>
      <c r="F323" s="10"/>
      <c r="G323" s="10"/>
      <c r="H323" s="10"/>
      <c r="I323" s="10">
        <f t="shared" si="12"/>
        <v>0</v>
      </c>
      <c r="J323" s="10">
        <f t="shared" si="13"/>
        <v>0</v>
      </c>
      <c r="K323" s="10">
        <v>0</v>
      </c>
      <c r="L323" s="10">
        <v>0</v>
      </c>
    </row>
    <row r="324" spans="1:13" ht="38.25" x14ac:dyDescent="0.2">
      <c r="A324" s="6" t="s">
        <v>230</v>
      </c>
      <c r="B324" s="7" t="s">
        <v>887</v>
      </c>
      <c r="C324" s="10">
        <v>74360</v>
      </c>
      <c r="D324" s="10">
        <v>74360</v>
      </c>
      <c r="E324" s="10">
        <v>71495.337469999999</v>
      </c>
      <c r="F324" s="10"/>
      <c r="G324" s="10"/>
      <c r="H324" s="10"/>
      <c r="I324" s="10">
        <f t="shared" si="12"/>
        <v>96.147575941366327</v>
      </c>
      <c r="J324" s="10">
        <f t="shared" si="13"/>
        <v>96.147575941366327</v>
      </c>
      <c r="K324" s="10">
        <v>69374.753420000008</v>
      </c>
      <c r="L324" s="10">
        <f t="shared" si="14"/>
        <v>103.05670859420835</v>
      </c>
    </row>
    <row r="325" spans="1:13" ht="51" x14ac:dyDescent="0.2">
      <c r="A325" s="6" t="s">
        <v>231</v>
      </c>
      <c r="B325" s="7" t="s">
        <v>888</v>
      </c>
      <c r="C325" s="10">
        <v>74360</v>
      </c>
      <c r="D325" s="10">
        <v>74360</v>
      </c>
      <c r="E325" s="10">
        <v>71495.337469999999</v>
      </c>
      <c r="F325" s="10"/>
      <c r="G325" s="10"/>
      <c r="H325" s="10"/>
      <c r="I325" s="10">
        <f t="shared" si="12"/>
        <v>96.147575941366327</v>
      </c>
      <c r="J325" s="10">
        <f t="shared" si="13"/>
        <v>96.147575941366327</v>
      </c>
      <c r="K325" s="10">
        <v>69374.753420000008</v>
      </c>
      <c r="L325" s="10">
        <f t="shared" si="14"/>
        <v>103.05670859420835</v>
      </c>
    </row>
    <row r="326" spans="1:13" ht="38.25" x14ac:dyDescent="0.2">
      <c r="A326" s="6" t="s">
        <v>232</v>
      </c>
      <c r="B326" s="7" t="s">
        <v>889</v>
      </c>
      <c r="C326" s="10">
        <v>32.5</v>
      </c>
      <c r="D326" s="10">
        <v>32.5</v>
      </c>
      <c r="E326" s="10">
        <v>5.4247700000000005</v>
      </c>
      <c r="F326" s="10"/>
      <c r="G326" s="10"/>
      <c r="H326" s="10"/>
      <c r="I326" s="10">
        <f t="shared" si="12"/>
        <v>16.691600000000001</v>
      </c>
      <c r="J326" s="10">
        <f t="shared" si="13"/>
        <v>16.691600000000001</v>
      </c>
      <c r="K326" s="10">
        <v>9.9836799999999997</v>
      </c>
      <c r="L326" s="10">
        <f t="shared" si="14"/>
        <v>54.336376967210498</v>
      </c>
    </row>
    <row r="327" spans="1:13" s="22" customFormat="1" ht="38.25" x14ac:dyDescent="0.2">
      <c r="A327" s="6" t="s">
        <v>233</v>
      </c>
      <c r="B327" s="7" t="s">
        <v>890</v>
      </c>
      <c r="C327" s="10">
        <v>32.5</v>
      </c>
      <c r="D327" s="10">
        <v>32.5</v>
      </c>
      <c r="E327" s="10">
        <v>5.4247700000000005</v>
      </c>
      <c r="F327" s="10"/>
      <c r="G327" s="10"/>
      <c r="H327" s="10"/>
      <c r="I327" s="10">
        <f t="shared" si="12"/>
        <v>16.691600000000001</v>
      </c>
      <c r="J327" s="10">
        <f t="shared" si="13"/>
        <v>16.691600000000001</v>
      </c>
      <c r="K327" s="10">
        <v>9.9836799999999997</v>
      </c>
      <c r="L327" s="10">
        <f t="shared" si="14"/>
        <v>54.336376967210498</v>
      </c>
    </row>
    <row r="328" spans="1:13" ht="25.5" x14ac:dyDescent="0.2">
      <c r="A328" s="6" t="s">
        <v>234</v>
      </c>
      <c r="B328" s="7" t="s">
        <v>891</v>
      </c>
      <c r="C328" s="10">
        <v>948935.9</v>
      </c>
      <c r="D328" s="10">
        <v>948935.9</v>
      </c>
      <c r="E328" s="10">
        <v>364738.91181999998</v>
      </c>
      <c r="F328" s="10"/>
      <c r="G328" s="10"/>
      <c r="H328" s="10"/>
      <c r="I328" s="10">
        <f t="shared" si="12"/>
        <v>38.436622728679566</v>
      </c>
      <c r="J328" s="10">
        <f t="shared" si="13"/>
        <v>38.436622728679566</v>
      </c>
      <c r="K328" s="10">
        <v>397431.52641000005</v>
      </c>
      <c r="L328" s="10">
        <f t="shared" si="14"/>
        <v>91.774025859168106</v>
      </c>
    </row>
    <row r="329" spans="1:13" s="22" customFormat="1" ht="25.5" x14ac:dyDescent="0.2">
      <c r="A329" s="6" t="s">
        <v>235</v>
      </c>
      <c r="B329" s="7" t="s">
        <v>892</v>
      </c>
      <c r="C329" s="10">
        <v>948935.9</v>
      </c>
      <c r="D329" s="10">
        <v>948935.9</v>
      </c>
      <c r="E329" s="10">
        <v>364738.91181999998</v>
      </c>
      <c r="F329" s="10"/>
      <c r="G329" s="10"/>
      <c r="H329" s="10"/>
      <c r="I329" s="10">
        <f t="shared" si="12"/>
        <v>38.436622728679566</v>
      </c>
      <c r="J329" s="10">
        <f t="shared" si="13"/>
        <v>38.436622728679566</v>
      </c>
      <c r="K329" s="10">
        <v>397431.52641000005</v>
      </c>
      <c r="L329" s="10">
        <f t="shared" si="14"/>
        <v>91.774025859168106</v>
      </c>
    </row>
    <row r="330" spans="1:13" ht="25.5" x14ac:dyDescent="0.2">
      <c r="A330" s="6" t="s">
        <v>236</v>
      </c>
      <c r="B330" s="7" t="s">
        <v>893</v>
      </c>
      <c r="C330" s="10">
        <v>12757</v>
      </c>
      <c r="D330" s="10">
        <v>12757</v>
      </c>
      <c r="E330" s="10">
        <v>2009.0855900000001</v>
      </c>
      <c r="F330" s="10"/>
      <c r="G330" s="10"/>
      <c r="H330" s="10"/>
      <c r="I330" s="10">
        <f t="shared" si="12"/>
        <v>15.748887591126442</v>
      </c>
      <c r="J330" s="10">
        <f t="shared" si="13"/>
        <v>15.748887591126442</v>
      </c>
      <c r="K330" s="10">
        <v>4459.9920000000002</v>
      </c>
      <c r="L330" s="10">
        <f t="shared" si="14"/>
        <v>45.046842909135265</v>
      </c>
    </row>
    <row r="331" spans="1:13" ht="38.25" x14ac:dyDescent="0.2">
      <c r="A331" s="6" t="s">
        <v>237</v>
      </c>
      <c r="B331" s="7" t="s">
        <v>894</v>
      </c>
      <c r="C331" s="10">
        <v>12757</v>
      </c>
      <c r="D331" s="10">
        <v>12757</v>
      </c>
      <c r="E331" s="10">
        <v>2009.0855900000001</v>
      </c>
      <c r="F331" s="10"/>
      <c r="G331" s="10"/>
      <c r="H331" s="10"/>
      <c r="I331" s="10">
        <f t="shared" si="12"/>
        <v>15.748887591126442</v>
      </c>
      <c r="J331" s="10">
        <f t="shared" si="13"/>
        <v>15.748887591126442</v>
      </c>
      <c r="K331" s="10">
        <v>4459.9920000000002</v>
      </c>
      <c r="L331" s="10">
        <f t="shared" si="14"/>
        <v>45.046842909135265</v>
      </c>
    </row>
    <row r="332" spans="1:13" ht="51" x14ac:dyDescent="0.2">
      <c r="A332" s="6" t="s">
        <v>238</v>
      </c>
      <c r="B332" s="7" t="s">
        <v>895</v>
      </c>
      <c r="C332" s="10">
        <v>7349.7</v>
      </c>
      <c r="D332" s="10">
        <v>7349.7</v>
      </c>
      <c r="E332" s="10">
        <v>1504.9680600000002</v>
      </c>
      <c r="F332" s="10"/>
      <c r="G332" s="10"/>
      <c r="H332" s="10"/>
      <c r="I332" s="10">
        <f t="shared" si="12"/>
        <v>20.476591697620314</v>
      </c>
      <c r="J332" s="10">
        <f t="shared" si="13"/>
        <v>20.476591697620314</v>
      </c>
      <c r="K332" s="10">
        <v>1837.6319599999999</v>
      </c>
      <c r="L332" s="10">
        <f t="shared" si="14"/>
        <v>81.897142232985559</v>
      </c>
    </row>
    <row r="333" spans="1:13" ht="51" x14ac:dyDescent="0.2">
      <c r="A333" s="6" t="s">
        <v>239</v>
      </c>
      <c r="B333" s="7" t="s">
        <v>896</v>
      </c>
      <c r="C333" s="10">
        <v>7349.7</v>
      </c>
      <c r="D333" s="10">
        <v>7349.7</v>
      </c>
      <c r="E333" s="10">
        <v>1504.9680600000002</v>
      </c>
      <c r="F333" s="10"/>
      <c r="G333" s="10"/>
      <c r="H333" s="10"/>
      <c r="I333" s="10">
        <f t="shared" si="12"/>
        <v>20.476591697620314</v>
      </c>
      <c r="J333" s="10">
        <f t="shared" si="13"/>
        <v>20.476591697620314</v>
      </c>
      <c r="K333" s="10">
        <v>1837.6319599999999</v>
      </c>
      <c r="L333" s="10">
        <f t="shared" si="14"/>
        <v>81.897142232985559</v>
      </c>
    </row>
    <row r="334" spans="1:13" ht="38.25" x14ac:dyDescent="0.2">
      <c r="A334" s="6" t="s">
        <v>735</v>
      </c>
      <c r="B334" s="7" t="s">
        <v>897</v>
      </c>
      <c r="C334" s="10">
        <v>184.3</v>
      </c>
      <c r="D334" s="10">
        <v>184.3</v>
      </c>
      <c r="E334" s="10">
        <v>44.47804</v>
      </c>
      <c r="F334" s="10"/>
      <c r="G334" s="10"/>
      <c r="H334" s="10"/>
      <c r="I334" s="10">
        <f t="shared" si="12"/>
        <v>24.1334997287032</v>
      </c>
      <c r="J334" s="10">
        <f t="shared" si="13"/>
        <v>24.1334997287032</v>
      </c>
      <c r="K334" s="10">
        <v>41.230359999999997</v>
      </c>
      <c r="L334" s="10">
        <f t="shared" si="14"/>
        <v>107.87691400220616</v>
      </c>
    </row>
    <row r="335" spans="1:13" ht="38.25" x14ac:dyDescent="0.2">
      <c r="A335" s="6" t="s">
        <v>736</v>
      </c>
      <c r="B335" s="7" t="s">
        <v>898</v>
      </c>
      <c r="C335" s="10">
        <v>184.3</v>
      </c>
      <c r="D335" s="10">
        <v>184.3</v>
      </c>
      <c r="E335" s="10">
        <v>44.47804</v>
      </c>
      <c r="F335" s="10">
        <v>0</v>
      </c>
      <c r="G335" s="10">
        <v>0</v>
      </c>
      <c r="H335" s="10">
        <v>0</v>
      </c>
      <c r="I335" s="10">
        <f t="shared" si="12"/>
        <v>24.1334997287032</v>
      </c>
      <c r="J335" s="10">
        <f t="shared" si="13"/>
        <v>24.1334997287032</v>
      </c>
      <c r="K335" s="10">
        <v>41.230359999999997</v>
      </c>
      <c r="L335" s="10">
        <f t="shared" si="14"/>
        <v>107.87691400220616</v>
      </c>
    </row>
    <row r="336" spans="1:13" ht="38.25" x14ac:dyDescent="0.2">
      <c r="A336" s="6" t="s">
        <v>240</v>
      </c>
      <c r="B336" s="7" t="s">
        <v>899</v>
      </c>
      <c r="C336" s="10">
        <v>347195.5</v>
      </c>
      <c r="D336" s="10">
        <v>347195.5</v>
      </c>
      <c r="E336" s="10">
        <v>103819.59405</v>
      </c>
      <c r="F336" s="10">
        <v>0</v>
      </c>
      <c r="G336" s="10">
        <v>0</v>
      </c>
      <c r="H336" s="10">
        <v>0</v>
      </c>
      <c r="I336" s="10">
        <f t="shared" si="12"/>
        <v>29.902344370822782</v>
      </c>
      <c r="J336" s="10">
        <f t="shared" si="13"/>
        <v>29.902344370822782</v>
      </c>
      <c r="K336" s="10">
        <v>67510.821660000001</v>
      </c>
      <c r="L336" s="10">
        <f t="shared" si="14"/>
        <v>153.78215150877486</v>
      </c>
    </row>
    <row r="337" spans="1:12" s="22" customFormat="1" ht="63.75" x14ac:dyDescent="0.2">
      <c r="A337" s="6" t="s">
        <v>241</v>
      </c>
      <c r="B337" s="7" t="s">
        <v>900</v>
      </c>
      <c r="C337" s="10">
        <v>481396.7</v>
      </c>
      <c r="D337" s="10">
        <v>481396.7</v>
      </c>
      <c r="E337" s="10">
        <v>131663.18598000001</v>
      </c>
      <c r="F337" s="10"/>
      <c r="G337" s="10"/>
      <c r="H337" s="10"/>
      <c r="I337" s="10">
        <f t="shared" si="12"/>
        <v>27.350246892012347</v>
      </c>
      <c r="J337" s="10">
        <f t="shared" si="13"/>
        <v>27.350246892012347</v>
      </c>
      <c r="K337" s="10">
        <v>133603.74647000001</v>
      </c>
      <c r="L337" s="10">
        <f t="shared" si="14"/>
        <v>98.547525394105804</v>
      </c>
    </row>
    <row r="338" spans="1:12" s="22" customFormat="1" ht="63.75" x14ac:dyDescent="0.2">
      <c r="A338" s="6" t="s">
        <v>242</v>
      </c>
      <c r="B338" s="7" t="s">
        <v>901</v>
      </c>
      <c r="C338" s="10">
        <v>481396.7</v>
      </c>
      <c r="D338" s="10">
        <v>481396.7</v>
      </c>
      <c r="E338" s="10">
        <v>131663.18598000001</v>
      </c>
      <c r="F338" s="10"/>
      <c r="G338" s="10"/>
      <c r="H338" s="10"/>
      <c r="I338" s="10">
        <f t="shared" si="12"/>
        <v>27.350246892012347</v>
      </c>
      <c r="J338" s="10">
        <f t="shared" si="13"/>
        <v>27.350246892012347</v>
      </c>
      <c r="K338" s="10">
        <v>133603.74647000001</v>
      </c>
      <c r="L338" s="10">
        <f t="shared" si="14"/>
        <v>98.547525394105804</v>
      </c>
    </row>
    <row r="339" spans="1:12" x14ac:dyDescent="0.2">
      <c r="A339" s="6" t="s">
        <v>737</v>
      </c>
      <c r="B339" s="7" t="s">
        <v>902</v>
      </c>
      <c r="C339" s="10">
        <v>66485.5</v>
      </c>
      <c r="D339" s="10">
        <v>66485.5</v>
      </c>
      <c r="E339" s="10">
        <v>0</v>
      </c>
      <c r="F339" s="10"/>
      <c r="G339" s="10"/>
      <c r="H339" s="10"/>
      <c r="I339" s="10">
        <f t="shared" si="12"/>
        <v>0</v>
      </c>
      <c r="J339" s="10">
        <f t="shared" si="13"/>
        <v>0</v>
      </c>
      <c r="K339" s="10">
        <v>0</v>
      </c>
      <c r="L339" s="10">
        <v>0</v>
      </c>
    </row>
    <row r="340" spans="1:12" ht="25.5" x14ac:dyDescent="0.2">
      <c r="A340" s="6" t="s">
        <v>738</v>
      </c>
      <c r="B340" s="7" t="s">
        <v>903</v>
      </c>
      <c r="C340" s="10">
        <v>66485.5</v>
      </c>
      <c r="D340" s="10">
        <v>66485.5</v>
      </c>
      <c r="E340" s="10">
        <v>0</v>
      </c>
      <c r="F340" s="10"/>
      <c r="G340" s="10"/>
      <c r="H340" s="10"/>
      <c r="I340" s="10">
        <f t="shared" si="12"/>
        <v>0</v>
      </c>
      <c r="J340" s="10">
        <f t="shared" si="13"/>
        <v>0</v>
      </c>
      <c r="K340" s="10">
        <v>0</v>
      </c>
      <c r="L340" s="10">
        <v>0</v>
      </c>
    </row>
    <row r="341" spans="1:12" ht="51" x14ac:dyDescent="0.2">
      <c r="A341" s="6" t="s">
        <v>739</v>
      </c>
      <c r="B341" s="7" t="s">
        <v>904</v>
      </c>
      <c r="C341" s="10">
        <v>21618</v>
      </c>
      <c r="D341" s="10">
        <v>21618</v>
      </c>
      <c r="E341" s="10">
        <v>0</v>
      </c>
      <c r="F341" s="10"/>
      <c r="G341" s="10"/>
      <c r="H341" s="10"/>
      <c r="I341" s="10">
        <f t="shared" si="12"/>
        <v>0</v>
      </c>
      <c r="J341" s="10">
        <f t="shared" si="13"/>
        <v>0</v>
      </c>
      <c r="K341" s="10">
        <v>0</v>
      </c>
      <c r="L341" s="10">
        <v>0</v>
      </c>
    </row>
    <row r="342" spans="1:12" ht="51" x14ac:dyDescent="0.2">
      <c r="A342" s="6" t="s">
        <v>740</v>
      </c>
      <c r="B342" s="7" t="s">
        <v>905</v>
      </c>
      <c r="C342" s="10">
        <v>21618</v>
      </c>
      <c r="D342" s="10">
        <v>21618</v>
      </c>
      <c r="E342" s="10">
        <v>0</v>
      </c>
      <c r="F342" s="10"/>
      <c r="G342" s="10"/>
      <c r="H342" s="10"/>
      <c r="I342" s="10">
        <f t="shared" si="12"/>
        <v>0</v>
      </c>
      <c r="J342" s="10">
        <f t="shared" si="13"/>
        <v>0</v>
      </c>
      <c r="K342" s="10">
        <v>0</v>
      </c>
      <c r="L342" s="10">
        <v>0</v>
      </c>
    </row>
    <row r="343" spans="1:12" ht="51" x14ac:dyDescent="0.2">
      <c r="A343" s="6" t="s">
        <v>741</v>
      </c>
      <c r="B343" s="7" t="s">
        <v>906</v>
      </c>
      <c r="C343" s="10">
        <v>18454</v>
      </c>
      <c r="D343" s="10">
        <v>18454</v>
      </c>
      <c r="E343" s="10">
        <v>0</v>
      </c>
      <c r="F343" s="10"/>
      <c r="G343" s="10"/>
      <c r="H343" s="10"/>
      <c r="I343" s="10">
        <f t="shared" ref="I343:I380" si="15">E343/C343*100</f>
        <v>0</v>
      </c>
      <c r="J343" s="10">
        <f t="shared" ref="J343:J380" si="16">E343/D343*100</f>
        <v>0</v>
      </c>
      <c r="K343" s="10">
        <v>0</v>
      </c>
      <c r="L343" s="10">
        <v>0</v>
      </c>
    </row>
    <row r="344" spans="1:12" ht="51" x14ac:dyDescent="0.2">
      <c r="A344" s="6" t="s">
        <v>742</v>
      </c>
      <c r="B344" s="7" t="s">
        <v>907</v>
      </c>
      <c r="C344" s="10">
        <v>18454</v>
      </c>
      <c r="D344" s="10">
        <v>18454</v>
      </c>
      <c r="E344" s="10">
        <v>0</v>
      </c>
      <c r="F344" s="10"/>
      <c r="G344" s="10"/>
      <c r="H344" s="10"/>
      <c r="I344" s="10">
        <f t="shared" si="15"/>
        <v>0</v>
      </c>
      <c r="J344" s="10">
        <f t="shared" si="16"/>
        <v>0</v>
      </c>
      <c r="K344" s="10">
        <v>0</v>
      </c>
      <c r="L344" s="10">
        <v>0</v>
      </c>
    </row>
    <row r="345" spans="1:12" ht="63.75" x14ac:dyDescent="0.2">
      <c r="A345" s="6" t="s">
        <v>243</v>
      </c>
      <c r="B345" s="7" t="s">
        <v>908</v>
      </c>
      <c r="C345" s="10">
        <v>240165.7</v>
      </c>
      <c r="D345" s="10">
        <v>240165.7</v>
      </c>
      <c r="E345" s="10">
        <v>123267.85277</v>
      </c>
      <c r="F345" s="10"/>
      <c r="G345" s="10"/>
      <c r="H345" s="10"/>
      <c r="I345" s="10">
        <f t="shared" si="15"/>
        <v>51.326168878403536</v>
      </c>
      <c r="J345" s="10">
        <f t="shared" si="16"/>
        <v>51.326168878403536</v>
      </c>
      <c r="K345" s="10">
        <v>72401.531909999991</v>
      </c>
      <c r="L345" s="10">
        <f t="shared" ref="L342:L417" si="17">E345/K345*100</f>
        <v>170.25586271189718</v>
      </c>
    </row>
    <row r="346" spans="1:12" ht="63.75" x14ac:dyDescent="0.2">
      <c r="A346" s="6" t="s">
        <v>244</v>
      </c>
      <c r="B346" s="7" t="s">
        <v>909</v>
      </c>
      <c r="C346" s="10">
        <v>240165.7</v>
      </c>
      <c r="D346" s="10">
        <v>240165.7</v>
      </c>
      <c r="E346" s="10">
        <v>123267.85277</v>
      </c>
      <c r="F346" s="10"/>
      <c r="G346" s="10"/>
      <c r="H346" s="10"/>
      <c r="I346" s="10">
        <f t="shared" si="15"/>
        <v>51.326168878403536</v>
      </c>
      <c r="J346" s="10">
        <f t="shared" si="16"/>
        <v>51.326168878403536</v>
      </c>
      <c r="K346" s="10">
        <v>72401.531909999991</v>
      </c>
      <c r="L346" s="10">
        <f t="shared" si="17"/>
        <v>170.25586271189718</v>
      </c>
    </row>
    <row r="347" spans="1:12" ht="25.5" x14ac:dyDescent="0.2">
      <c r="A347" s="6" t="s">
        <v>1063</v>
      </c>
      <c r="B347" s="7" t="s">
        <v>1064</v>
      </c>
      <c r="C347" s="10">
        <v>0</v>
      </c>
      <c r="D347" s="10">
        <v>0</v>
      </c>
      <c r="E347" s="10">
        <v>0</v>
      </c>
      <c r="F347" s="10">
        <v>0</v>
      </c>
      <c r="G347" s="10">
        <v>0</v>
      </c>
      <c r="H347" s="10">
        <v>0</v>
      </c>
      <c r="I347" s="10">
        <v>0</v>
      </c>
      <c r="J347" s="10">
        <v>0</v>
      </c>
      <c r="K347" s="10">
        <v>7666.2</v>
      </c>
      <c r="L347" s="10">
        <v>0</v>
      </c>
    </row>
    <row r="348" spans="1:12" ht="25.5" x14ac:dyDescent="0.2">
      <c r="A348" s="6" t="s">
        <v>1065</v>
      </c>
      <c r="B348" s="7" t="s">
        <v>1066</v>
      </c>
      <c r="C348" s="10">
        <v>0</v>
      </c>
      <c r="D348" s="10">
        <v>0</v>
      </c>
      <c r="E348" s="10">
        <v>0</v>
      </c>
      <c r="F348" s="10">
        <v>0</v>
      </c>
      <c r="G348" s="10">
        <v>0</v>
      </c>
      <c r="H348" s="10">
        <v>0</v>
      </c>
      <c r="I348" s="10">
        <v>0</v>
      </c>
      <c r="J348" s="10">
        <v>0</v>
      </c>
      <c r="K348" s="10">
        <v>7666.2</v>
      </c>
      <c r="L348" s="10">
        <v>0</v>
      </c>
    </row>
    <row r="349" spans="1:12" ht="25.5" x14ac:dyDescent="0.2">
      <c r="A349" s="6" t="s">
        <v>743</v>
      </c>
      <c r="B349" s="7" t="s">
        <v>910</v>
      </c>
      <c r="C349" s="10">
        <v>511438.2</v>
      </c>
      <c r="D349" s="10">
        <v>511438.2</v>
      </c>
      <c r="E349" s="10">
        <v>122391.01366</v>
      </c>
      <c r="F349" s="10">
        <v>0</v>
      </c>
      <c r="G349" s="10">
        <v>0</v>
      </c>
      <c r="H349" s="10">
        <v>0</v>
      </c>
      <c r="I349" s="10">
        <f t="shared" si="15"/>
        <v>23.930753248388562</v>
      </c>
      <c r="J349" s="10">
        <f t="shared" si="16"/>
        <v>23.930753248388562</v>
      </c>
      <c r="K349" s="10">
        <v>12287.812539999999</v>
      </c>
      <c r="L349" s="10" t="s">
        <v>1031</v>
      </c>
    </row>
    <row r="350" spans="1:12" ht="25.5" x14ac:dyDescent="0.2">
      <c r="A350" s="6" t="s">
        <v>744</v>
      </c>
      <c r="B350" s="7" t="s">
        <v>911</v>
      </c>
      <c r="C350" s="10">
        <v>511438.2</v>
      </c>
      <c r="D350" s="10">
        <v>511438.2</v>
      </c>
      <c r="E350" s="10">
        <v>122391.01366</v>
      </c>
      <c r="F350" s="10">
        <v>0</v>
      </c>
      <c r="G350" s="10">
        <v>0</v>
      </c>
      <c r="H350" s="10">
        <v>0</v>
      </c>
      <c r="I350" s="10">
        <f t="shared" si="15"/>
        <v>23.930753248388562</v>
      </c>
      <c r="J350" s="10">
        <f t="shared" si="16"/>
        <v>23.930753248388562</v>
      </c>
      <c r="K350" s="10">
        <v>12287.812539999999</v>
      </c>
      <c r="L350" s="10" t="s">
        <v>1031</v>
      </c>
    </row>
    <row r="351" spans="1:12" ht="25.5" x14ac:dyDescent="0.2">
      <c r="A351" s="6" t="s">
        <v>245</v>
      </c>
      <c r="B351" s="7" t="s">
        <v>912</v>
      </c>
      <c r="C351" s="10">
        <v>119398.1</v>
      </c>
      <c r="D351" s="10">
        <v>119398.1</v>
      </c>
      <c r="E351" s="10">
        <v>33137.563030000005</v>
      </c>
      <c r="F351" s="10"/>
      <c r="G351" s="10"/>
      <c r="H351" s="10"/>
      <c r="I351" s="10">
        <f t="shared" si="15"/>
        <v>27.753844516788796</v>
      </c>
      <c r="J351" s="10">
        <f t="shared" si="16"/>
        <v>27.753844516788796</v>
      </c>
      <c r="K351" s="10">
        <v>23511.139079999997</v>
      </c>
      <c r="L351" s="10">
        <f t="shared" si="17"/>
        <v>140.94409852812632</v>
      </c>
    </row>
    <row r="352" spans="1:12" x14ac:dyDescent="0.2">
      <c r="A352" s="6" t="s">
        <v>246</v>
      </c>
      <c r="B352" s="7" t="s">
        <v>913</v>
      </c>
      <c r="C352" s="10">
        <v>3990142.3</v>
      </c>
      <c r="D352" s="10">
        <v>3990142.3</v>
      </c>
      <c r="E352" s="10">
        <v>230674.27267999999</v>
      </c>
      <c r="F352" s="10"/>
      <c r="G352" s="10"/>
      <c r="H352" s="10"/>
      <c r="I352" s="10">
        <f t="shared" si="15"/>
        <v>5.7811039140132925</v>
      </c>
      <c r="J352" s="10">
        <f t="shared" si="16"/>
        <v>5.7811039140132925</v>
      </c>
      <c r="K352" s="10">
        <v>286626.88099000003</v>
      </c>
      <c r="L352" s="10">
        <f t="shared" si="17"/>
        <v>80.478938989692267</v>
      </c>
    </row>
    <row r="353" spans="1:12" ht="38.25" x14ac:dyDescent="0.2">
      <c r="A353" s="6" t="s">
        <v>745</v>
      </c>
      <c r="B353" s="7" t="s">
        <v>914</v>
      </c>
      <c r="C353" s="10">
        <v>7784.7</v>
      </c>
      <c r="D353" s="10">
        <v>7784.7</v>
      </c>
      <c r="E353" s="10">
        <v>3000.8960899999997</v>
      </c>
      <c r="F353" s="10"/>
      <c r="G353" s="10"/>
      <c r="H353" s="10"/>
      <c r="I353" s="10">
        <f t="shared" si="15"/>
        <v>38.548641437691884</v>
      </c>
      <c r="J353" s="10">
        <f t="shared" si="16"/>
        <v>38.548641437691884</v>
      </c>
      <c r="K353" s="10">
        <v>3550.2471600000003</v>
      </c>
      <c r="L353" s="10">
        <f t="shared" si="17"/>
        <v>84.526399283141728</v>
      </c>
    </row>
    <row r="354" spans="1:12" ht="38.25" x14ac:dyDescent="0.2">
      <c r="A354" s="6" t="s">
        <v>746</v>
      </c>
      <c r="B354" s="7" t="s">
        <v>915</v>
      </c>
      <c r="C354" s="10">
        <v>1388.4</v>
      </c>
      <c r="D354" s="10">
        <v>1388.4</v>
      </c>
      <c r="E354" s="10">
        <v>646.61865999999998</v>
      </c>
      <c r="F354" s="10"/>
      <c r="G354" s="10"/>
      <c r="H354" s="10"/>
      <c r="I354" s="10">
        <f t="shared" si="15"/>
        <v>46.572937193892244</v>
      </c>
      <c r="J354" s="10">
        <f t="shared" si="16"/>
        <v>46.572937193892244</v>
      </c>
      <c r="K354" s="10">
        <v>632.53382999999997</v>
      </c>
      <c r="L354" s="10">
        <f t="shared" si="17"/>
        <v>102.22673149355505</v>
      </c>
    </row>
    <row r="355" spans="1:12" s="22" customFormat="1" ht="51" x14ac:dyDescent="0.2">
      <c r="A355" s="6" t="s">
        <v>747</v>
      </c>
      <c r="B355" s="7" t="s">
        <v>916</v>
      </c>
      <c r="C355" s="10">
        <v>282188.3</v>
      </c>
      <c r="D355" s="10">
        <v>282188.3</v>
      </c>
      <c r="E355" s="10">
        <v>0</v>
      </c>
      <c r="F355" s="10"/>
      <c r="G355" s="10"/>
      <c r="H355" s="10"/>
      <c r="I355" s="10">
        <f t="shared" si="15"/>
        <v>0</v>
      </c>
      <c r="J355" s="10">
        <f t="shared" si="16"/>
        <v>0</v>
      </c>
      <c r="K355" s="10">
        <v>0</v>
      </c>
      <c r="L355" s="10">
        <v>0</v>
      </c>
    </row>
    <row r="356" spans="1:12" ht="51" x14ac:dyDescent="0.2">
      <c r="A356" s="6" t="s">
        <v>748</v>
      </c>
      <c r="B356" s="7" t="s">
        <v>917</v>
      </c>
      <c r="C356" s="10">
        <v>282188.3</v>
      </c>
      <c r="D356" s="10">
        <v>282188.3</v>
      </c>
      <c r="E356" s="10">
        <v>0</v>
      </c>
      <c r="F356" s="10"/>
      <c r="G356" s="10"/>
      <c r="H356" s="10"/>
      <c r="I356" s="10">
        <f t="shared" si="15"/>
        <v>0</v>
      </c>
      <c r="J356" s="10">
        <f t="shared" si="16"/>
        <v>0</v>
      </c>
      <c r="K356" s="10">
        <v>0</v>
      </c>
      <c r="L356" s="10">
        <v>0</v>
      </c>
    </row>
    <row r="357" spans="1:12" ht="25.5" x14ac:dyDescent="0.2">
      <c r="A357" s="6" t="s">
        <v>247</v>
      </c>
      <c r="B357" s="7" t="s">
        <v>918</v>
      </c>
      <c r="C357" s="10">
        <v>89867</v>
      </c>
      <c r="D357" s="10">
        <v>89867</v>
      </c>
      <c r="E357" s="10">
        <v>15370.35002</v>
      </c>
      <c r="F357" s="10"/>
      <c r="G357" s="10"/>
      <c r="H357" s="10"/>
      <c r="I357" s="10">
        <f t="shared" si="15"/>
        <v>17.103441775067598</v>
      </c>
      <c r="J357" s="10">
        <f t="shared" si="16"/>
        <v>17.103441775067598</v>
      </c>
      <c r="K357" s="10">
        <v>28545.1</v>
      </c>
      <c r="L357" s="10">
        <f t="shared" si="17"/>
        <v>53.84584401526007</v>
      </c>
    </row>
    <row r="358" spans="1:12" ht="38.25" x14ac:dyDescent="0.2">
      <c r="A358" s="6" t="s">
        <v>248</v>
      </c>
      <c r="B358" s="7" t="s">
        <v>919</v>
      </c>
      <c r="C358" s="10">
        <v>89867</v>
      </c>
      <c r="D358" s="10">
        <v>89867</v>
      </c>
      <c r="E358" s="10">
        <v>15370.35002</v>
      </c>
      <c r="F358" s="10"/>
      <c r="G358" s="10"/>
      <c r="H358" s="10"/>
      <c r="I358" s="10">
        <f t="shared" si="15"/>
        <v>17.103441775067598</v>
      </c>
      <c r="J358" s="10">
        <f t="shared" si="16"/>
        <v>17.103441775067598</v>
      </c>
      <c r="K358" s="10">
        <v>28545.1</v>
      </c>
      <c r="L358" s="10">
        <f t="shared" si="17"/>
        <v>53.84584401526007</v>
      </c>
    </row>
    <row r="359" spans="1:12" ht="76.5" x14ac:dyDescent="0.2">
      <c r="A359" s="6" t="s">
        <v>749</v>
      </c>
      <c r="B359" s="7" t="s">
        <v>920</v>
      </c>
      <c r="C359" s="10">
        <v>286651.5</v>
      </c>
      <c r="D359" s="10">
        <v>286651.5</v>
      </c>
      <c r="E359" s="10">
        <v>0</v>
      </c>
      <c r="F359" s="10"/>
      <c r="G359" s="10"/>
      <c r="H359" s="10"/>
      <c r="I359" s="10">
        <f t="shared" si="15"/>
        <v>0</v>
      </c>
      <c r="J359" s="10">
        <f t="shared" si="16"/>
        <v>0</v>
      </c>
      <c r="K359" s="10">
        <v>0</v>
      </c>
      <c r="L359" s="10">
        <v>0</v>
      </c>
    </row>
    <row r="360" spans="1:12" ht="51" x14ac:dyDescent="0.2">
      <c r="A360" s="6" t="s">
        <v>750</v>
      </c>
      <c r="B360" s="7" t="s">
        <v>921</v>
      </c>
      <c r="C360" s="10">
        <v>12872.8</v>
      </c>
      <c r="D360" s="10">
        <v>12872.8</v>
      </c>
      <c r="E360" s="10">
        <v>0</v>
      </c>
      <c r="F360" s="10"/>
      <c r="G360" s="10"/>
      <c r="H360" s="10"/>
      <c r="I360" s="10">
        <f t="shared" si="15"/>
        <v>0</v>
      </c>
      <c r="J360" s="10">
        <f t="shared" si="16"/>
        <v>0</v>
      </c>
      <c r="K360" s="10">
        <v>0</v>
      </c>
      <c r="L360" s="10">
        <v>0</v>
      </c>
    </row>
    <row r="361" spans="1:12" s="22" customFormat="1" ht="51" x14ac:dyDescent="0.2">
      <c r="A361" s="6" t="s">
        <v>751</v>
      </c>
      <c r="B361" s="7" t="s">
        <v>922</v>
      </c>
      <c r="C361" s="10">
        <v>12872.8</v>
      </c>
      <c r="D361" s="10">
        <v>12872.8</v>
      </c>
      <c r="E361" s="10">
        <v>0</v>
      </c>
      <c r="F361" s="10"/>
      <c r="G361" s="10"/>
      <c r="H361" s="10"/>
      <c r="I361" s="10">
        <f t="shared" si="15"/>
        <v>0</v>
      </c>
      <c r="J361" s="10">
        <f t="shared" si="16"/>
        <v>0</v>
      </c>
      <c r="K361" s="10">
        <v>0</v>
      </c>
      <c r="L361" s="10">
        <v>0</v>
      </c>
    </row>
    <row r="362" spans="1:12" s="22" customFormat="1" ht="38.25" x14ac:dyDescent="0.2">
      <c r="A362" s="6" t="s">
        <v>752</v>
      </c>
      <c r="B362" s="7" t="s">
        <v>923</v>
      </c>
      <c r="C362" s="10">
        <v>162548</v>
      </c>
      <c r="D362" s="10">
        <v>162548</v>
      </c>
      <c r="E362" s="10">
        <v>0</v>
      </c>
      <c r="F362" s="10"/>
      <c r="G362" s="10"/>
      <c r="H362" s="10"/>
      <c r="I362" s="10">
        <f t="shared" si="15"/>
        <v>0</v>
      </c>
      <c r="J362" s="10">
        <f t="shared" si="16"/>
        <v>0</v>
      </c>
      <c r="K362" s="10">
        <v>0</v>
      </c>
      <c r="L362" s="10">
        <v>0</v>
      </c>
    </row>
    <row r="363" spans="1:12" ht="38.25" x14ac:dyDescent="0.2">
      <c r="A363" s="6" t="s">
        <v>753</v>
      </c>
      <c r="B363" s="7" t="s">
        <v>924</v>
      </c>
      <c r="C363" s="10">
        <v>162548</v>
      </c>
      <c r="D363" s="10">
        <v>162548</v>
      </c>
      <c r="E363" s="10">
        <v>0</v>
      </c>
      <c r="F363" s="10"/>
      <c r="G363" s="10"/>
      <c r="H363" s="10"/>
      <c r="I363" s="10">
        <f t="shared" si="15"/>
        <v>0</v>
      </c>
      <c r="J363" s="10">
        <f t="shared" si="16"/>
        <v>0</v>
      </c>
      <c r="K363" s="10">
        <v>0</v>
      </c>
      <c r="L363" s="10">
        <v>0</v>
      </c>
    </row>
    <row r="364" spans="1:12" s="22" customFormat="1" ht="76.5" x14ac:dyDescent="0.2">
      <c r="A364" s="6" t="s">
        <v>249</v>
      </c>
      <c r="B364" s="7" t="s">
        <v>925</v>
      </c>
      <c r="C364" s="10">
        <v>130.9</v>
      </c>
      <c r="D364" s="10">
        <v>130.9</v>
      </c>
      <c r="E364" s="10">
        <v>0</v>
      </c>
      <c r="F364" s="10"/>
      <c r="G364" s="10"/>
      <c r="H364" s="10"/>
      <c r="I364" s="10">
        <f t="shared" si="15"/>
        <v>0</v>
      </c>
      <c r="J364" s="10">
        <f t="shared" si="16"/>
        <v>0</v>
      </c>
      <c r="K364" s="10">
        <v>0</v>
      </c>
      <c r="L364" s="10">
        <v>0</v>
      </c>
    </row>
    <row r="365" spans="1:12" s="22" customFormat="1" ht="102" x14ac:dyDescent="0.2">
      <c r="A365" s="6" t="s">
        <v>754</v>
      </c>
      <c r="B365" s="7" t="s">
        <v>926</v>
      </c>
      <c r="C365" s="10">
        <v>3943.9</v>
      </c>
      <c r="D365" s="10">
        <v>3943.9</v>
      </c>
      <c r="E365" s="10">
        <v>985.97501999999997</v>
      </c>
      <c r="F365" s="10"/>
      <c r="G365" s="10"/>
      <c r="H365" s="10"/>
      <c r="I365" s="10">
        <f t="shared" si="15"/>
        <v>25.000000507112247</v>
      </c>
      <c r="J365" s="10">
        <f t="shared" si="16"/>
        <v>25.000000507112247</v>
      </c>
      <c r="K365" s="10">
        <v>0</v>
      </c>
      <c r="L365" s="10">
        <v>0</v>
      </c>
    </row>
    <row r="366" spans="1:12" ht="114.75" x14ac:dyDescent="0.2">
      <c r="A366" s="6" t="s">
        <v>755</v>
      </c>
      <c r="B366" s="7" t="s">
        <v>927</v>
      </c>
      <c r="C366" s="10">
        <v>3943.9</v>
      </c>
      <c r="D366" s="10">
        <v>3943.9</v>
      </c>
      <c r="E366" s="10">
        <v>985.97501999999997</v>
      </c>
      <c r="F366" s="10"/>
      <c r="G366" s="10"/>
      <c r="H366" s="10"/>
      <c r="I366" s="10">
        <f t="shared" si="15"/>
        <v>25.000000507112247</v>
      </c>
      <c r="J366" s="10">
        <f t="shared" si="16"/>
        <v>25.000000507112247</v>
      </c>
      <c r="K366" s="10">
        <v>0</v>
      </c>
      <c r="L366" s="10">
        <v>0</v>
      </c>
    </row>
    <row r="367" spans="1:12" ht="25.5" x14ac:dyDescent="0.2">
      <c r="A367" s="6" t="s">
        <v>756</v>
      </c>
      <c r="B367" s="7" t="s">
        <v>928</v>
      </c>
      <c r="C367" s="10">
        <v>30400</v>
      </c>
      <c r="D367" s="10">
        <v>30400</v>
      </c>
      <c r="E367" s="10">
        <v>0</v>
      </c>
      <c r="F367" s="10"/>
      <c r="G367" s="10"/>
      <c r="H367" s="10"/>
      <c r="I367" s="10">
        <f t="shared" si="15"/>
        <v>0</v>
      </c>
      <c r="J367" s="10">
        <f t="shared" si="16"/>
        <v>0</v>
      </c>
      <c r="K367" s="10">
        <v>0</v>
      </c>
      <c r="L367" s="10">
        <v>0</v>
      </c>
    </row>
    <row r="368" spans="1:12" ht="25.5" x14ac:dyDescent="0.2">
      <c r="A368" s="6" t="s">
        <v>757</v>
      </c>
      <c r="B368" s="7" t="s">
        <v>929</v>
      </c>
      <c r="C368" s="10">
        <v>30400</v>
      </c>
      <c r="D368" s="10">
        <v>30400</v>
      </c>
      <c r="E368" s="10">
        <v>0</v>
      </c>
      <c r="F368" s="10"/>
      <c r="G368" s="10"/>
      <c r="H368" s="10"/>
      <c r="I368" s="10">
        <f t="shared" si="15"/>
        <v>0</v>
      </c>
      <c r="J368" s="10">
        <f t="shared" si="16"/>
        <v>0</v>
      </c>
      <c r="K368" s="10">
        <v>0</v>
      </c>
      <c r="L368" s="10">
        <v>0</v>
      </c>
    </row>
    <row r="369" spans="1:12" ht="38.25" x14ac:dyDescent="0.2">
      <c r="A369" s="6" t="s">
        <v>758</v>
      </c>
      <c r="B369" s="7" t="s">
        <v>930</v>
      </c>
      <c r="C369" s="10">
        <v>31472.1</v>
      </c>
      <c r="D369" s="10">
        <v>31472.1</v>
      </c>
      <c r="E369" s="10">
        <v>949.99788999999998</v>
      </c>
      <c r="F369" s="10"/>
      <c r="G369" s="10"/>
      <c r="H369" s="10"/>
      <c r="I369" s="10">
        <f t="shared" si="15"/>
        <v>3.018539881355232</v>
      </c>
      <c r="J369" s="10">
        <f t="shared" si="16"/>
        <v>3.018539881355232</v>
      </c>
      <c r="K369" s="10">
        <v>0</v>
      </c>
      <c r="L369" s="10">
        <v>0</v>
      </c>
    </row>
    <row r="370" spans="1:12" ht="38.25" x14ac:dyDescent="0.2">
      <c r="A370" s="6" t="s">
        <v>759</v>
      </c>
      <c r="B370" s="7" t="s">
        <v>931</v>
      </c>
      <c r="C370" s="10">
        <v>31472.1</v>
      </c>
      <c r="D370" s="10">
        <v>31472.1</v>
      </c>
      <c r="E370" s="10">
        <v>949.99788999999998</v>
      </c>
      <c r="F370" s="10"/>
      <c r="G370" s="10"/>
      <c r="H370" s="10"/>
      <c r="I370" s="10">
        <f t="shared" si="15"/>
        <v>3.018539881355232</v>
      </c>
      <c r="J370" s="10">
        <f t="shared" si="16"/>
        <v>3.018539881355232</v>
      </c>
      <c r="K370" s="10">
        <v>0</v>
      </c>
      <c r="L370" s="10">
        <v>0</v>
      </c>
    </row>
    <row r="371" spans="1:12" ht="38.25" x14ac:dyDescent="0.2">
      <c r="A371" s="6" t="s">
        <v>760</v>
      </c>
      <c r="B371" s="7" t="s">
        <v>932</v>
      </c>
      <c r="C371" s="10">
        <v>1922826.5</v>
      </c>
      <c r="D371" s="10">
        <v>1922826.5</v>
      </c>
      <c r="E371" s="10">
        <v>0</v>
      </c>
      <c r="F371" s="10"/>
      <c r="G371" s="10"/>
      <c r="H371" s="10"/>
      <c r="I371" s="10">
        <f t="shared" si="15"/>
        <v>0</v>
      </c>
      <c r="J371" s="10">
        <f t="shared" si="16"/>
        <v>0</v>
      </c>
      <c r="K371" s="10">
        <v>0</v>
      </c>
      <c r="L371" s="10">
        <v>0</v>
      </c>
    </row>
    <row r="372" spans="1:12" ht="51" x14ac:dyDescent="0.2">
      <c r="A372" s="6" t="s">
        <v>761</v>
      </c>
      <c r="B372" s="7" t="s">
        <v>933</v>
      </c>
      <c r="C372" s="10">
        <v>1922826.5</v>
      </c>
      <c r="D372" s="10">
        <v>1922826.5</v>
      </c>
      <c r="E372" s="10">
        <v>0</v>
      </c>
      <c r="F372" s="10"/>
      <c r="G372" s="10"/>
      <c r="H372" s="10"/>
      <c r="I372" s="10">
        <f t="shared" si="15"/>
        <v>0</v>
      </c>
      <c r="J372" s="10">
        <f t="shared" si="16"/>
        <v>0</v>
      </c>
      <c r="K372" s="10">
        <v>0</v>
      </c>
      <c r="L372" s="10">
        <v>0</v>
      </c>
    </row>
    <row r="373" spans="1:12" s="22" customFormat="1" ht="38.25" x14ac:dyDescent="0.2">
      <c r="A373" s="6" t="s">
        <v>762</v>
      </c>
      <c r="B373" s="7" t="s">
        <v>934</v>
      </c>
      <c r="C373" s="10">
        <v>955072.9</v>
      </c>
      <c r="D373" s="10">
        <v>955072.9</v>
      </c>
      <c r="E373" s="10">
        <v>209720.435</v>
      </c>
      <c r="F373" s="10"/>
      <c r="G373" s="10"/>
      <c r="H373" s="10"/>
      <c r="I373" s="10">
        <f t="shared" si="15"/>
        <v>21.958578763987543</v>
      </c>
      <c r="J373" s="10">
        <f t="shared" si="16"/>
        <v>21.958578763987543</v>
      </c>
      <c r="K373" s="10">
        <v>0</v>
      </c>
      <c r="L373" s="10">
        <v>0</v>
      </c>
    </row>
    <row r="374" spans="1:12" ht="38.25" x14ac:dyDescent="0.2">
      <c r="A374" s="6" t="s">
        <v>763</v>
      </c>
      <c r="B374" s="7" t="s">
        <v>935</v>
      </c>
      <c r="C374" s="10">
        <v>955072.9</v>
      </c>
      <c r="D374" s="10">
        <v>955072.9</v>
      </c>
      <c r="E374" s="10">
        <v>209720.435</v>
      </c>
      <c r="F374" s="10"/>
      <c r="G374" s="10"/>
      <c r="H374" s="10"/>
      <c r="I374" s="10">
        <f t="shared" si="15"/>
        <v>21.958578763987543</v>
      </c>
      <c r="J374" s="10">
        <f t="shared" si="16"/>
        <v>21.958578763987543</v>
      </c>
      <c r="K374" s="10">
        <v>0</v>
      </c>
      <c r="L374" s="10">
        <v>0</v>
      </c>
    </row>
    <row r="375" spans="1:12" s="22" customFormat="1" ht="38.25" x14ac:dyDescent="0.2">
      <c r="A375" s="6" t="s">
        <v>764</v>
      </c>
      <c r="B375" s="7" t="s">
        <v>936</v>
      </c>
      <c r="C375" s="10">
        <v>2995.3</v>
      </c>
      <c r="D375" s="10">
        <v>2995.3</v>
      </c>
      <c r="E375" s="10">
        <v>0</v>
      </c>
      <c r="F375" s="10"/>
      <c r="G375" s="10"/>
      <c r="H375" s="10"/>
      <c r="I375" s="10">
        <f t="shared" si="15"/>
        <v>0</v>
      </c>
      <c r="J375" s="10">
        <f t="shared" si="16"/>
        <v>0</v>
      </c>
      <c r="K375" s="10">
        <v>0</v>
      </c>
      <c r="L375" s="10">
        <v>0</v>
      </c>
    </row>
    <row r="376" spans="1:12" s="22" customFormat="1" ht="51" x14ac:dyDescent="0.2">
      <c r="A376" s="6" t="s">
        <v>765</v>
      </c>
      <c r="B376" s="7" t="s">
        <v>937</v>
      </c>
      <c r="C376" s="10">
        <v>2995.3</v>
      </c>
      <c r="D376" s="10">
        <v>2995.3</v>
      </c>
      <c r="E376" s="10">
        <v>0</v>
      </c>
      <c r="F376" s="10"/>
      <c r="G376" s="10"/>
      <c r="H376" s="10"/>
      <c r="I376" s="10">
        <f t="shared" si="15"/>
        <v>0</v>
      </c>
      <c r="J376" s="10">
        <f t="shared" si="16"/>
        <v>0</v>
      </c>
      <c r="K376" s="10">
        <v>0</v>
      </c>
      <c r="L376" s="10">
        <v>0</v>
      </c>
    </row>
    <row r="377" spans="1:12" s="22" customFormat="1" ht="25.5" x14ac:dyDescent="0.2">
      <c r="A377" s="6" t="s">
        <v>1067</v>
      </c>
      <c r="B377" s="7" t="s">
        <v>1068</v>
      </c>
      <c r="C377" s="10">
        <v>0</v>
      </c>
      <c r="D377" s="10">
        <v>0</v>
      </c>
      <c r="E377" s="10">
        <v>0</v>
      </c>
      <c r="F377" s="10">
        <v>0</v>
      </c>
      <c r="G377" s="10">
        <v>0</v>
      </c>
      <c r="H377" s="10">
        <v>0</v>
      </c>
      <c r="I377" s="10">
        <v>0</v>
      </c>
      <c r="J377" s="10">
        <v>0</v>
      </c>
      <c r="K377" s="10">
        <v>253899</v>
      </c>
      <c r="L377" s="10">
        <v>0</v>
      </c>
    </row>
    <row r="378" spans="1:12" s="22" customFormat="1" ht="25.5" x14ac:dyDescent="0.2">
      <c r="A378" s="6" t="s">
        <v>1069</v>
      </c>
      <c r="B378" s="7" t="s">
        <v>1070</v>
      </c>
      <c r="C378" s="10">
        <v>0</v>
      </c>
      <c r="D378" s="10">
        <v>0</v>
      </c>
      <c r="E378" s="10">
        <v>0</v>
      </c>
      <c r="F378" s="10">
        <v>0</v>
      </c>
      <c r="G378" s="10">
        <v>0</v>
      </c>
      <c r="H378" s="10">
        <v>0</v>
      </c>
      <c r="I378" s="10">
        <v>0</v>
      </c>
      <c r="J378" s="10">
        <v>0</v>
      </c>
      <c r="K378" s="10">
        <v>253899</v>
      </c>
      <c r="L378" s="10">
        <v>0</v>
      </c>
    </row>
    <row r="379" spans="1:12" x14ac:dyDescent="0.2">
      <c r="A379" s="6" t="s">
        <v>766</v>
      </c>
      <c r="B379" s="7" t="s">
        <v>938</v>
      </c>
      <c r="C379" s="10">
        <v>200000</v>
      </c>
      <c r="D379" s="10">
        <v>200000</v>
      </c>
      <c r="E379" s="10">
        <v>0</v>
      </c>
      <c r="F379" s="10"/>
      <c r="G379" s="10"/>
      <c r="H379" s="10"/>
      <c r="I379" s="10">
        <f t="shared" si="15"/>
        <v>0</v>
      </c>
      <c r="J379" s="10">
        <f t="shared" si="16"/>
        <v>0</v>
      </c>
      <c r="K379" s="10">
        <v>0</v>
      </c>
      <c r="L379" s="10">
        <v>0</v>
      </c>
    </row>
    <row r="380" spans="1:12" s="22" customFormat="1" ht="25.5" x14ac:dyDescent="0.2">
      <c r="A380" s="6" t="s">
        <v>767</v>
      </c>
      <c r="B380" s="7" t="s">
        <v>939</v>
      </c>
      <c r="C380" s="10">
        <v>200000</v>
      </c>
      <c r="D380" s="10">
        <v>200000</v>
      </c>
      <c r="E380" s="10">
        <v>0</v>
      </c>
      <c r="F380" s="10"/>
      <c r="G380" s="10"/>
      <c r="H380" s="10"/>
      <c r="I380" s="10">
        <f t="shared" si="15"/>
        <v>0</v>
      </c>
      <c r="J380" s="10">
        <f t="shared" si="16"/>
        <v>0</v>
      </c>
      <c r="K380" s="10">
        <v>0</v>
      </c>
      <c r="L380" s="10">
        <v>0</v>
      </c>
    </row>
    <row r="381" spans="1:12" s="22" customFormat="1" ht="25.5" x14ac:dyDescent="0.2">
      <c r="A381" s="4" t="s">
        <v>1071</v>
      </c>
      <c r="B381" s="5" t="s">
        <v>1072</v>
      </c>
      <c r="C381" s="10">
        <v>0</v>
      </c>
      <c r="D381" s="10">
        <v>0</v>
      </c>
      <c r="E381" s="10">
        <v>0</v>
      </c>
      <c r="F381" s="10">
        <v>0</v>
      </c>
      <c r="G381" s="10">
        <v>0</v>
      </c>
      <c r="H381" s="10">
        <v>0</v>
      </c>
      <c r="I381" s="10">
        <v>0</v>
      </c>
      <c r="J381" s="10">
        <v>0</v>
      </c>
      <c r="K381" s="10">
        <v>-567.09071999999992</v>
      </c>
      <c r="L381" s="10">
        <v>0</v>
      </c>
    </row>
    <row r="382" spans="1:12" s="22" customFormat="1" ht="25.5" x14ac:dyDescent="0.2">
      <c r="A382" s="6" t="s">
        <v>1073</v>
      </c>
      <c r="B382" s="7" t="s">
        <v>1074</v>
      </c>
      <c r="C382" s="10">
        <v>0</v>
      </c>
      <c r="D382" s="10">
        <v>0</v>
      </c>
      <c r="E382" s="10">
        <v>0</v>
      </c>
      <c r="F382" s="10">
        <v>0</v>
      </c>
      <c r="G382" s="10">
        <v>0</v>
      </c>
      <c r="H382" s="10">
        <v>0</v>
      </c>
      <c r="I382" s="10">
        <v>0</v>
      </c>
      <c r="J382" s="10">
        <v>0</v>
      </c>
      <c r="K382" s="10">
        <v>-567.09071999999992</v>
      </c>
      <c r="L382" s="10">
        <v>0</v>
      </c>
    </row>
    <row r="383" spans="1:12" s="22" customFormat="1" ht="51" x14ac:dyDescent="0.2">
      <c r="A383" s="6" t="s">
        <v>1075</v>
      </c>
      <c r="B383" s="7" t="s">
        <v>1076</v>
      </c>
      <c r="C383" s="10">
        <v>0</v>
      </c>
      <c r="D383" s="10">
        <v>0</v>
      </c>
      <c r="E383" s="10">
        <v>0</v>
      </c>
      <c r="F383" s="10">
        <v>0</v>
      </c>
      <c r="G383" s="10">
        <v>0</v>
      </c>
      <c r="H383" s="10">
        <v>0</v>
      </c>
      <c r="I383" s="10">
        <v>0</v>
      </c>
      <c r="J383" s="10">
        <v>0</v>
      </c>
      <c r="K383" s="10">
        <v>-567.09071999999992</v>
      </c>
      <c r="L383" s="10">
        <v>0</v>
      </c>
    </row>
    <row r="384" spans="1:12" ht="25.5" x14ac:dyDescent="0.2">
      <c r="A384" s="4" t="s">
        <v>999</v>
      </c>
      <c r="B384" s="5" t="s">
        <v>1018</v>
      </c>
      <c r="C384" s="9">
        <v>0</v>
      </c>
      <c r="D384" s="9">
        <v>0</v>
      </c>
      <c r="E384" s="9">
        <v>-109.486</v>
      </c>
      <c r="F384" s="10"/>
      <c r="G384" s="10"/>
      <c r="H384" s="10"/>
      <c r="I384" s="9">
        <v>0</v>
      </c>
      <c r="J384" s="9">
        <v>0</v>
      </c>
      <c r="K384" s="9">
        <v>0</v>
      </c>
      <c r="L384" s="9">
        <v>0</v>
      </c>
    </row>
    <row r="385" spans="1:12" ht="25.5" x14ac:dyDescent="0.2">
      <c r="A385" s="6" t="s">
        <v>1000</v>
      </c>
      <c r="B385" s="7" t="s">
        <v>1019</v>
      </c>
      <c r="C385" s="10">
        <v>0</v>
      </c>
      <c r="D385" s="10">
        <v>0</v>
      </c>
      <c r="E385" s="10">
        <v>-109.486</v>
      </c>
      <c r="F385" s="10"/>
      <c r="G385" s="10"/>
      <c r="H385" s="10"/>
      <c r="I385" s="10">
        <v>0</v>
      </c>
      <c r="J385" s="10">
        <v>0</v>
      </c>
      <c r="K385" s="10">
        <v>0</v>
      </c>
      <c r="L385" s="10">
        <v>0</v>
      </c>
    </row>
    <row r="386" spans="1:12" ht="25.5" x14ac:dyDescent="0.2">
      <c r="A386" s="6" t="s">
        <v>1001</v>
      </c>
      <c r="B386" s="7" t="s">
        <v>1020</v>
      </c>
      <c r="C386" s="10">
        <v>0</v>
      </c>
      <c r="D386" s="10">
        <v>0</v>
      </c>
      <c r="E386" s="10">
        <v>-109.486</v>
      </c>
      <c r="F386" s="10"/>
      <c r="G386" s="10"/>
      <c r="H386" s="10"/>
      <c r="I386" s="10">
        <v>0</v>
      </c>
      <c r="J386" s="10">
        <v>0</v>
      </c>
      <c r="K386" s="10">
        <v>0</v>
      </c>
      <c r="L386" s="10">
        <v>0</v>
      </c>
    </row>
    <row r="387" spans="1:12" x14ac:dyDescent="0.2">
      <c r="A387" s="4" t="s">
        <v>1002</v>
      </c>
      <c r="B387" s="5" t="s">
        <v>1021</v>
      </c>
      <c r="C387" s="9">
        <v>0</v>
      </c>
      <c r="D387" s="9">
        <v>0</v>
      </c>
      <c r="E387" s="9">
        <v>40</v>
      </c>
      <c r="F387" s="10"/>
      <c r="G387" s="10"/>
      <c r="H387" s="10"/>
      <c r="I387" s="9">
        <v>0</v>
      </c>
      <c r="J387" s="9">
        <v>0</v>
      </c>
      <c r="K387" s="9">
        <v>200.05958999999999</v>
      </c>
      <c r="L387" s="9">
        <f t="shared" si="17"/>
        <v>19.994042774955204</v>
      </c>
    </row>
    <row r="388" spans="1:12" x14ac:dyDescent="0.2">
      <c r="A388" s="6" t="s">
        <v>1003</v>
      </c>
      <c r="B388" s="7" t="s">
        <v>1022</v>
      </c>
      <c r="C388" s="10">
        <v>0</v>
      </c>
      <c r="D388" s="10">
        <v>0</v>
      </c>
      <c r="E388" s="10">
        <v>40</v>
      </c>
      <c r="F388" s="10"/>
      <c r="G388" s="10"/>
      <c r="H388" s="10"/>
      <c r="I388" s="10">
        <v>0</v>
      </c>
      <c r="J388" s="10">
        <v>0</v>
      </c>
      <c r="K388" s="10">
        <v>200.05958999999999</v>
      </c>
      <c r="L388" s="10">
        <f t="shared" si="17"/>
        <v>19.994042774955204</v>
      </c>
    </row>
    <row r="389" spans="1:12" s="22" customFormat="1" x14ac:dyDescent="0.2">
      <c r="A389" s="6" t="s">
        <v>1003</v>
      </c>
      <c r="B389" s="7" t="s">
        <v>1023</v>
      </c>
      <c r="C389" s="10">
        <v>0</v>
      </c>
      <c r="D389" s="10">
        <v>0</v>
      </c>
      <c r="E389" s="10">
        <v>40</v>
      </c>
      <c r="F389" s="10"/>
      <c r="G389" s="10"/>
      <c r="H389" s="10"/>
      <c r="I389" s="10">
        <v>0</v>
      </c>
      <c r="J389" s="10">
        <v>0</v>
      </c>
      <c r="K389" s="10">
        <v>200.05958999999999</v>
      </c>
      <c r="L389" s="10">
        <f t="shared" si="17"/>
        <v>19.994042774955204</v>
      </c>
    </row>
    <row r="390" spans="1:12" ht="51" x14ac:dyDescent="0.2">
      <c r="A390" s="4" t="s">
        <v>768</v>
      </c>
      <c r="B390" s="5" t="s">
        <v>443</v>
      </c>
      <c r="C390" s="9">
        <v>0</v>
      </c>
      <c r="D390" s="9">
        <v>0</v>
      </c>
      <c r="E390" s="9">
        <v>129085.91549</v>
      </c>
      <c r="F390" s="10"/>
      <c r="G390" s="10"/>
      <c r="H390" s="10"/>
      <c r="I390" s="9">
        <v>0</v>
      </c>
      <c r="J390" s="9">
        <v>0</v>
      </c>
      <c r="K390" s="9">
        <v>223248.41813999999</v>
      </c>
      <c r="L390" s="9">
        <f t="shared" si="17"/>
        <v>57.82164844234179</v>
      </c>
    </row>
    <row r="391" spans="1:12" s="22" customFormat="1" ht="51" x14ac:dyDescent="0.2">
      <c r="A391" s="6" t="s">
        <v>769</v>
      </c>
      <c r="B391" s="7" t="s">
        <v>940</v>
      </c>
      <c r="C391" s="10">
        <v>0</v>
      </c>
      <c r="D391" s="10">
        <v>0</v>
      </c>
      <c r="E391" s="10">
        <v>129085.91549</v>
      </c>
      <c r="F391" s="10"/>
      <c r="G391" s="10"/>
      <c r="H391" s="10"/>
      <c r="I391" s="10">
        <v>0</v>
      </c>
      <c r="J391" s="10">
        <v>0</v>
      </c>
      <c r="K391" s="10">
        <v>202783.96153</v>
      </c>
      <c r="L391" s="10">
        <f t="shared" si="17"/>
        <v>63.656866408985181</v>
      </c>
    </row>
    <row r="392" spans="1:12" ht="51" x14ac:dyDescent="0.2">
      <c r="A392" s="6" t="s">
        <v>770</v>
      </c>
      <c r="B392" s="7" t="s">
        <v>941</v>
      </c>
      <c r="C392" s="10">
        <v>0</v>
      </c>
      <c r="D392" s="10">
        <v>0</v>
      </c>
      <c r="E392" s="10">
        <v>129085.91549</v>
      </c>
      <c r="F392" s="10">
        <v>0</v>
      </c>
      <c r="G392" s="10">
        <v>0</v>
      </c>
      <c r="H392" s="10">
        <v>0</v>
      </c>
      <c r="I392" s="10">
        <v>0</v>
      </c>
      <c r="J392" s="10">
        <v>0</v>
      </c>
      <c r="K392" s="10">
        <v>202783.96153</v>
      </c>
      <c r="L392" s="10">
        <f t="shared" si="17"/>
        <v>63.656866408985181</v>
      </c>
    </row>
    <row r="393" spans="1:12" ht="25.5" x14ac:dyDescent="0.2">
      <c r="A393" s="6" t="s">
        <v>250</v>
      </c>
      <c r="B393" s="7" t="s">
        <v>942</v>
      </c>
      <c r="C393" s="10">
        <v>0</v>
      </c>
      <c r="D393" s="10">
        <v>0</v>
      </c>
      <c r="E393" s="10">
        <v>56129.355210000002</v>
      </c>
      <c r="F393" s="10"/>
      <c r="G393" s="10"/>
      <c r="H393" s="10"/>
      <c r="I393" s="10">
        <v>0</v>
      </c>
      <c r="J393" s="10">
        <v>0</v>
      </c>
      <c r="K393" s="10">
        <v>20464.456610000001</v>
      </c>
      <c r="L393" s="10" t="s">
        <v>1031</v>
      </c>
    </row>
    <row r="394" spans="1:12" ht="25.5" x14ac:dyDescent="0.2">
      <c r="A394" s="6" t="s">
        <v>251</v>
      </c>
      <c r="B394" s="7" t="s">
        <v>943</v>
      </c>
      <c r="C394" s="10">
        <v>0</v>
      </c>
      <c r="D394" s="10">
        <v>0</v>
      </c>
      <c r="E394" s="10">
        <v>10469.12132</v>
      </c>
      <c r="F394" s="10"/>
      <c r="G394" s="10"/>
      <c r="H394" s="10"/>
      <c r="I394" s="10">
        <v>0</v>
      </c>
      <c r="J394" s="10">
        <v>0</v>
      </c>
      <c r="K394" s="10">
        <v>414.41788000000003</v>
      </c>
      <c r="L394" s="10" t="s">
        <v>1031</v>
      </c>
    </row>
    <row r="395" spans="1:12" ht="25.5" x14ac:dyDescent="0.2">
      <c r="A395" s="6" t="s">
        <v>252</v>
      </c>
      <c r="B395" s="7" t="s">
        <v>944</v>
      </c>
      <c r="C395" s="10">
        <v>0</v>
      </c>
      <c r="D395" s="10">
        <v>0</v>
      </c>
      <c r="E395" s="10">
        <v>45660.233890000003</v>
      </c>
      <c r="F395" s="10">
        <v>0</v>
      </c>
      <c r="G395" s="10">
        <v>0</v>
      </c>
      <c r="H395" s="10">
        <v>0</v>
      </c>
      <c r="I395" s="10">
        <v>0</v>
      </c>
      <c r="J395" s="10">
        <v>0</v>
      </c>
      <c r="K395" s="10">
        <v>20050.03873</v>
      </c>
      <c r="L395" s="10" t="s">
        <v>1031</v>
      </c>
    </row>
    <row r="396" spans="1:12" ht="51" x14ac:dyDescent="0.2">
      <c r="A396" s="6" t="s">
        <v>771</v>
      </c>
      <c r="B396" s="7" t="s">
        <v>945</v>
      </c>
      <c r="C396" s="10">
        <v>0</v>
      </c>
      <c r="D396" s="10">
        <v>0</v>
      </c>
      <c r="E396" s="10">
        <v>14.473459999999999</v>
      </c>
      <c r="F396" s="10"/>
      <c r="G396" s="10"/>
      <c r="H396" s="10"/>
      <c r="I396" s="10">
        <v>0</v>
      </c>
      <c r="J396" s="10">
        <v>0</v>
      </c>
      <c r="K396" s="10">
        <v>0</v>
      </c>
      <c r="L396" s="10">
        <v>0</v>
      </c>
    </row>
    <row r="397" spans="1:12" ht="51" x14ac:dyDescent="0.2">
      <c r="A397" s="6" t="s">
        <v>1077</v>
      </c>
      <c r="B397" s="7" t="s">
        <v>1078</v>
      </c>
      <c r="C397" s="10">
        <v>0</v>
      </c>
      <c r="D397" s="10">
        <v>0</v>
      </c>
      <c r="E397" s="10">
        <v>0</v>
      </c>
      <c r="F397" s="10">
        <v>0</v>
      </c>
      <c r="G397" s="10">
        <v>0</v>
      </c>
      <c r="H397" s="10">
        <v>0</v>
      </c>
      <c r="I397" s="10">
        <v>0</v>
      </c>
      <c r="J397" s="10">
        <v>0</v>
      </c>
      <c r="K397" s="10">
        <v>1.74068</v>
      </c>
      <c r="L397" s="10">
        <v>0</v>
      </c>
    </row>
    <row r="398" spans="1:12" ht="38.25" x14ac:dyDescent="0.2">
      <c r="A398" s="6" t="s">
        <v>1079</v>
      </c>
      <c r="B398" s="7" t="s">
        <v>1080</v>
      </c>
      <c r="C398" s="10">
        <v>0</v>
      </c>
      <c r="D398" s="10">
        <v>0</v>
      </c>
      <c r="E398" s="10">
        <v>0</v>
      </c>
      <c r="F398" s="10">
        <v>0</v>
      </c>
      <c r="G398" s="10">
        <v>0</v>
      </c>
      <c r="H398" s="10">
        <v>0</v>
      </c>
      <c r="I398" s="10">
        <v>0</v>
      </c>
      <c r="J398" s="10">
        <v>0</v>
      </c>
      <c r="K398" s="10">
        <v>6078.7860700000001</v>
      </c>
      <c r="L398" s="10">
        <v>0</v>
      </c>
    </row>
    <row r="399" spans="1:12" ht="51" x14ac:dyDescent="0.2">
      <c r="A399" s="6" t="s">
        <v>772</v>
      </c>
      <c r="B399" s="7" t="s">
        <v>946</v>
      </c>
      <c r="C399" s="10">
        <v>0</v>
      </c>
      <c r="D399" s="10">
        <v>0</v>
      </c>
      <c r="E399" s="10">
        <v>6.3570000000000002E-2</v>
      </c>
      <c r="F399" s="10">
        <v>0</v>
      </c>
      <c r="G399" s="10">
        <v>0</v>
      </c>
      <c r="H399" s="10">
        <v>0</v>
      </c>
      <c r="I399" s="10">
        <v>0</v>
      </c>
      <c r="J399" s="10">
        <v>0</v>
      </c>
      <c r="K399" s="10"/>
      <c r="L399" s="10">
        <v>0</v>
      </c>
    </row>
    <row r="400" spans="1:12" ht="51" x14ac:dyDescent="0.2">
      <c r="A400" s="6" t="s">
        <v>990</v>
      </c>
      <c r="B400" s="7" t="s">
        <v>1024</v>
      </c>
      <c r="C400" s="10">
        <v>0</v>
      </c>
      <c r="D400" s="10">
        <v>0</v>
      </c>
      <c r="E400" s="10">
        <v>76.924390000000002</v>
      </c>
      <c r="F400" s="10">
        <v>0</v>
      </c>
      <c r="G400" s="10">
        <v>0</v>
      </c>
      <c r="H400" s="10">
        <v>0</v>
      </c>
      <c r="I400" s="10">
        <v>0</v>
      </c>
      <c r="J400" s="10">
        <v>0</v>
      </c>
      <c r="K400" s="10">
        <v>131776.76994</v>
      </c>
      <c r="L400" s="10">
        <f t="shared" si="17"/>
        <v>5.8374772757766688E-2</v>
      </c>
    </row>
    <row r="401" spans="1:12" ht="63.75" x14ac:dyDescent="0.2">
      <c r="A401" s="6" t="s">
        <v>1081</v>
      </c>
      <c r="B401" s="7" t="s">
        <v>1082</v>
      </c>
      <c r="C401" s="10">
        <v>0</v>
      </c>
      <c r="D401" s="10">
        <v>0</v>
      </c>
      <c r="E401" s="10">
        <v>0</v>
      </c>
      <c r="F401" s="10">
        <v>0</v>
      </c>
      <c r="G401" s="10">
        <v>0</v>
      </c>
      <c r="H401" s="10">
        <v>0</v>
      </c>
      <c r="I401" s="10">
        <v>0</v>
      </c>
      <c r="J401" s="10">
        <v>0</v>
      </c>
      <c r="K401" s="10">
        <v>208.54964000000001</v>
      </c>
      <c r="L401" s="10">
        <v>0</v>
      </c>
    </row>
    <row r="402" spans="1:12" ht="38.25" x14ac:dyDescent="0.2">
      <c r="A402" s="6" t="s">
        <v>1083</v>
      </c>
      <c r="B402" s="7" t="s">
        <v>1084</v>
      </c>
      <c r="C402" s="10">
        <v>0</v>
      </c>
      <c r="D402" s="10">
        <v>0</v>
      </c>
      <c r="E402" s="10">
        <v>0</v>
      </c>
      <c r="F402" s="10">
        <v>0</v>
      </c>
      <c r="G402" s="10">
        <v>0</v>
      </c>
      <c r="H402" s="10">
        <v>0</v>
      </c>
      <c r="I402" s="10">
        <v>0</v>
      </c>
      <c r="J402" s="10">
        <v>0</v>
      </c>
      <c r="K402" s="10">
        <v>18.97382</v>
      </c>
      <c r="L402" s="10">
        <v>0</v>
      </c>
    </row>
    <row r="403" spans="1:12" ht="38.25" x14ac:dyDescent="0.2">
      <c r="A403" s="6" t="s">
        <v>773</v>
      </c>
      <c r="B403" s="7" t="s">
        <v>947</v>
      </c>
      <c r="C403" s="10">
        <v>0</v>
      </c>
      <c r="D403" s="10">
        <v>0</v>
      </c>
      <c r="E403" s="10">
        <v>2937.0419999999999</v>
      </c>
      <c r="F403" s="10">
        <v>0</v>
      </c>
      <c r="G403" s="10">
        <v>0</v>
      </c>
      <c r="H403" s="10">
        <v>0</v>
      </c>
      <c r="I403" s="10">
        <v>0</v>
      </c>
      <c r="J403" s="10">
        <v>0</v>
      </c>
      <c r="K403" s="10">
        <v>649.94530000000009</v>
      </c>
      <c r="L403" s="10" t="s">
        <v>1031</v>
      </c>
    </row>
    <row r="404" spans="1:12" ht="63.75" x14ac:dyDescent="0.2">
      <c r="A404" s="6" t="s">
        <v>1085</v>
      </c>
      <c r="B404" s="7" t="s">
        <v>1086</v>
      </c>
      <c r="C404" s="10">
        <v>0</v>
      </c>
      <c r="D404" s="10">
        <v>0</v>
      </c>
      <c r="E404" s="10">
        <v>0</v>
      </c>
      <c r="F404" s="10">
        <v>0</v>
      </c>
      <c r="G404" s="10">
        <v>0</v>
      </c>
      <c r="H404" s="10">
        <v>0</v>
      </c>
      <c r="I404" s="10">
        <v>0</v>
      </c>
      <c r="J404" s="10">
        <v>0</v>
      </c>
      <c r="K404" s="10">
        <v>11</v>
      </c>
      <c r="L404" s="10">
        <v>0</v>
      </c>
    </row>
    <row r="405" spans="1:12" ht="38.25" x14ac:dyDescent="0.2">
      <c r="A405" s="6" t="s">
        <v>253</v>
      </c>
      <c r="B405" s="7" t="s">
        <v>948</v>
      </c>
      <c r="C405" s="10">
        <v>0</v>
      </c>
      <c r="D405" s="10">
        <v>0</v>
      </c>
      <c r="E405" s="10">
        <v>69928.056859999997</v>
      </c>
      <c r="F405" s="10"/>
      <c r="G405" s="10"/>
      <c r="H405" s="10"/>
      <c r="I405" s="10">
        <v>0</v>
      </c>
      <c r="J405" s="10">
        <v>0</v>
      </c>
      <c r="K405" s="10">
        <v>64038.196080000002</v>
      </c>
      <c r="L405" s="10">
        <f t="shared" si="17"/>
        <v>109.19741832303032</v>
      </c>
    </row>
    <row r="406" spans="1:12" ht="38.25" x14ac:dyDescent="0.2">
      <c r="A406" s="4" t="s">
        <v>254</v>
      </c>
      <c r="B406" s="5" t="s">
        <v>444</v>
      </c>
      <c r="C406" s="9">
        <v>0</v>
      </c>
      <c r="D406" s="9">
        <v>0</v>
      </c>
      <c r="E406" s="9">
        <v>-246747.94097</v>
      </c>
      <c r="F406" s="10">
        <v>0</v>
      </c>
      <c r="G406" s="10">
        <v>0</v>
      </c>
      <c r="H406" s="10">
        <v>0</v>
      </c>
      <c r="I406" s="9">
        <v>0</v>
      </c>
      <c r="J406" s="9">
        <v>0</v>
      </c>
      <c r="K406" s="9">
        <v>-646930.84444000002</v>
      </c>
      <c r="L406" s="9">
        <f t="shared" si="17"/>
        <v>38.141316508658875</v>
      </c>
    </row>
    <row r="407" spans="1:12" ht="38.25" x14ac:dyDescent="0.2">
      <c r="A407" s="6" t="s">
        <v>255</v>
      </c>
      <c r="B407" s="7" t="s">
        <v>949</v>
      </c>
      <c r="C407" s="10">
        <v>0</v>
      </c>
      <c r="D407" s="10">
        <v>0</v>
      </c>
      <c r="E407" s="10">
        <v>-246747.94097</v>
      </c>
      <c r="F407" s="10">
        <v>0</v>
      </c>
      <c r="G407" s="10">
        <v>0</v>
      </c>
      <c r="H407" s="10">
        <v>0</v>
      </c>
      <c r="I407" s="10">
        <v>0</v>
      </c>
      <c r="J407" s="10">
        <v>0</v>
      </c>
      <c r="K407" s="10">
        <v>-646930.84444000002</v>
      </c>
      <c r="L407" s="10">
        <f t="shared" si="17"/>
        <v>38.141316508658875</v>
      </c>
    </row>
    <row r="408" spans="1:12" ht="38.25" hidden="1" x14ac:dyDescent="0.2">
      <c r="A408" s="6" t="s">
        <v>774</v>
      </c>
      <c r="B408" s="7" t="s">
        <v>950</v>
      </c>
      <c r="C408" s="10">
        <v>0</v>
      </c>
      <c r="D408" s="10">
        <v>0</v>
      </c>
      <c r="E408" s="10">
        <v>-2</v>
      </c>
      <c r="F408" s="10">
        <v>0</v>
      </c>
      <c r="G408" s="10">
        <v>0</v>
      </c>
      <c r="H408" s="10">
        <v>0</v>
      </c>
      <c r="I408" s="10">
        <v>0</v>
      </c>
      <c r="J408" s="10">
        <v>0</v>
      </c>
      <c r="K408" s="10"/>
      <c r="L408" s="10">
        <v>0</v>
      </c>
    </row>
    <row r="409" spans="1:12" s="22" customFormat="1" ht="38.25" hidden="1" x14ac:dyDescent="0.2">
      <c r="A409" s="6" t="s">
        <v>775</v>
      </c>
      <c r="B409" s="7" t="s">
        <v>951</v>
      </c>
      <c r="C409" s="10">
        <v>0</v>
      </c>
      <c r="D409" s="10">
        <v>0</v>
      </c>
      <c r="E409" s="10">
        <v>-6.2570399999999999</v>
      </c>
      <c r="F409" s="10"/>
      <c r="G409" s="10"/>
      <c r="H409" s="10"/>
      <c r="I409" s="10">
        <v>0</v>
      </c>
      <c r="J409" s="10">
        <v>0</v>
      </c>
      <c r="K409" s="10"/>
      <c r="L409" s="10">
        <v>0</v>
      </c>
    </row>
    <row r="410" spans="1:12" ht="38.25" hidden="1" x14ac:dyDescent="0.2">
      <c r="A410" s="6" t="s">
        <v>983</v>
      </c>
      <c r="B410" s="7" t="s">
        <v>988</v>
      </c>
      <c r="C410" s="10">
        <v>0</v>
      </c>
      <c r="D410" s="10">
        <v>0</v>
      </c>
      <c r="E410" s="10">
        <v>-4.555E-2</v>
      </c>
      <c r="F410" s="10"/>
      <c r="G410" s="10"/>
      <c r="H410" s="10"/>
      <c r="I410" s="10">
        <v>0</v>
      </c>
      <c r="J410" s="10">
        <v>0</v>
      </c>
      <c r="K410" s="10"/>
      <c r="L410" s="10">
        <v>0</v>
      </c>
    </row>
    <row r="411" spans="1:12" s="22" customFormat="1" ht="38.25" hidden="1" x14ac:dyDescent="0.2">
      <c r="A411" s="6" t="s">
        <v>670</v>
      </c>
      <c r="B411" s="7" t="s">
        <v>952</v>
      </c>
      <c r="C411" s="10">
        <v>0</v>
      </c>
      <c r="D411" s="10">
        <v>0</v>
      </c>
      <c r="E411" s="10">
        <v>-11.42285</v>
      </c>
      <c r="F411" s="10"/>
      <c r="G411" s="10"/>
      <c r="H411" s="10"/>
      <c r="I411" s="10">
        <v>0</v>
      </c>
      <c r="J411" s="10">
        <v>0</v>
      </c>
      <c r="K411" s="10"/>
      <c r="L411" s="10">
        <v>0</v>
      </c>
    </row>
    <row r="412" spans="1:12" ht="25.5" hidden="1" x14ac:dyDescent="0.2">
      <c r="A412" s="6" t="s">
        <v>1004</v>
      </c>
      <c r="B412" s="7" t="s">
        <v>1025</v>
      </c>
      <c r="C412" s="10">
        <v>0</v>
      </c>
      <c r="D412" s="10">
        <v>0</v>
      </c>
      <c r="E412" s="10">
        <v>-31.82066</v>
      </c>
      <c r="F412" s="10"/>
      <c r="G412" s="10"/>
      <c r="H412" s="10"/>
      <c r="I412" s="10">
        <v>0</v>
      </c>
      <c r="J412" s="10">
        <v>0</v>
      </c>
      <c r="K412" s="10"/>
      <c r="L412" s="10">
        <v>0</v>
      </c>
    </row>
    <row r="413" spans="1:12" s="22" customFormat="1" ht="25.5" hidden="1" x14ac:dyDescent="0.2">
      <c r="A413" s="6" t="s">
        <v>256</v>
      </c>
      <c r="B413" s="7" t="s">
        <v>953</v>
      </c>
      <c r="C413" s="10">
        <v>0</v>
      </c>
      <c r="D413" s="10">
        <v>0</v>
      </c>
      <c r="E413" s="10">
        <v>-7.0019999999999998</v>
      </c>
      <c r="F413" s="10"/>
      <c r="G413" s="10"/>
      <c r="H413" s="10"/>
      <c r="I413" s="10">
        <v>0</v>
      </c>
      <c r="J413" s="10">
        <v>0</v>
      </c>
      <c r="K413" s="10"/>
      <c r="L413" s="10">
        <v>0</v>
      </c>
    </row>
    <row r="414" spans="1:12" ht="38.25" hidden="1" x14ac:dyDescent="0.2">
      <c r="A414" s="6" t="s">
        <v>984</v>
      </c>
      <c r="B414" s="7" t="s">
        <v>989</v>
      </c>
      <c r="C414" s="10">
        <v>0</v>
      </c>
      <c r="D414" s="10">
        <v>0</v>
      </c>
      <c r="E414" s="10">
        <v>-26.792830000000002</v>
      </c>
      <c r="F414" s="10"/>
      <c r="G414" s="10"/>
      <c r="H414" s="10"/>
      <c r="I414" s="10">
        <v>0</v>
      </c>
      <c r="J414" s="10">
        <v>0</v>
      </c>
      <c r="K414" s="10"/>
      <c r="L414" s="10">
        <v>0</v>
      </c>
    </row>
    <row r="415" spans="1:12" ht="38.25" hidden="1" x14ac:dyDescent="0.2">
      <c r="A415" s="6" t="s">
        <v>1005</v>
      </c>
      <c r="B415" s="7" t="s">
        <v>1026</v>
      </c>
      <c r="C415" s="10">
        <v>0</v>
      </c>
      <c r="D415" s="10">
        <v>0</v>
      </c>
      <c r="E415" s="10">
        <v>-16.954229999999999</v>
      </c>
      <c r="F415" s="10"/>
      <c r="G415" s="10"/>
      <c r="H415" s="10"/>
      <c r="I415" s="10">
        <v>0</v>
      </c>
      <c r="J415" s="10">
        <v>0</v>
      </c>
      <c r="K415" s="10"/>
      <c r="L415" s="10">
        <v>0</v>
      </c>
    </row>
    <row r="416" spans="1:12" s="22" customFormat="1" ht="63.75" hidden="1" x14ac:dyDescent="0.2">
      <c r="A416" s="6" t="s">
        <v>776</v>
      </c>
      <c r="B416" s="7" t="s">
        <v>954</v>
      </c>
      <c r="C416" s="10">
        <v>0</v>
      </c>
      <c r="D416" s="10">
        <v>0</v>
      </c>
      <c r="E416" s="10">
        <v>-4.9643800000000002</v>
      </c>
      <c r="F416" s="10"/>
      <c r="G416" s="10"/>
      <c r="H416" s="10"/>
      <c r="I416" s="10">
        <v>0</v>
      </c>
      <c r="J416" s="10">
        <v>0</v>
      </c>
      <c r="K416" s="10"/>
      <c r="L416" s="10">
        <v>0</v>
      </c>
    </row>
    <row r="417" spans="1:12" ht="38.25" hidden="1" x14ac:dyDescent="0.2">
      <c r="A417" s="6" t="s">
        <v>257</v>
      </c>
      <c r="B417" s="7" t="s">
        <v>955</v>
      </c>
      <c r="C417" s="10">
        <v>0</v>
      </c>
      <c r="D417" s="10">
        <v>0</v>
      </c>
      <c r="E417" s="10">
        <v>-3.70302</v>
      </c>
      <c r="F417" s="10"/>
      <c r="G417" s="10"/>
      <c r="H417" s="10"/>
      <c r="I417" s="10">
        <v>0</v>
      </c>
      <c r="J417" s="10">
        <v>0</v>
      </c>
      <c r="K417" s="10"/>
      <c r="L417" s="10">
        <v>0</v>
      </c>
    </row>
    <row r="418" spans="1:12" s="22" customFormat="1" ht="38.25" hidden="1" x14ac:dyDescent="0.2">
      <c r="A418" s="6" t="s">
        <v>777</v>
      </c>
      <c r="B418" s="7" t="s">
        <v>956</v>
      </c>
      <c r="C418" s="10">
        <v>0</v>
      </c>
      <c r="D418" s="10">
        <v>0</v>
      </c>
      <c r="E418" s="10">
        <v>-5.339E-2</v>
      </c>
      <c r="F418" s="10"/>
      <c r="G418" s="10"/>
      <c r="H418" s="10"/>
      <c r="I418" s="10">
        <v>0</v>
      </c>
      <c r="J418" s="10">
        <v>0</v>
      </c>
      <c r="K418" s="10"/>
      <c r="L418" s="10">
        <v>0</v>
      </c>
    </row>
    <row r="419" spans="1:12" s="22" customFormat="1" ht="51" hidden="1" x14ac:dyDescent="0.2">
      <c r="A419" s="6" t="s">
        <v>1006</v>
      </c>
      <c r="B419" s="7" t="s">
        <v>1027</v>
      </c>
      <c r="C419" s="10">
        <v>0</v>
      </c>
      <c r="D419" s="10">
        <v>0</v>
      </c>
      <c r="E419" s="10">
        <v>-786</v>
      </c>
      <c r="F419" s="10"/>
      <c r="G419" s="10"/>
      <c r="H419" s="10"/>
      <c r="I419" s="10">
        <v>0</v>
      </c>
      <c r="J419" s="10">
        <v>0</v>
      </c>
      <c r="K419" s="10"/>
      <c r="L419" s="10">
        <v>0</v>
      </c>
    </row>
    <row r="420" spans="1:12" ht="38.25" hidden="1" x14ac:dyDescent="0.2">
      <c r="A420" s="6" t="s">
        <v>778</v>
      </c>
      <c r="B420" s="7" t="s">
        <v>957</v>
      </c>
      <c r="C420" s="10">
        <v>0</v>
      </c>
      <c r="D420" s="10">
        <v>0</v>
      </c>
      <c r="E420" s="10">
        <v>-0.16972999999999999</v>
      </c>
      <c r="F420" s="10"/>
      <c r="G420" s="10"/>
      <c r="H420" s="10"/>
      <c r="I420" s="10">
        <v>0</v>
      </c>
      <c r="J420" s="10">
        <v>0</v>
      </c>
      <c r="K420" s="10"/>
      <c r="L420" s="10">
        <v>0</v>
      </c>
    </row>
    <row r="421" spans="1:12" s="22" customFormat="1" ht="76.5" hidden="1" x14ac:dyDescent="0.2">
      <c r="A421" s="6" t="s">
        <v>779</v>
      </c>
      <c r="B421" s="7" t="s">
        <v>958</v>
      </c>
      <c r="C421" s="10">
        <v>0</v>
      </c>
      <c r="D421" s="10">
        <v>0</v>
      </c>
      <c r="E421" s="10">
        <v>-15.976540000000002</v>
      </c>
      <c r="F421" s="10"/>
      <c r="G421" s="10"/>
      <c r="H421" s="10"/>
      <c r="I421" s="10">
        <v>0</v>
      </c>
      <c r="J421" s="10">
        <v>0</v>
      </c>
      <c r="K421" s="10"/>
      <c r="L421" s="10">
        <v>0</v>
      </c>
    </row>
    <row r="422" spans="1:12" s="22" customFormat="1" ht="51" hidden="1" x14ac:dyDescent="0.2">
      <c r="A422" s="6" t="s">
        <v>1007</v>
      </c>
      <c r="B422" s="7" t="s">
        <v>959</v>
      </c>
      <c r="C422" s="10">
        <v>0</v>
      </c>
      <c r="D422" s="10">
        <v>0</v>
      </c>
      <c r="E422" s="10">
        <v>-0.90325</v>
      </c>
      <c r="F422" s="10"/>
      <c r="G422" s="10"/>
      <c r="H422" s="10"/>
      <c r="I422" s="10">
        <v>0</v>
      </c>
      <c r="J422" s="10">
        <v>0</v>
      </c>
      <c r="K422" s="10"/>
      <c r="L422" s="10">
        <v>0</v>
      </c>
    </row>
    <row r="423" spans="1:12" s="22" customFormat="1" ht="51" hidden="1" x14ac:dyDescent="0.2">
      <c r="A423" s="6" t="s">
        <v>258</v>
      </c>
      <c r="B423" s="7" t="s">
        <v>960</v>
      </c>
      <c r="C423" s="10">
        <v>0</v>
      </c>
      <c r="D423" s="10">
        <v>0</v>
      </c>
      <c r="E423" s="10">
        <v>-13.61359</v>
      </c>
      <c r="F423" s="10"/>
      <c r="G423" s="10"/>
      <c r="H423" s="10"/>
      <c r="I423" s="10">
        <v>0</v>
      </c>
      <c r="J423" s="10">
        <v>0</v>
      </c>
      <c r="K423" s="10"/>
      <c r="L423" s="10">
        <v>0</v>
      </c>
    </row>
    <row r="424" spans="1:12" ht="25.5" hidden="1" x14ac:dyDescent="0.2">
      <c r="A424" s="6" t="s">
        <v>1008</v>
      </c>
      <c r="B424" s="8" t="s">
        <v>961</v>
      </c>
      <c r="C424" s="10">
        <v>0</v>
      </c>
      <c r="D424" s="10">
        <v>0</v>
      </c>
      <c r="E424" s="10">
        <v>-395.00410999999997</v>
      </c>
      <c r="F424" s="10"/>
      <c r="G424" s="10"/>
      <c r="H424" s="10"/>
      <c r="I424" s="10">
        <v>0</v>
      </c>
      <c r="J424" s="10">
        <v>0</v>
      </c>
      <c r="K424" s="10"/>
      <c r="L424" s="10">
        <v>0</v>
      </c>
    </row>
    <row r="425" spans="1:12" s="22" customFormat="1" ht="51" hidden="1" x14ac:dyDescent="0.2">
      <c r="A425" s="6" t="s">
        <v>1009</v>
      </c>
      <c r="B425" s="8" t="s">
        <v>962</v>
      </c>
      <c r="C425" s="10">
        <v>0</v>
      </c>
      <c r="D425" s="10">
        <v>0</v>
      </c>
      <c r="E425" s="10">
        <v>-145.86227</v>
      </c>
      <c r="F425" s="10"/>
      <c r="G425" s="10"/>
      <c r="H425" s="10"/>
      <c r="I425" s="10">
        <v>0</v>
      </c>
      <c r="J425" s="10">
        <v>0</v>
      </c>
      <c r="K425" s="10"/>
      <c r="L425" s="10">
        <v>0</v>
      </c>
    </row>
    <row r="426" spans="1:12" ht="89.25" hidden="1" x14ac:dyDescent="0.2">
      <c r="A426" s="6" t="s">
        <v>1010</v>
      </c>
      <c r="B426" s="8" t="s">
        <v>963</v>
      </c>
      <c r="C426" s="10">
        <v>0</v>
      </c>
      <c r="D426" s="10">
        <v>0</v>
      </c>
      <c r="E426" s="10">
        <v>-149.65625</v>
      </c>
      <c r="F426" s="10"/>
      <c r="G426" s="10"/>
      <c r="H426" s="10"/>
      <c r="I426" s="10">
        <v>0</v>
      </c>
      <c r="J426" s="10">
        <v>0</v>
      </c>
      <c r="K426" s="10"/>
      <c r="L426" s="10">
        <v>0</v>
      </c>
    </row>
    <row r="427" spans="1:12" ht="38.25" hidden="1" x14ac:dyDescent="0.2">
      <c r="A427" s="6" t="s">
        <v>259</v>
      </c>
      <c r="B427" s="8" t="s">
        <v>964</v>
      </c>
      <c r="C427" s="10">
        <v>0</v>
      </c>
      <c r="D427" s="10">
        <v>0</v>
      </c>
      <c r="E427" s="10">
        <v>-2937.0419999999999</v>
      </c>
      <c r="F427" s="10"/>
      <c r="G427" s="10"/>
      <c r="H427" s="10"/>
      <c r="I427" s="10">
        <v>0</v>
      </c>
      <c r="J427" s="10">
        <v>0</v>
      </c>
      <c r="K427" s="10"/>
      <c r="L427" s="10">
        <v>0</v>
      </c>
    </row>
    <row r="428" spans="1:12" hidden="1" x14ac:dyDescent="0.2">
      <c r="A428" s="6" t="s">
        <v>780</v>
      </c>
      <c r="B428" s="8" t="s">
        <v>965</v>
      </c>
      <c r="C428" s="10">
        <v>0</v>
      </c>
      <c r="D428" s="10">
        <v>0</v>
      </c>
      <c r="E428" s="10">
        <v>-359.40136999999999</v>
      </c>
      <c r="F428" s="10"/>
      <c r="G428" s="10"/>
      <c r="H428" s="10"/>
      <c r="I428" s="10">
        <v>0</v>
      </c>
      <c r="J428" s="10">
        <v>0</v>
      </c>
      <c r="K428" s="10"/>
      <c r="L428" s="10">
        <v>0</v>
      </c>
    </row>
    <row r="429" spans="1:12" ht="38.25" hidden="1" x14ac:dyDescent="0.2">
      <c r="A429" s="6" t="s">
        <v>781</v>
      </c>
      <c r="B429" s="8" t="s">
        <v>966</v>
      </c>
      <c r="C429" s="10">
        <v>0</v>
      </c>
      <c r="D429" s="10">
        <v>0</v>
      </c>
      <c r="E429" s="10">
        <v>-4.0999999999999999E-4</v>
      </c>
      <c r="F429" s="10"/>
      <c r="G429" s="10"/>
      <c r="H429" s="10"/>
      <c r="I429" s="10">
        <v>0</v>
      </c>
      <c r="J429" s="10">
        <v>0</v>
      </c>
      <c r="K429" s="10"/>
      <c r="L429" s="10">
        <v>0</v>
      </c>
    </row>
    <row r="430" spans="1:12" ht="89.25" hidden="1" x14ac:dyDescent="0.2">
      <c r="A430" s="6" t="s">
        <v>782</v>
      </c>
      <c r="B430" s="8" t="s">
        <v>967</v>
      </c>
      <c r="C430" s="10">
        <v>0</v>
      </c>
      <c r="D430" s="10">
        <v>0</v>
      </c>
      <c r="E430" s="10">
        <v>-19.2182</v>
      </c>
      <c r="F430" s="10"/>
      <c r="G430" s="10"/>
      <c r="H430" s="10"/>
      <c r="I430" s="10">
        <v>0</v>
      </c>
      <c r="J430" s="10">
        <v>0</v>
      </c>
      <c r="K430" s="10"/>
      <c r="L430" s="10">
        <v>0</v>
      </c>
    </row>
    <row r="431" spans="1:12" ht="38.25" hidden="1" x14ac:dyDescent="0.2">
      <c r="A431" s="6" t="s">
        <v>1011</v>
      </c>
      <c r="B431" s="8" t="s">
        <v>1028</v>
      </c>
      <c r="C431" s="10">
        <v>0</v>
      </c>
      <c r="D431" s="10">
        <v>0</v>
      </c>
      <c r="E431" s="10">
        <v>-168.80274</v>
      </c>
      <c r="F431" s="10"/>
      <c r="G431" s="10"/>
      <c r="H431" s="10"/>
      <c r="I431" s="10">
        <v>0</v>
      </c>
      <c r="J431" s="10">
        <v>0</v>
      </c>
      <c r="K431" s="10"/>
      <c r="L431" s="10">
        <v>0</v>
      </c>
    </row>
    <row r="432" spans="1:12" ht="38.25" hidden="1" x14ac:dyDescent="0.2">
      <c r="A432" s="6" t="s">
        <v>260</v>
      </c>
      <c r="B432" s="8" t="s">
        <v>968</v>
      </c>
      <c r="C432" s="10">
        <v>0</v>
      </c>
      <c r="D432" s="10">
        <v>0</v>
      </c>
      <c r="E432" s="10">
        <v>-241645.27455999999</v>
      </c>
      <c r="F432" s="10"/>
      <c r="G432" s="10"/>
      <c r="H432" s="10"/>
      <c r="I432" s="10">
        <v>0</v>
      </c>
      <c r="J432" s="10">
        <v>0</v>
      </c>
      <c r="K432" s="10"/>
      <c r="L432" s="10">
        <v>0</v>
      </c>
    </row>
    <row r="433" spans="1:12" s="22" customFormat="1" x14ac:dyDescent="0.2">
      <c r="A433" s="4" t="s">
        <v>446</v>
      </c>
      <c r="B433" s="3" t="s">
        <v>1030</v>
      </c>
      <c r="C433" s="9">
        <f>C434+C445+C447+C453+C462+C467+C471+C479+C483+C491+C497+C501+C505+C507</f>
        <v>68417571.499999985</v>
      </c>
      <c r="D433" s="9">
        <v>68554692.189730003</v>
      </c>
      <c r="E433" s="9">
        <v>16254218.92141</v>
      </c>
      <c r="F433" s="9"/>
      <c r="G433" s="9"/>
      <c r="H433" s="9"/>
      <c r="I433" s="9">
        <f t="shared" ref="I433:I482" si="18">E433/C433*100</f>
        <v>23.757374845451807</v>
      </c>
      <c r="J433" s="9">
        <f t="shared" ref="J433:J482" si="19">E433/D433*100</f>
        <v>23.70985617793351</v>
      </c>
      <c r="K433" s="9">
        <v>15090597.421879999</v>
      </c>
      <c r="L433" s="9">
        <f t="shared" ref="L418:L481" si="20">E433/K433*100</f>
        <v>107.71090412790984</v>
      </c>
    </row>
    <row r="434" spans="1:12" x14ac:dyDescent="0.2">
      <c r="A434" s="4" t="s">
        <v>447</v>
      </c>
      <c r="B434" s="3" t="s">
        <v>524</v>
      </c>
      <c r="C434" s="9">
        <f>C435+C436+C437+C438+C439+C440+C441+C442+C443+C444</f>
        <v>4646969.5</v>
      </c>
      <c r="D434" s="9">
        <v>4649443.8513700003</v>
      </c>
      <c r="E434" s="9">
        <v>837150.34214999992</v>
      </c>
      <c r="F434" s="9"/>
      <c r="G434" s="9"/>
      <c r="H434" s="9"/>
      <c r="I434" s="9">
        <f t="shared" si="18"/>
        <v>18.014973891048776</v>
      </c>
      <c r="J434" s="9">
        <f t="shared" si="19"/>
        <v>18.00538664217498</v>
      </c>
      <c r="K434" s="9">
        <v>667144.51760999998</v>
      </c>
      <c r="L434" s="9">
        <f t="shared" si="20"/>
        <v>125.48260834834322</v>
      </c>
    </row>
    <row r="435" spans="1:12" ht="25.5" x14ac:dyDescent="0.2">
      <c r="A435" s="6" t="s">
        <v>448</v>
      </c>
      <c r="B435" s="7" t="s">
        <v>525</v>
      </c>
      <c r="C435" s="10">
        <v>4963.1000000000004</v>
      </c>
      <c r="D435" s="10">
        <v>5707.1</v>
      </c>
      <c r="E435" s="10">
        <v>1878.3652400000001</v>
      </c>
      <c r="F435" s="10"/>
      <c r="G435" s="10"/>
      <c r="H435" s="10"/>
      <c r="I435" s="10">
        <f t="shared" si="18"/>
        <v>37.846612802482319</v>
      </c>
      <c r="J435" s="10">
        <f t="shared" si="19"/>
        <v>32.912779520246708</v>
      </c>
      <c r="K435" s="10">
        <v>1422.36418</v>
      </c>
      <c r="L435" s="10">
        <f t="shared" si="20"/>
        <v>132.05937455483448</v>
      </c>
    </row>
    <row r="436" spans="1:12" ht="25.5" x14ac:dyDescent="0.2">
      <c r="A436" s="6" t="s">
        <v>449</v>
      </c>
      <c r="B436" s="7" t="s">
        <v>526</v>
      </c>
      <c r="C436" s="10">
        <v>181388.9</v>
      </c>
      <c r="D436" s="10">
        <v>181388.9</v>
      </c>
      <c r="E436" s="10">
        <v>56462.494229999997</v>
      </c>
      <c r="F436" s="10"/>
      <c r="G436" s="10"/>
      <c r="H436" s="10"/>
      <c r="I436" s="10">
        <f t="shared" si="18"/>
        <v>31.127866275168987</v>
      </c>
      <c r="J436" s="10">
        <f t="shared" si="19"/>
        <v>31.127866275168987</v>
      </c>
      <c r="K436" s="10">
        <v>44884.850119999996</v>
      </c>
      <c r="L436" s="10">
        <f t="shared" si="20"/>
        <v>125.79410219494346</v>
      </c>
    </row>
    <row r="437" spans="1:12" s="22" customFormat="1" ht="38.25" x14ac:dyDescent="0.2">
      <c r="A437" s="6" t="s">
        <v>450</v>
      </c>
      <c r="B437" s="7" t="s">
        <v>527</v>
      </c>
      <c r="C437" s="10">
        <v>392330.6</v>
      </c>
      <c r="D437" s="10">
        <v>391586.6</v>
      </c>
      <c r="E437" s="10">
        <v>122754.2331</v>
      </c>
      <c r="F437" s="10"/>
      <c r="G437" s="10"/>
      <c r="H437" s="10"/>
      <c r="I437" s="10">
        <f t="shared" si="18"/>
        <v>31.288467710650153</v>
      </c>
      <c r="J437" s="10">
        <f t="shared" si="19"/>
        <v>31.347914637528458</v>
      </c>
      <c r="K437" s="10">
        <v>102124.80958</v>
      </c>
      <c r="L437" s="10">
        <f t="shared" si="20"/>
        <v>120.20020757428178</v>
      </c>
    </row>
    <row r="438" spans="1:12" x14ac:dyDescent="0.2">
      <c r="A438" s="6" t="s">
        <v>451</v>
      </c>
      <c r="B438" s="7" t="s">
        <v>528</v>
      </c>
      <c r="C438" s="10">
        <v>250399</v>
      </c>
      <c r="D438" s="10">
        <v>250399</v>
      </c>
      <c r="E438" s="10">
        <v>79072.76539</v>
      </c>
      <c r="F438" s="10"/>
      <c r="G438" s="10"/>
      <c r="H438" s="10"/>
      <c r="I438" s="10">
        <f t="shared" si="18"/>
        <v>31.578706540361583</v>
      </c>
      <c r="J438" s="10">
        <f t="shared" si="19"/>
        <v>31.578706540361583</v>
      </c>
      <c r="K438" s="10">
        <v>64767.174509999997</v>
      </c>
      <c r="L438" s="10">
        <f t="shared" si="20"/>
        <v>122.08771802727203</v>
      </c>
    </row>
    <row r="439" spans="1:12" ht="25.5" x14ac:dyDescent="0.2">
      <c r="A439" s="6" t="s">
        <v>452</v>
      </c>
      <c r="B439" s="7" t="s">
        <v>529</v>
      </c>
      <c r="C439" s="10">
        <v>283629.59999999998</v>
      </c>
      <c r="D439" s="10">
        <v>283629.59999999998</v>
      </c>
      <c r="E439" s="10">
        <v>76449.898209999999</v>
      </c>
      <c r="F439" s="10"/>
      <c r="G439" s="10"/>
      <c r="H439" s="10"/>
      <c r="I439" s="10">
        <f t="shared" si="18"/>
        <v>26.954132505916167</v>
      </c>
      <c r="J439" s="10">
        <f t="shared" si="19"/>
        <v>26.954132505916167</v>
      </c>
      <c r="K439" s="10">
        <v>60557.86692</v>
      </c>
      <c r="L439" s="10">
        <f t="shared" si="20"/>
        <v>126.24271972953436</v>
      </c>
    </row>
    <row r="440" spans="1:12" x14ac:dyDescent="0.2">
      <c r="A440" s="6" t="s">
        <v>453</v>
      </c>
      <c r="B440" s="7" t="s">
        <v>530</v>
      </c>
      <c r="C440" s="10">
        <v>112897.7</v>
      </c>
      <c r="D440" s="10">
        <v>112897.7</v>
      </c>
      <c r="E440" s="10">
        <v>33086.627390000001</v>
      </c>
      <c r="F440" s="10"/>
      <c r="G440" s="10"/>
      <c r="H440" s="10"/>
      <c r="I440" s="10">
        <f t="shared" si="18"/>
        <v>29.306732900670259</v>
      </c>
      <c r="J440" s="10">
        <f t="shared" si="19"/>
        <v>29.306732900670259</v>
      </c>
      <c r="K440" s="10">
        <v>30033.690629999997</v>
      </c>
      <c r="L440" s="10">
        <f t="shared" si="20"/>
        <v>110.16504031292942</v>
      </c>
    </row>
    <row r="441" spans="1:12" x14ac:dyDescent="0.2">
      <c r="A441" s="6" t="s">
        <v>454</v>
      </c>
      <c r="B441" s="7" t="s">
        <v>531</v>
      </c>
      <c r="C441" s="10">
        <v>186</v>
      </c>
      <c r="D441" s="10">
        <v>186</v>
      </c>
      <c r="E441" s="10">
        <v>25.92352</v>
      </c>
      <c r="F441" s="10"/>
      <c r="G441" s="10"/>
      <c r="H441" s="10"/>
      <c r="I441" s="10">
        <f t="shared" si="18"/>
        <v>13.937376344086022</v>
      </c>
      <c r="J441" s="10">
        <f t="shared" si="19"/>
        <v>13.937376344086022</v>
      </c>
      <c r="K441" s="10">
        <v>0</v>
      </c>
      <c r="L441" s="10">
        <v>0</v>
      </c>
    </row>
    <row r="442" spans="1:12" x14ac:dyDescent="0.2">
      <c r="A442" s="6" t="s">
        <v>455</v>
      </c>
      <c r="B442" s="7" t="s">
        <v>532</v>
      </c>
      <c r="C442" s="10">
        <v>2550</v>
      </c>
      <c r="D442" s="10">
        <v>2550</v>
      </c>
      <c r="E442" s="10">
        <v>0</v>
      </c>
      <c r="F442" s="10"/>
      <c r="G442" s="10"/>
      <c r="H442" s="10"/>
      <c r="I442" s="10">
        <f t="shared" si="18"/>
        <v>0</v>
      </c>
      <c r="J442" s="10">
        <f t="shared" si="19"/>
        <v>0</v>
      </c>
      <c r="K442" s="10">
        <v>0</v>
      </c>
      <c r="L442" s="10">
        <v>0</v>
      </c>
    </row>
    <row r="443" spans="1:12" x14ac:dyDescent="0.2">
      <c r="A443" s="6" t="s">
        <v>456</v>
      </c>
      <c r="B443" s="7" t="s">
        <v>533</v>
      </c>
      <c r="C443" s="10">
        <v>151670.1</v>
      </c>
      <c r="D443" s="10">
        <v>151570.1</v>
      </c>
      <c r="E443" s="10">
        <v>0</v>
      </c>
      <c r="F443" s="10"/>
      <c r="G443" s="10"/>
      <c r="H443" s="10"/>
      <c r="I443" s="10">
        <f t="shared" si="18"/>
        <v>0</v>
      </c>
      <c r="J443" s="10">
        <f t="shared" si="19"/>
        <v>0</v>
      </c>
      <c r="K443" s="10">
        <v>0</v>
      </c>
      <c r="L443" s="10">
        <v>0</v>
      </c>
    </row>
    <row r="444" spans="1:12" x14ac:dyDescent="0.2">
      <c r="A444" s="6" t="s">
        <v>457</v>
      </c>
      <c r="B444" s="7" t="s">
        <v>534</v>
      </c>
      <c r="C444" s="10">
        <v>3266954.5</v>
      </c>
      <c r="D444" s="10">
        <v>3269528.8513699998</v>
      </c>
      <c r="E444" s="10">
        <v>467420.03506999998</v>
      </c>
      <c r="F444" s="10"/>
      <c r="G444" s="10"/>
      <c r="H444" s="10"/>
      <c r="I444" s="10">
        <f t="shared" si="18"/>
        <v>14.3075159164292</v>
      </c>
      <c r="J444" s="10">
        <f t="shared" si="19"/>
        <v>14.296250509431699</v>
      </c>
      <c r="K444" s="10">
        <v>363353.76167000004</v>
      </c>
      <c r="L444" s="10">
        <f t="shared" si="20"/>
        <v>128.64048329146337</v>
      </c>
    </row>
    <row r="445" spans="1:12" x14ac:dyDescent="0.2">
      <c r="A445" s="4" t="s">
        <v>458</v>
      </c>
      <c r="B445" s="5" t="s">
        <v>535</v>
      </c>
      <c r="C445" s="9">
        <v>30313.4</v>
      </c>
      <c r="D445" s="9">
        <v>30313.4</v>
      </c>
      <c r="E445" s="9">
        <v>17578.400000000001</v>
      </c>
      <c r="F445" s="9"/>
      <c r="G445" s="9"/>
      <c r="H445" s="9"/>
      <c r="I445" s="9">
        <f t="shared" si="18"/>
        <v>57.988876206562111</v>
      </c>
      <c r="J445" s="9">
        <f t="shared" si="19"/>
        <v>57.988876206562111</v>
      </c>
      <c r="K445" s="9">
        <v>23344.275000000001</v>
      </c>
      <c r="L445" s="9">
        <f t="shared" si="20"/>
        <v>75.30068935531304</v>
      </c>
    </row>
    <row r="446" spans="1:12" x14ac:dyDescent="0.2">
      <c r="A446" s="6" t="s">
        <v>459</v>
      </c>
      <c r="B446" s="7" t="s">
        <v>536</v>
      </c>
      <c r="C446" s="10">
        <v>30313.4</v>
      </c>
      <c r="D446" s="10">
        <v>30313.4</v>
      </c>
      <c r="E446" s="10">
        <v>17578.400000000001</v>
      </c>
      <c r="F446" s="10"/>
      <c r="G446" s="10"/>
      <c r="H446" s="10"/>
      <c r="I446" s="10">
        <f t="shared" si="18"/>
        <v>57.988876206562111</v>
      </c>
      <c r="J446" s="10">
        <f t="shared" si="19"/>
        <v>57.988876206562111</v>
      </c>
      <c r="K446" s="10">
        <v>23344.275000000001</v>
      </c>
      <c r="L446" s="10">
        <f t="shared" si="20"/>
        <v>75.30068935531304</v>
      </c>
    </row>
    <row r="447" spans="1:12" ht="25.5" x14ac:dyDescent="0.2">
      <c r="A447" s="4" t="s">
        <v>460</v>
      </c>
      <c r="B447" s="5" t="s">
        <v>537</v>
      </c>
      <c r="C447" s="9">
        <v>797546.6</v>
      </c>
      <c r="D447" s="9">
        <v>797546.6</v>
      </c>
      <c r="E447" s="9">
        <v>217869.99696000002</v>
      </c>
      <c r="F447" s="9"/>
      <c r="G447" s="9"/>
      <c r="H447" s="9"/>
      <c r="I447" s="9">
        <f t="shared" si="18"/>
        <v>27.317525641761875</v>
      </c>
      <c r="J447" s="9">
        <f t="shared" si="19"/>
        <v>27.317525641761875</v>
      </c>
      <c r="K447" s="9">
        <v>201551.80553000001</v>
      </c>
      <c r="L447" s="9">
        <f t="shared" si="20"/>
        <v>108.09627648191477</v>
      </c>
    </row>
    <row r="448" spans="1:12" x14ac:dyDescent="0.2">
      <c r="A448" s="6" t="s">
        <v>461</v>
      </c>
      <c r="B448" s="7" t="s">
        <v>538</v>
      </c>
      <c r="C448" s="10">
        <v>85369.9</v>
      </c>
      <c r="D448" s="10">
        <v>85369.9</v>
      </c>
      <c r="E448" s="10">
        <v>22790.02376</v>
      </c>
      <c r="F448" s="10"/>
      <c r="G448" s="10"/>
      <c r="H448" s="10"/>
      <c r="I448" s="10">
        <f t="shared" si="18"/>
        <v>26.695619603630789</v>
      </c>
      <c r="J448" s="10">
        <f t="shared" si="19"/>
        <v>26.695619603630789</v>
      </c>
      <c r="K448" s="10">
        <v>15351.08843</v>
      </c>
      <c r="L448" s="10">
        <f t="shared" si="20"/>
        <v>148.45868332998717</v>
      </c>
    </row>
    <row r="449" spans="1:12" ht="25.5" x14ac:dyDescent="0.2">
      <c r="A449" s="6" t="s">
        <v>462</v>
      </c>
      <c r="B449" s="7" t="s">
        <v>539</v>
      </c>
      <c r="C449" s="10">
        <v>182685.8</v>
      </c>
      <c r="D449" s="10">
        <v>182685.8</v>
      </c>
      <c r="E449" s="10">
        <v>48122.60024</v>
      </c>
      <c r="F449" s="10"/>
      <c r="G449" s="10"/>
      <c r="H449" s="10"/>
      <c r="I449" s="10">
        <f t="shared" si="18"/>
        <v>26.341730030467613</v>
      </c>
      <c r="J449" s="10">
        <f t="shared" si="19"/>
        <v>26.341730030467613</v>
      </c>
      <c r="K449" s="10">
        <v>33023.294099999999</v>
      </c>
      <c r="L449" s="10">
        <f t="shared" si="20"/>
        <v>145.7231979773938</v>
      </c>
    </row>
    <row r="450" spans="1:12" x14ac:dyDescent="0.2">
      <c r="A450" s="6" t="s">
        <v>463</v>
      </c>
      <c r="B450" s="7" t="s">
        <v>540</v>
      </c>
      <c r="C450" s="10">
        <v>413964</v>
      </c>
      <c r="D450" s="10">
        <v>413964</v>
      </c>
      <c r="E450" s="10">
        <v>127325.73384</v>
      </c>
      <c r="F450" s="10"/>
      <c r="G450" s="10"/>
      <c r="H450" s="10"/>
      <c r="I450" s="10">
        <f t="shared" si="18"/>
        <v>30.757682755022174</v>
      </c>
      <c r="J450" s="10">
        <f t="shared" si="19"/>
        <v>30.757682755022174</v>
      </c>
      <c r="K450" s="10">
        <v>113320.92122</v>
      </c>
      <c r="L450" s="10">
        <f t="shared" si="20"/>
        <v>112.35854109658288</v>
      </c>
    </row>
    <row r="451" spans="1:12" x14ac:dyDescent="0.2">
      <c r="A451" s="6" t="s">
        <v>464</v>
      </c>
      <c r="B451" s="7" t="s">
        <v>541</v>
      </c>
      <c r="C451" s="10">
        <v>4968.3999999999996</v>
      </c>
      <c r="D451" s="10">
        <v>4968.3999999999996</v>
      </c>
      <c r="E451" s="10">
        <v>77.861000000000004</v>
      </c>
      <c r="F451" s="10"/>
      <c r="G451" s="10"/>
      <c r="H451" s="10"/>
      <c r="I451" s="10">
        <f t="shared" si="18"/>
        <v>1.5671242251026489</v>
      </c>
      <c r="J451" s="10">
        <f t="shared" si="19"/>
        <v>1.5671242251026489</v>
      </c>
      <c r="K451" s="10">
        <v>1500.0172</v>
      </c>
      <c r="L451" s="10">
        <f t="shared" si="20"/>
        <v>5.1906738136069377</v>
      </c>
    </row>
    <row r="452" spans="1:12" ht="25.5" x14ac:dyDescent="0.2">
      <c r="A452" s="6" t="s">
        <v>465</v>
      </c>
      <c r="B452" s="7" t="s">
        <v>542</v>
      </c>
      <c r="C452" s="10">
        <v>110558.5</v>
      </c>
      <c r="D452" s="10">
        <v>110558.5</v>
      </c>
      <c r="E452" s="10">
        <v>19553.778120000003</v>
      </c>
      <c r="F452" s="10"/>
      <c r="G452" s="10"/>
      <c r="H452" s="10"/>
      <c r="I452" s="10">
        <f t="shared" si="18"/>
        <v>17.686363436551691</v>
      </c>
      <c r="J452" s="10">
        <f t="shared" si="19"/>
        <v>17.686363436551691</v>
      </c>
      <c r="K452" s="10">
        <v>38356.484579999997</v>
      </c>
      <c r="L452" s="10">
        <f t="shared" si="20"/>
        <v>50.979067383552191</v>
      </c>
    </row>
    <row r="453" spans="1:12" s="22" customFormat="1" x14ac:dyDescent="0.2">
      <c r="A453" s="4" t="s">
        <v>466</v>
      </c>
      <c r="B453" s="5" t="s">
        <v>543</v>
      </c>
      <c r="C453" s="9">
        <f>C454+C455+C456+C457+C458+C459+C460+C461</f>
        <v>15351403.699999997</v>
      </c>
      <c r="D453" s="9">
        <v>15136858.738360001</v>
      </c>
      <c r="E453" s="9">
        <v>2188644.7982299998</v>
      </c>
      <c r="F453" s="9"/>
      <c r="G453" s="9"/>
      <c r="H453" s="9"/>
      <c r="I453" s="9">
        <f t="shared" si="18"/>
        <v>14.256968554803887</v>
      </c>
      <c r="J453" s="9">
        <f t="shared" si="19"/>
        <v>14.459042236309646</v>
      </c>
      <c r="K453" s="9">
        <v>1889575.70105</v>
      </c>
      <c r="L453" s="9">
        <f t="shared" si="20"/>
        <v>115.82731493709477</v>
      </c>
    </row>
    <row r="454" spans="1:12" s="22" customFormat="1" x14ac:dyDescent="0.2">
      <c r="A454" s="6" t="s">
        <v>467</v>
      </c>
      <c r="B454" s="7" t="s">
        <v>544</v>
      </c>
      <c r="C454" s="10">
        <v>291052.5</v>
      </c>
      <c r="D454" s="10">
        <v>291052.5</v>
      </c>
      <c r="E454" s="10">
        <v>85626.993709999995</v>
      </c>
      <c r="F454" s="10"/>
      <c r="G454" s="10"/>
      <c r="H454" s="10"/>
      <c r="I454" s="10">
        <f t="shared" si="18"/>
        <v>29.419776057584112</v>
      </c>
      <c r="J454" s="10">
        <f t="shared" si="19"/>
        <v>29.419776057584112</v>
      </c>
      <c r="K454" s="10">
        <v>81422.42326000001</v>
      </c>
      <c r="L454" s="10">
        <f t="shared" si="20"/>
        <v>105.16389746418359</v>
      </c>
    </row>
    <row r="455" spans="1:12" x14ac:dyDescent="0.2">
      <c r="A455" s="6" t="s">
        <v>468</v>
      </c>
      <c r="B455" s="7" t="s">
        <v>545</v>
      </c>
      <c r="C455" s="10">
        <v>2270065</v>
      </c>
      <c r="D455" s="10">
        <v>2054591</v>
      </c>
      <c r="E455" s="10">
        <v>595691.39161000005</v>
      </c>
      <c r="F455" s="10"/>
      <c r="G455" s="10"/>
      <c r="H455" s="10"/>
      <c r="I455" s="10">
        <f t="shared" si="18"/>
        <v>26.24116012581138</v>
      </c>
      <c r="J455" s="10">
        <f t="shared" si="19"/>
        <v>28.993186070122963</v>
      </c>
      <c r="K455" s="10">
        <v>753530.93273</v>
      </c>
      <c r="L455" s="10">
        <f t="shared" si="20"/>
        <v>79.053342833829504</v>
      </c>
    </row>
    <row r="456" spans="1:12" x14ac:dyDescent="0.2">
      <c r="A456" s="6" t="s">
        <v>469</v>
      </c>
      <c r="B456" s="7" t="s">
        <v>546</v>
      </c>
      <c r="C456" s="10">
        <v>20679.400000000001</v>
      </c>
      <c r="D456" s="10">
        <v>20679.400000000001</v>
      </c>
      <c r="E456" s="10">
        <v>0</v>
      </c>
      <c r="F456" s="10"/>
      <c r="G456" s="10"/>
      <c r="H456" s="10"/>
      <c r="I456" s="10">
        <f t="shared" si="18"/>
        <v>0</v>
      </c>
      <c r="J456" s="10">
        <f t="shared" si="19"/>
        <v>0</v>
      </c>
      <c r="K456" s="10">
        <v>0</v>
      </c>
      <c r="L456" s="10">
        <v>0</v>
      </c>
    </row>
    <row r="457" spans="1:12" x14ac:dyDescent="0.2">
      <c r="A457" s="6" t="s">
        <v>470</v>
      </c>
      <c r="B457" s="7" t="s">
        <v>547</v>
      </c>
      <c r="C457" s="10">
        <v>467234</v>
      </c>
      <c r="D457" s="10">
        <v>467234</v>
      </c>
      <c r="E457" s="10">
        <v>115752.48576000001</v>
      </c>
      <c r="F457" s="10"/>
      <c r="G457" s="10"/>
      <c r="H457" s="10"/>
      <c r="I457" s="10">
        <f t="shared" si="18"/>
        <v>24.773986002730968</v>
      </c>
      <c r="J457" s="10">
        <f t="shared" si="19"/>
        <v>24.773986002730968</v>
      </c>
      <c r="K457" s="10">
        <v>100145.42954000001</v>
      </c>
      <c r="L457" s="10">
        <f t="shared" si="20"/>
        <v>115.58439191053272</v>
      </c>
    </row>
    <row r="458" spans="1:12" x14ac:dyDescent="0.2">
      <c r="A458" s="6" t="s">
        <v>471</v>
      </c>
      <c r="B458" s="7" t="s">
        <v>548</v>
      </c>
      <c r="C458" s="10">
        <v>355100.2</v>
      </c>
      <c r="D458" s="10">
        <v>355100.2</v>
      </c>
      <c r="E458" s="10">
        <v>43437.41689</v>
      </c>
      <c r="F458" s="10"/>
      <c r="G458" s="10"/>
      <c r="H458" s="10"/>
      <c r="I458" s="10">
        <f t="shared" si="18"/>
        <v>12.232439432588322</v>
      </c>
      <c r="J458" s="10">
        <f t="shared" si="19"/>
        <v>12.232439432588322</v>
      </c>
      <c r="K458" s="10">
        <v>67085.644090000002</v>
      </c>
      <c r="L458" s="10">
        <f t="shared" si="20"/>
        <v>64.749198549432904</v>
      </c>
    </row>
    <row r="459" spans="1:12" x14ac:dyDescent="0.2">
      <c r="A459" s="6" t="s">
        <v>472</v>
      </c>
      <c r="B459" s="7" t="s">
        <v>549</v>
      </c>
      <c r="C459" s="10">
        <v>10462957.699999999</v>
      </c>
      <c r="D459" s="10">
        <v>10462957.67836</v>
      </c>
      <c r="E459" s="10">
        <v>862357.06905999989</v>
      </c>
      <c r="F459" s="10"/>
      <c r="G459" s="10"/>
      <c r="H459" s="10"/>
      <c r="I459" s="10">
        <f t="shared" si="18"/>
        <v>8.2420009120365645</v>
      </c>
      <c r="J459" s="10">
        <f t="shared" si="19"/>
        <v>8.2420009290830727</v>
      </c>
      <c r="K459" s="10">
        <v>796088.90751000005</v>
      </c>
      <c r="L459" s="10">
        <f t="shared" si="20"/>
        <v>108.32421616792436</v>
      </c>
    </row>
    <row r="460" spans="1:12" x14ac:dyDescent="0.2">
      <c r="A460" s="6" t="s">
        <v>473</v>
      </c>
      <c r="B460" s="7" t="s">
        <v>550</v>
      </c>
      <c r="C460" s="10">
        <v>161730.70000000001</v>
      </c>
      <c r="D460" s="10">
        <v>161730.70000000001</v>
      </c>
      <c r="E460" s="10">
        <v>44258.876299999996</v>
      </c>
      <c r="F460" s="10"/>
      <c r="G460" s="10"/>
      <c r="H460" s="10"/>
      <c r="I460" s="10">
        <f t="shared" si="18"/>
        <v>27.365785407470561</v>
      </c>
      <c r="J460" s="10">
        <f t="shared" si="19"/>
        <v>27.365785407470561</v>
      </c>
      <c r="K460" s="10">
        <v>885.80936999999994</v>
      </c>
      <c r="L460" s="10" t="s">
        <v>1031</v>
      </c>
    </row>
    <row r="461" spans="1:12" x14ac:dyDescent="0.2">
      <c r="A461" s="6" t="s">
        <v>474</v>
      </c>
      <c r="B461" s="7" t="s">
        <v>551</v>
      </c>
      <c r="C461" s="10">
        <v>1322584.2</v>
      </c>
      <c r="D461" s="10">
        <v>1323513.26</v>
      </c>
      <c r="E461" s="10">
        <v>441520.5649</v>
      </c>
      <c r="F461" s="10"/>
      <c r="G461" s="10"/>
      <c r="H461" s="10"/>
      <c r="I461" s="10">
        <f t="shared" si="18"/>
        <v>33.38317249669246</v>
      </c>
      <c r="J461" s="10">
        <f t="shared" si="19"/>
        <v>33.359738677646497</v>
      </c>
      <c r="K461" s="10">
        <v>90416.554550000001</v>
      </c>
      <c r="L461" s="10" t="s">
        <v>1031</v>
      </c>
    </row>
    <row r="462" spans="1:12" x14ac:dyDescent="0.2">
      <c r="A462" s="4" t="s">
        <v>475</v>
      </c>
      <c r="B462" s="5" t="s">
        <v>552</v>
      </c>
      <c r="C462" s="9">
        <v>3120685.4</v>
      </c>
      <c r="D462" s="9">
        <v>3120685.4</v>
      </c>
      <c r="E462" s="9">
        <v>239084.66934999998</v>
      </c>
      <c r="F462" s="9"/>
      <c r="G462" s="9"/>
      <c r="H462" s="9"/>
      <c r="I462" s="9">
        <f t="shared" si="18"/>
        <v>7.6612871438434649</v>
      </c>
      <c r="J462" s="9">
        <f t="shared" si="19"/>
        <v>7.6612871438434649</v>
      </c>
      <c r="K462" s="9">
        <v>118154.87003000001</v>
      </c>
      <c r="L462" s="9" t="s">
        <v>1031</v>
      </c>
    </row>
    <row r="463" spans="1:12" s="27" customFormat="1" x14ac:dyDescent="0.2">
      <c r="A463" s="6" t="s">
        <v>969</v>
      </c>
      <c r="B463" s="7" t="s">
        <v>970</v>
      </c>
      <c r="C463" s="10">
        <v>7598.3</v>
      </c>
      <c r="D463" s="10">
        <v>7598.3</v>
      </c>
      <c r="E463" s="10">
        <v>0</v>
      </c>
      <c r="F463" s="10"/>
      <c r="G463" s="10"/>
      <c r="H463" s="10"/>
      <c r="I463" s="10">
        <f t="shared" si="18"/>
        <v>0</v>
      </c>
      <c r="J463" s="10">
        <f t="shared" si="19"/>
        <v>0</v>
      </c>
      <c r="K463" s="10">
        <v>49811.565259999996</v>
      </c>
      <c r="L463" s="10">
        <f t="shared" si="20"/>
        <v>0</v>
      </c>
    </row>
    <row r="464" spans="1:12" x14ac:dyDescent="0.2">
      <c r="A464" s="6" t="s">
        <v>476</v>
      </c>
      <c r="B464" s="7" t="s">
        <v>553</v>
      </c>
      <c r="C464" s="10">
        <v>2534508.2000000002</v>
      </c>
      <c r="D464" s="10">
        <v>2534508.2000000002</v>
      </c>
      <c r="E464" s="10">
        <v>184051.91500000001</v>
      </c>
      <c r="F464" s="10"/>
      <c r="G464" s="10"/>
      <c r="H464" s="10"/>
      <c r="I464" s="10">
        <f t="shared" si="18"/>
        <v>7.2618393974815314</v>
      </c>
      <c r="J464" s="10">
        <f t="shared" si="19"/>
        <v>7.2618393974815314</v>
      </c>
      <c r="K464" s="10">
        <v>29919.20062</v>
      </c>
      <c r="L464" s="10" t="s">
        <v>1031</v>
      </c>
    </row>
    <row r="465" spans="1:12" x14ac:dyDescent="0.2">
      <c r="A465" s="6" t="s">
        <v>477</v>
      </c>
      <c r="B465" s="7" t="s">
        <v>554</v>
      </c>
      <c r="C465" s="10">
        <v>432906.3</v>
      </c>
      <c r="D465" s="10">
        <v>432906.3</v>
      </c>
      <c r="E465" s="10">
        <v>710</v>
      </c>
      <c r="F465" s="10"/>
      <c r="G465" s="10"/>
      <c r="H465" s="10"/>
      <c r="I465" s="10">
        <f t="shared" si="18"/>
        <v>0.16400777720259557</v>
      </c>
      <c r="J465" s="10">
        <f t="shared" si="19"/>
        <v>0.16400777720259557</v>
      </c>
      <c r="K465" s="10">
        <v>0</v>
      </c>
      <c r="L465" s="10">
        <v>0</v>
      </c>
    </row>
    <row r="466" spans="1:12" x14ac:dyDescent="0.2">
      <c r="A466" s="6" t="s">
        <v>478</v>
      </c>
      <c r="B466" s="7" t="s">
        <v>555</v>
      </c>
      <c r="C466" s="10">
        <v>145672.6</v>
      </c>
      <c r="D466" s="10">
        <v>145672.6</v>
      </c>
      <c r="E466" s="10">
        <v>54322.754350000003</v>
      </c>
      <c r="F466" s="10"/>
      <c r="G466" s="10"/>
      <c r="H466" s="10"/>
      <c r="I466" s="10">
        <f t="shared" si="18"/>
        <v>37.290989760600141</v>
      </c>
      <c r="J466" s="10">
        <f t="shared" si="19"/>
        <v>37.290989760600141</v>
      </c>
      <c r="K466" s="10">
        <v>38424.104149999999</v>
      </c>
      <c r="L466" s="10">
        <f t="shared" si="20"/>
        <v>141.37676219576875</v>
      </c>
    </row>
    <row r="467" spans="1:12" x14ac:dyDescent="0.2">
      <c r="A467" s="4" t="s">
        <v>479</v>
      </c>
      <c r="B467" s="5" t="s">
        <v>556</v>
      </c>
      <c r="C467" s="9">
        <v>139898.4</v>
      </c>
      <c r="D467" s="9">
        <v>139898.4</v>
      </c>
      <c r="E467" s="9">
        <v>27126.368780000001</v>
      </c>
      <c r="F467" s="9"/>
      <c r="G467" s="9"/>
      <c r="H467" s="9"/>
      <c r="I467" s="9">
        <f t="shared" si="18"/>
        <v>19.390049335803699</v>
      </c>
      <c r="J467" s="9">
        <f t="shared" si="19"/>
        <v>19.390049335803699</v>
      </c>
      <c r="K467" s="9">
        <v>20496.120870000002</v>
      </c>
      <c r="L467" s="9">
        <f t="shared" si="20"/>
        <v>132.34879395985919</v>
      </c>
    </row>
    <row r="468" spans="1:12" x14ac:dyDescent="0.2">
      <c r="A468" s="6" t="s">
        <v>480</v>
      </c>
      <c r="B468" s="7" t="s">
        <v>557</v>
      </c>
      <c r="C468" s="10">
        <v>1706.2</v>
      </c>
      <c r="D468" s="10">
        <v>1706.2</v>
      </c>
      <c r="E468" s="10">
        <v>108.91891</v>
      </c>
      <c r="F468" s="10"/>
      <c r="G468" s="10"/>
      <c r="H468" s="10"/>
      <c r="I468" s="10">
        <f t="shared" si="18"/>
        <v>6.3837129293166095</v>
      </c>
      <c r="J468" s="10">
        <f t="shared" si="19"/>
        <v>6.3837129293166095</v>
      </c>
      <c r="K468" s="10">
        <v>0</v>
      </c>
      <c r="L468" s="10">
        <v>0</v>
      </c>
    </row>
    <row r="469" spans="1:12" x14ac:dyDescent="0.2">
      <c r="A469" s="6" t="s">
        <v>481</v>
      </c>
      <c r="B469" s="7" t="s">
        <v>558</v>
      </c>
      <c r="C469" s="10">
        <v>25723.1</v>
      </c>
      <c r="D469" s="10">
        <v>25723.1</v>
      </c>
      <c r="E469" s="10">
        <v>6176.4181200000003</v>
      </c>
      <c r="F469" s="10"/>
      <c r="G469" s="10"/>
      <c r="H469" s="10"/>
      <c r="I469" s="10">
        <f t="shared" si="18"/>
        <v>24.011173303373234</v>
      </c>
      <c r="J469" s="10">
        <f t="shared" si="19"/>
        <v>24.011173303373234</v>
      </c>
      <c r="K469" s="10">
        <v>4656.3331600000001</v>
      </c>
      <c r="L469" s="10">
        <f t="shared" si="20"/>
        <v>132.64553690140161</v>
      </c>
    </row>
    <row r="470" spans="1:12" x14ac:dyDescent="0.2">
      <c r="A470" s="6" t="s">
        <v>482</v>
      </c>
      <c r="B470" s="7" t="s">
        <v>559</v>
      </c>
      <c r="C470" s="10">
        <v>112469.1</v>
      </c>
      <c r="D470" s="10">
        <v>112469.1</v>
      </c>
      <c r="E470" s="10">
        <v>20841.031749999998</v>
      </c>
      <c r="F470" s="10"/>
      <c r="G470" s="10"/>
      <c r="H470" s="10"/>
      <c r="I470" s="10">
        <f t="shared" si="18"/>
        <v>18.530451252832997</v>
      </c>
      <c r="J470" s="10">
        <f t="shared" si="19"/>
        <v>18.530451252832997</v>
      </c>
      <c r="K470" s="10">
        <v>15839.787710000001</v>
      </c>
      <c r="L470" s="10">
        <f t="shared" si="20"/>
        <v>131.57393351201674</v>
      </c>
    </row>
    <row r="471" spans="1:12" x14ac:dyDescent="0.2">
      <c r="A471" s="4" t="s">
        <v>483</v>
      </c>
      <c r="B471" s="5" t="s">
        <v>560</v>
      </c>
      <c r="C471" s="9">
        <f>C472+C473+C474+C475+C476+C477+C478</f>
        <v>14705368.600000001</v>
      </c>
      <c r="D471" s="9">
        <v>14950164.539999999</v>
      </c>
      <c r="E471" s="9">
        <v>4181869.3972399998</v>
      </c>
      <c r="F471" s="9"/>
      <c r="G471" s="9"/>
      <c r="H471" s="9"/>
      <c r="I471" s="9">
        <f t="shared" si="18"/>
        <v>28.437705378156924</v>
      </c>
      <c r="J471" s="9">
        <f t="shared" si="19"/>
        <v>27.972062689017068</v>
      </c>
      <c r="K471" s="9">
        <v>4143333.3194899997</v>
      </c>
      <c r="L471" s="9">
        <f t="shared" si="20"/>
        <v>100.93007428508656</v>
      </c>
    </row>
    <row r="472" spans="1:12" x14ac:dyDescent="0.2">
      <c r="A472" s="6" t="s">
        <v>484</v>
      </c>
      <c r="B472" s="7" t="s">
        <v>561</v>
      </c>
      <c r="C472" s="10">
        <v>3270170.9</v>
      </c>
      <c r="D472" s="10">
        <v>3323947.2</v>
      </c>
      <c r="E472" s="10">
        <v>857490.71574999997</v>
      </c>
      <c r="F472" s="10"/>
      <c r="G472" s="10"/>
      <c r="H472" s="10"/>
      <c r="I472" s="10">
        <f t="shared" si="18"/>
        <v>26.221587249461486</v>
      </c>
      <c r="J472" s="10">
        <f t="shared" si="19"/>
        <v>25.797362718336796</v>
      </c>
      <c r="K472" s="10">
        <v>842672.84791000001</v>
      </c>
      <c r="L472" s="10">
        <f t="shared" si="20"/>
        <v>101.75843660760535</v>
      </c>
    </row>
    <row r="473" spans="1:12" x14ac:dyDescent="0.2">
      <c r="A473" s="6" t="s">
        <v>485</v>
      </c>
      <c r="B473" s="7" t="s">
        <v>562</v>
      </c>
      <c r="C473" s="10">
        <v>8750660.5</v>
      </c>
      <c r="D473" s="10">
        <v>8933534.0999999996</v>
      </c>
      <c r="E473" s="10">
        <v>2500529.7722199997</v>
      </c>
      <c r="F473" s="10"/>
      <c r="G473" s="10"/>
      <c r="H473" s="10"/>
      <c r="I473" s="10">
        <f t="shared" si="18"/>
        <v>28.575326082185448</v>
      </c>
      <c r="J473" s="10">
        <f t="shared" si="19"/>
        <v>27.990375860545491</v>
      </c>
      <c r="K473" s="10">
        <v>2407665.4148599999</v>
      </c>
      <c r="L473" s="10">
        <f t="shared" si="20"/>
        <v>103.85702916970294</v>
      </c>
    </row>
    <row r="474" spans="1:12" x14ac:dyDescent="0.2">
      <c r="A474" s="6" t="s">
        <v>486</v>
      </c>
      <c r="B474" s="7" t="s">
        <v>563</v>
      </c>
      <c r="C474" s="10">
        <v>326958.59999999998</v>
      </c>
      <c r="D474" s="10">
        <v>326958.59999999998</v>
      </c>
      <c r="E474" s="10">
        <v>27720.412</v>
      </c>
      <c r="F474" s="10"/>
      <c r="G474" s="10"/>
      <c r="H474" s="10"/>
      <c r="I474" s="10">
        <f t="shared" si="18"/>
        <v>8.4782636089095078</v>
      </c>
      <c r="J474" s="10">
        <f t="shared" si="19"/>
        <v>8.4782636089095078</v>
      </c>
      <c r="K474" s="10">
        <v>110451.576</v>
      </c>
      <c r="L474" s="10">
        <f t="shared" si="20"/>
        <v>25.097344016168677</v>
      </c>
    </row>
    <row r="475" spans="1:12" x14ac:dyDescent="0.2">
      <c r="A475" s="6" t="s">
        <v>487</v>
      </c>
      <c r="B475" s="7" t="s">
        <v>564</v>
      </c>
      <c r="C475" s="10">
        <v>1732674.3</v>
      </c>
      <c r="D475" s="10">
        <v>1740820.34</v>
      </c>
      <c r="E475" s="10">
        <v>607183.04996000009</v>
      </c>
      <c r="F475" s="10"/>
      <c r="G475" s="10"/>
      <c r="H475" s="10"/>
      <c r="I475" s="10">
        <f t="shared" si="18"/>
        <v>35.043115140566236</v>
      </c>
      <c r="J475" s="10">
        <f t="shared" si="19"/>
        <v>34.87913347565781</v>
      </c>
      <c r="K475" s="10">
        <v>588363.00482999999</v>
      </c>
      <c r="L475" s="10">
        <f t="shared" si="20"/>
        <v>103.19871320519853</v>
      </c>
    </row>
    <row r="476" spans="1:12" x14ac:dyDescent="0.2">
      <c r="A476" s="6" t="s">
        <v>488</v>
      </c>
      <c r="B476" s="7" t="s">
        <v>565</v>
      </c>
      <c r="C476" s="10">
        <v>112274.1</v>
      </c>
      <c r="D476" s="10">
        <v>112274.1</v>
      </c>
      <c r="E476" s="10">
        <v>20139.599999999999</v>
      </c>
      <c r="F476" s="10"/>
      <c r="G476" s="10"/>
      <c r="H476" s="10"/>
      <c r="I476" s="10">
        <f t="shared" si="18"/>
        <v>17.937885941637472</v>
      </c>
      <c r="J476" s="10">
        <f t="shared" si="19"/>
        <v>17.937885941637472</v>
      </c>
      <c r="K476" s="10">
        <v>20876.351999999999</v>
      </c>
      <c r="L476" s="10">
        <f t="shared" si="20"/>
        <v>96.47087767058153</v>
      </c>
    </row>
    <row r="477" spans="1:12" x14ac:dyDescent="0.2">
      <c r="A477" s="6" t="s">
        <v>489</v>
      </c>
      <c r="B477" s="7" t="s">
        <v>566</v>
      </c>
      <c r="C477" s="10">
        <v>207186.9</v>
      </c>
      <c r="D477" s="10">
        <v>207186.9</v>
      </c>
      <c r="E477" s="10">
        <v>92439.2</v>
      </c>
      <c r="F477" s="10"/>
      <c r="G477" s="10"/>
      <c r="H477" s="10"/>
      <c r="I477" s="10">
        <f t="shared" si="18"/>
        <v>44.616334333879216</v>
      </c>
      <c r="J477" s="10">
        <f t="shared" si="19"/>
        <v>44.616334333879216</v>
      </c>
      <c r="K477" s="10">
        <v>57947.9</v>
      </c>
      <c r="L477" s="10">
        <f t="shared" si="20"/>
        <v>159.52122510047818</v>
      </c>
    </row>
    <row r="478" spans="1:12" x14ac:dyDescent="0.2">
      <c r="A478" s="6" t="s">
        <v>490</v>
      </c>
      <c r="B478" s="7" t="s">
        <v>567</v>
      </c>
      <c r="C478" s="10">
        <v>305443.3</v>
      </c>
      <c r="D478" s="10">
        <v>305443.3</v>
      </c>
      <c r="E478" s="10">
        <v>76366.64731</v>
      </c>
      <c r="F478" s="10"/>
      <c r="G478" s="10"/>
      <c r="H478" s="10"/>
      <c r="I478" s="10">
        <f t="shared" si="18"/>
        <v>25.001906183569915</v>
      </c>
      <c r="J478" s="10">
        <f t="shared" si="19"/>
        <v>25.001906183569915</v>
      </c>
      <c r="K478" s="10">
        <v>115356.22388999999</v>
      </c>
      <c r="L478" s="10">
        <f t="shared" si="20"/>
        <v>66.200716991933433</v>
      </c>
    </row>
    <row r="479" spans="1:12" x14ac:dyDescent="0.2">
      <c r="A479" s="4" t="s">
        <v>491</v>
      </c>
      <c r="B479" s="5" t="s">
        <v>568</v>
      </c>
      <c r="C479" s="9">
        <v>1902119.5</v>
      </c>
      <c r="D479" s="9">
        <v>1902119.5</v>
      </c>
      <c r="E479" s="9">
        <v>504485.31813999999</v>
      </c>
      <c r="F479" s="9"/>
      <c r="G479" s="9"/>
      <c r="H479" s="9"/>
      <c r="I479" s="9">
        <f t="shared" si="18"/>
        <v>26.522272556482385</v>
      </c>
      <c r="J479" s="9">
        <f t="shared" si="19"/>
        <v>26.522272556482385</v>
      </c>
      <c r="K479" s="9">
        <v>546285.93570999999</v>
      </c>
      <c r="L479" s="9">
        <f t="shared" si="20"/>
        <v>92.348216412404554</v>
      </c>
    </row>
    <row r="480" spans="1:12" x14ac:dyDescent="0.2">
      <c r="A480" s="6" t="s">
        <v>492</v>
      </c>
      <c r="B480" s="7" t="s">
        <v>569</v>
      </c>
      <c r="C480" s="10">
        <v>1815084.3</v>
      </c>
      <c r="D480" s="10">
        <v>1815084.3</v>
      </c>
      <c r="E480" s="10">
        <v>478413.41649999999</v>
      </c>
      <c r="F480" s="10"/>
      <c r="G480" s="10"/>
      <c r="H480" s="10"/>
      <c r="I480" s="10">
        <f t="shared" si="18"/>
        <v>26.357641708431945</v>
      </c>
      <c r="J480" s="10">
        <f t="shared" si="19"/>
        <v>26.357641708431945</v>
      </c>
      <c r="K480" s="10">
        <v>524610.88954999996</v>
      </c>
      <c r="L480" s="10">
        <f t="shared" si="20"/>
        <v>91.193954610887474</v>
      </c>
    </row>
    <row r="481" spans="1:12" x14ac:dyDescent="0.2">
      <c r="A481" s="6" t="s">
        <v>493</v>
      </c>
      <c r="B481" s="7" t="s">
        <v>570</v>
      </c>
      <c r="C481" s="10">
        <v>12594.4</v>
      </c>
      <c r="D481" s="10">
        <v>12594.4</v>
      </c>
      <c r="E481" s="10">
        <v>4600</v>
      </c>
      <c r="F481" s="10"/>
      <c r="G481" s="10"/>
      <c r="H481" s="10"/>
      <c r="I481" s="10">
        <f t="shared" si="18"/>
        <v>36.524169472146347</v>
      </c>
      <c r="J481" s="10">
        <f t="shared" si="19"/>
        <v>36.524169472146347</v>
      </c>
      <c r="K481" s="10">
        <v>3600</v>
      </c>
      <c r="L481" s="10">
        <f t="shared" si="20"/>
        <v>127.77777777777777</v>
      </c>
    </row>
    <row r="482" spans="1:12" x14ac:dyDescent="0.2">
      <c r="A482" s="6" t="s">
        <v>494</v>
      </c>
      <c r="B482" s="7" t="s">
        <v>571</v>
      </c>
      <c r="C482" s="10">
        <v>74440.800000000003</v>
      </c>
      <c r="D482" s="10">
        <v>74440.800000000003</v>
      </c>
      <c r="E482" s="10">
        <v>21471.90164</v>
      </c>
      <c r="F482" s="10"/>
      <c r="G482" s="10"/>
      <c r="H482" s="10"/>
      <c r="I482" s="10">
        <f t="shared" si="18"/>
        <v>28.844265026705784</v>
      </c>
      <c r="J482" s="10">
        <f t="shared" si="19"/>
        <v>28.844265026705784</v>
      </c>
      <c r="K482" s="10">
        <v>18075.046160000002</v>
      </c>
      <c r="L482" s="10">
        <f t="shared" ref="L482:L544" si="21">E482/K482*100</f>
        <v>118.79306669499536</v>
      </c>
    </row>
    <row r="483" spans="1:12" x14ac:dyDescent="0.2">
      <c r="A483" s="4" t="s">
        <v>495</v>
      </c>
      <c r="B483" s="5" t="s">
        <v>572</v>
      </c>
      <c r="C483" s="9">
        <f>C484+C485+C486+C487+C488+C489+C490</f>
        <v>8041162.6999999993</v>
      </c>
      <c r="D483" s="9">
        <v>8045139.5599999996</v>
      </c>
      <c r="E483" s="9">
        <v>1595829.7921300002</v>
      </c>
      <c r="F483" s="9"/>
      <c r="G483" s="9"/>
      <c r="H483" s="9"/>
      <c r="I483" s="9">
        <f t="shared" ref="I483:I544" si="22">E483/C483*100</f>
        <v>19.845759272225649</v>
      </c>
      <c r="J483" s="9">
        <f t="shared" ref="J483:J544" si="23">E483/D483*100</f>
        <v>19.835949149526005</v>
      </c>
      <c r="K483" s="9">
        <v>1265494.6352599999</v>
      </c>
      <c r="L483" s="9">
        <f t="shared" si="21"/>
        <v>126.10324434936319</v>
      </c>
    </row>
    <row r="484" spans="1:12" x14ac:dyDescent="0.2">
      <c r="A484" s="6" t="s">
        <v>496</v>
      </c>
      <c r="B484" s="7" t="s">
        <v>573</v>
      </c>
      <c r="C484" s="10">
        <v>3722030.1</v>
      </c>
      <c r="D484" s="10">
        <v>3688067.9</v>
      </c>
      <c r="E484" s="10">
        <v>422655.36712999997</v>
      </c>
      <c r="F484" s="10"/>
      <c r="G484" s="10"/>
      <c r="H484" s="10"/>
      <c r="I484" s="10">
        <f t="shared" si="22"/>
        <v>11.355506424571901</v>
      </c>
      <c r="J484" s="10">
        <f t="shared" si="23"/>
        <v>11.460075535214521</v>
      </c>
      <c r="K484" s="10">
        <v>396290.87186000001</v>
      </c>
      <c r="L484" s="10">
        <f t="shared" si="21"/>
        <v>106.65281416810275</v>
      </c>
    </row>
    <row r="485" spans="1:12" x14ac:dyDescent="0.2">
      <c r="A485" s="6" t="s">
        <v>497</v>
      </c>
      <c r="B485" s="8" t="s">
        <v>574</v>
      </c>
      <c r="C485" s="10">
        <v>2208028.5</v>
      </c>
      <c r="D485" s="10">
        <v>2206673.5699999998</v>
      </c>
      <c r="E485" s="10">
        <v>713390.72409000003</v>
      </c>
      <c r="F485" s="10"/>
      <c r="G485" s="10"/>
      <c r="H485" s="10"/>
      <c r="I485" s="10">
        <f t="shared" si="22"/>
        <v>32.308945472850553</v>
      </c>
      <c r="J485" s="10">
        <f t="shared" si="23"/>
        <v>32.328783640164779</v>
      </c>
      <c r="K485" s="10">
        <v>455853.06724</v>
      </c>
      <c r="L485" s="10">
        <f t="shared" si="21"/>
        <v>156.4957604451985</v>
      </c>
    </row>
    <row r="486" spans="1:12" x14ac:dyDescent="0.2">
      <c r="A486" s="6" t="s">
        <v>498</v>
      </c>
      <c r="B486" s="8" t="s">
        <v>575</v>
      </c>
      <c r="C486" s="10">
        <v>52174.5</v>
      </c>
      <c r="D486" s="10">
        <v>48174.6</v>
      </c>
      <c r="E486" s="10">
        <v>13343.554539999999</v>
      </c>
      <c r="F486" s="10"/>
      <c r="G486" s="10"/>
      <c r="H486" s="10"/>
      <c r="I486" s="10">
        <f t="shared" si="22"/>
        <v>25.574858484508717</v>
      </c>
      <c r="J486" s="10">
        <f t="shared" si="23"/>
        <v>27.698319321800284</v>
      </c>
      <c r="K486" s="10">
        <v>12981.619060000001</v>
      </c>
      <c r="L486" s="10">
        <f t="shared" si="21"/>
        <v>102.7880611680805</v>
      </c>
    </row>
    <row r="487" spans="1:12" x14ac:dyDescent="0.2">
      <c r="A487" s="6" t="s">
        <v>499</v>
      </c>
      <c r="B487" s="8" t="s">
        <v>576</v>
      </c>
      <c r="C487" s="10">
        <v>359403</v>
      </c>
      <c r="D487" s="10">
        <v>374845.41200000001</v>
      </c>
      <c r="E487" s="10">
        <v>71085.402930000011</v>
      </c>
      <c r="F487" s="10"/>
      <c r="G487" s="10"/>
      <c r="H487" s="10"/>
      <c r="I487" s="10">
        <f t="shared" si="22"/>
        <v>19.77874501047571</v>
      </c>
      <c r="J487" s="10">
        <f t="shared" si="23"/>
        <v>18.963925035315626</v>
      </c>
      <c r="K487" s="10">
        <v>49362.294999999998</v>
      </c>
      <c r="L487" s="10">
        <f t="shared" si="21"/>
        <v>144.00749181131067</v>
      </c>
    </row>
    <row r="488" spans="1:12" x14ac:dyDescent="0.2">
      <c r="A488" s="6" t="s">
        <v>500</v>
      </c>
      <c r="B488" s="8" t="s">
        <v>577</v>
      </c>
      <c r="C488" s="10">
        <v>396415</v>
      </c>
      <c r="D488" s="10">
        <v>391322.7</v>
      </c>
      <c r="E488" s="10">
        <v>158045.74400000001</v>
      </c>
      <c r="F488" s="10"/>
      <c r="G488" s="10"/>
      <c r="H488" s="10"/>
      <c r="I488" s="10">
        <f t="shared" si="22"/>
        <v>39.868759759343114</v>
      </c>
      <c r="J488" s="10">
        <f t="shared" si="23"/>
        <v>40.38757373390299</v>
      </c>
      <c r="K488" s="10">
        <v>157134.28200000001</v>
      </c>
      <c r="L488" s="10">
        <f t="shared" si="21"/>
        <v>100.58005292568811</v>
      </c>
    </row>
    <row r="489" spans="1:12" ht="25.5" x14ac:dyDescent="0.2">
      <c r="A489" s="6" t="s">
        <v>501</v>
      </c>
      <c r="B489" s="8" t="s">
        <v>578</v>
      </c>
      <c r="C489" s="10">
        <v>126692.8</v>
      </c>
      <c r="D489" s="10">
        <v>119677.8</v>
      </c>
      <c r="E489" s="10">
        <v>27557.92859</v>
      </c>
      <c r="F489" s="10"/>
      <c r="G489" s="10"/>
      <c r="H489" s="10"/>
      <c r="I489" s="10">
        <f t="shared" si="22"/>
        <v>21.751771679211444</v>
      </c>
      <c r="J489" s="10">
        <f t="shared" si="23"/>
        <v>23.026767362033727</v>
      </c>
      <c r="K489" s="10">
        <v>26770.753260000001</v>
      </c>
      <c r="L489" s="10">
        <f t="shared" si="21"/>
        <v>102.94043026116925</v>
      </c>
    </row>
    <row r="490" spans="1:12" ht="12.75" customHeight="1" x14ac:dyDescent="0.2">
      <c r="A490" s="6" t="s">
        <v>502</v>
      </c>
      <c r="B490" s="7" t="s">
        <v>579</v>
      </c>
      <c r="C490" s="10">
        <v>1176418.8</v>
      </c>
      <c r="D490" s="10">
        <v>1216377.578</v>
      </c>
      <c r="E490" s="10">
        <v>189751.07084999999</v>
      </c>
      <c r="F490" s="10"/>
      <c r="G490" s="10"/>
      <c r="H490" s="10"/>
      <c r="I490" s="10">
        <f t="shared" si="22"/>
        <v>16.129551045087005</v>
      </c>
      <c r="J490" s="10">
        <f t="shared" si="23"/>
        <v>15.599685022309743</v>
      </c>
      <c r="K490" s="10">
        <v>167101.74684000001</v>
      </c>
      <c r="L490" s="10">
        <f t="shared" si="21"/>
        <v>113.55421139414344</v>
      </c>
    </row>
    <row r="491" spans="1:12" x14ac:dyDescent="0.2">
      <c r="A491" s="4" t="s">
        <v>503</v>
      </c>
      <c r="B491" s="5" t="s">
        <v>580</v>
      </c>
      <c r="C491" s="9">
        <f>C492+C493+C494+C495+C496</f>
        <v>16237130.9</v>
      </c>
      <c r="D491" s="9">
        <v>16337549.4</v>
      </c>
      <c r="E491" s="9">
        <v>5470374.7028799998</v>
      </c>
      <c r="F491" s="9"/>
      <c r="G491" s="9"/>
      <c r="H491" s="9"/>
      <c r="I491" s="9">
        <f t="shared" si="22"/>
        <v>33.690525355560197</v>
      </c>
      <c r="J491" s="9">
        <f t="shared" si="23"/>
        <v>33.483447051612281</v>
      </c>
      <c r="K491" s="9">
        <v>5179701.26346</v>
      </c>
      <c r="L491" s="9">
        <f t="shared" si="21"/>
        <v>105.61177999724703</v>
      </c>
    </row>
    <row r="492" spans="1:12" x14ac:dyDescent="0.2">
      <c r="A492" s="6" t="s">
        <v>504</v>
      </c>
      <c r="B492" s="7" t="s">
        <v>581</v>
      </c>
      <c r="C492" s="10">
        <v>115362.2</v>
      </c>
      <c r="D492" s="10">
        <v>115362.2</v>
      </c>
      <c r="E492" s="10">
        <v>37860.473330000001</v>
      </c>
      <c r="F492" s="10"/>
      <c r="G492" s="10"/>
      <c r="H492" s="10"/>
      <c r="I492" s="10">
        <f t="shared" si="22"/>
        <v>32.818785815457751</v>
      </c>
      <c r="J492" s="10">
        <f t="shared" si="23"/>
        <v>32.818785815457751</v>
      </c>
      <c r="K492" s="10">
        <v>39436.627789999999</v>
      </c>
      <c r="L492" s="10">
        <f t="shared" si="21"/>
        <v>96.003323437305497</v>
      </c>
    </row>
    <row r="493" spans="1:12" x14ac:dyDescent="0.2">
      <c r="A493" s="6" t="s">
        <v>505</v>
      </c>
      <c r="B493" s="7" t="s">
        <v>582</v>
      </c>
      <c r="C493" s="10">
        <v>1962032</v>
      </c>
      <c r="D493" s="10">
        <v>2062350.5</v>
      </c>
      <c r="E493" s="10">
        <v>751767.24398999999</v>
      </c>
      <c r="F493" s="10"/>
      <c r="G493" s="10"/>
      <c r="H493" s="10"/>
      <c r="I493" s="10">
        <f t="shared" si="22"/>
        <v>38.31574836648943</v>
      </c>
      <c r="J493" s="10">
        <f t="shared" si="23"/>
        <v>36.451963135752138</v>
      </c>
      <c r="K493" s="10">
        <v>582897</v>
      </c>
      <c r="L493" s="10">
        <f t="shared" si="21"/>
        <v>128.9708548834528</v>
      </c>
    </row>
    <row r="494" spans="1:12" x14ac:dyDescent="0.2">
      <c r="A494" s="6" t="s">
        <v>506</v>
      </c>
      <c r="B494" s="7" t="s">
        <v>583</v>
      </c>
      <c r="C494" s="10">
        <v>9938041.9000000004</v>
      </c>
      <c r="D494" s="10">
        <v>9938141.9000000004</v>
      </c>
      <c r="E494" s="10">
        <v>3447893.40319</v>
      </c>
      <c r="F494" s="10"/>
      <c r="G494" s="10"/>
      <c r="H494" s="10"/>
      <c r="I494" s="10">
        <f t="shared" si="22"/>
        <v>34.693890787379353</v>
      </c>
      <c r="J494" s="10">
        <f t="shared" si="23"/>
        <v>34.693541689015326</v>
      </c>
      <c r="K494" s="10">
        <v>3668087.57742</v>
      </c>
      <c r="L494" s="10">
        <f t="shared" si="21"/>
        <v>93.997030616567869</v>
      </c>
    </row>
    <row r="495" spans="1:12" x14ac:dyDescent="0.2">
      <c r="A495" s="6" t="s">
        <v>507</v>
      </c>
      <c r="B495" s="7" t="s">
        <v>584</v>
      </c>
      <c r="C495" s="10">
        <v>3848695.2</v>
      </c>
      <c r="D495" s="10">
        <v>3848695.2</v>
      </c>
      <c r="E495" s="10">
        <v>1126351.8669799999</v>
      </c>
      <c r="F495" s="10"/>
      <c r="G495" s="10"/>
      <c r="H495" s="10"/>
      <c r="I495" s="10">
        <f t="shared" si="22"/>
        <v>29.2658110982652</v>
      </c>
      <c r="J495" s="10">
        <f t="shared" si="23"/>
        <v>29.2658110982652</v>
      </c>
      <c r="K495" s="10">
        <v>796525.99632999999</v>
      </c>
      <c r="L495" s="10">
        <f t="shared" si="21"/>
        <v>141.40804847169775</v>
      </c>
    </row>
    <row r="496" spans="1:12" x14ac:dyDescent="0.2">
      <c r="A496" s="6" t="s">
        <v>508</v>
      </c>
      <c r="B496" s="7" t="s">
        <v>585</v>
      </c>
      <c r="C496" s="10">
        <v>372999.6</v>
      </c>
      <c r="D496" s="10">
        <v>372999.6</v>
      </c>
      <c r="E496" s="10">
        <v>106501.71539</v>
      </c>
      <c r="F496" s="10"/>
      <c r="G496" s="10"/>
      <c r="H496" s="10"/>
      <c r="I496" s="10">
        <f t="shared" si="22"/>
        <v>28.552769330047539</v>
      </c>
      <c r="J496" s="10">
        <f t="shared" si="23"/>
        <v>28.552769330047539</v>
      </c>
      <c r="K496" s="10">
        <v>92754.061920000007</v>
      </c>
      <c r="L496" s="10">
        <f t="shared" si="21"/>
        <v>114.82161878997523</v>
      </c>
    </row>
    <row r="497" spans="1:12" x14ac:dyDescent="0.2">
      <c r="A497" s="4" t="s">
        <v>509</v>
      </c>
      <c r="B497" s="5" t="s">
        <v>586</v>
      </c>
      <c r="C497" s="9">
        <v>889393.8</v>
      </c>
      <c r="D497" s="9">
        <v>889393.8</v>
      </c>
      <c r="E497" s="9">
        <v>192595.08044999998</v>
      </c>
      <c r="F497" s="9"/>
      <c r="G497" s="9"/>
      <c r="H497" s="9"/>
      <c r="I497" s="9">
        <f t="shared" si="22"/>
        <v>21.654646170234148</v>
      </c>
      <c r="J497" s="9">
        <f t="shared" si="23"/>
        <v>21.654646170234148</v>
      </c>
      <c r="K497" s="9">
        <v>189982.50256999998</v>
      </c>
      <c r="L497" s="9">
        <f t="shared" si="21"/>
        <v>101.37516763104928</v>
      </c>
    </row>
    <row r="498" spans="1:12" x14ac:dyDescent="0.2">
      <c r="A498" s="6" t="s">
        <v>510</v>
      </c>
      <c r="B498" s="7" t="s">
        <v>587</v>
      </c>
      <c r="C498" s="10">
        <v>494429.9</v>
      </c>
      <c r="D498" s="10">
        <v>494429.9</v>
      </c>
      <c r="E498" s="10">
        <v>71330.000180000003</v>
      </c>
      <c r="F498" s="10"/>
      <c r="G498" s="10"/>
      <c r="H498" s="10"/>
      <c r="I498" s="10">
        <f t="shared" si="22"/>
        <v>14.426716543639454</v>
      </c>
      <c r="J498" s="10">
        <f t="shared" si="23"/>
        <v>14.426716543639454</v>
      </c>
      <c r="K498" s="10">
        <v>73147.511700000003</v>
      </c>
      <c r="L498" s="10">
        <f t="shared" si="21"/>
        <v>97.515279087750571</v>
      </c>
    </row>
    <row r="499" spans="1:12" x14ac:dyDescent="0.2">
      <c r="A499" s="6" t="s">
        <v>511</v>
      </c>
      <c r="B499" s="7" t="s">
        <v>588</v>
      </c>
      <c r="C499" s="10">
        <v>372030.5</v>
      </c>
      <c r="D499" s="10">
        <v>372030.5</v>
      </c>
      <c r="E499" s="10">
        <v>114195.79704</v>
      </c>
      <c r="F499" s="10"/>
      <c r="G499" s="10"/>
      <c r="H499" s="10"/>
      <c r="I499" s="10">
        <f t="shared" si="22"/>
        <v>30.695278220468484</v>
      </c>
      <c r="J499" s="10">
        <f t="shared" si="23"/>
        <v>30.695278220468484</v>
      </c>
      <c r="K499" s="10">
        <v>110893.19928</v>
      </c>
      <c r="L499" s="10">
        <f t="shared" si="21"/>
        <v>102.97817880757603</v>
      </c>
    </row>
    <row r="500" spans="1:12" x14ac:dyDescent="0.2">
      <c r="A500" s="6" t="s">
        <v>512</v>
      </c>
      <c r="B500" s="7" t="s">
        <v>589</v>
      </c>
      <c r="C500" s="10">
        <v>22933.4</v>
      </c>
      <c r="D500" s="10">
        <v>22933.4</v>
      </c>
      <c r="E500" s="10">
        <v>7069.28323</v>
      </c>
      <c r="F500" s="10"/>
      <c r="G500" s="10"/>
      <c r="H500" s="10"/>
      <c r="I500" s="10">
        <f t="shared" si="22"/>
        <v>30.825273313158974</v>
      </c>
      <c r="J500" s="10">
        <f t="shared" si="23"/>
        <v>30.825273313158974</v>
      </c>
      <c r="K500" s="10">
        <v>5941.7915899999998</v>
      </c>
      <c r="L500" s="10">
        <f t="shared" si="21"/>
        <v>118.97561741979577</v>
      </c>
    </row>
    <row r="501" spans="1:12" x14ac:dyDescent="0.2">
      <c r="A501" s="4" t="s">
        <v>513</v>
      </c>
      <c r="B501" s="5" t="s">
        <v>590</v>
      </c>
      <c r="C501" s="9">
        <v>183749.9</v>
      </c>
      <c r="D501" s="9">
        <v>183749.9</v>
      </c>
      <c r="E501" s="9">
        <v>37560.714079999998</v>
      </c>
      <c r="F501" s="9"/>
      <c r="G501" s="9"/>
      <c r="H501" s="9"/>
      <c r="I501" s="9">
        <f t="shared" si="22"/>
        <v>20.441216065967925</v>
      </c>
      <c r="J501" s="9">
        <f t="shared" si="23"/>
        <v>20.441216065967925</v>
      </c>
      <c r="K501" s="9">
        <v>66013.069820000004</v>
      </c>
      <c r="L501" s="9">
        <f t="shared" si="21"/>
        <v>56.898905296205768</v>
      </c>
    </row>
    <row r="502" spans="1:12" x14ac:dyDescent="0.2">
      <c r="A502" s="6" t="s">
        <v>514</v>
      </c>
      <c r="B502" s="7" t="s">
        <v>591</v>
      </c>
      <c r="C502" s="10">
        <v>23705.5</v>
      </c>
      <c r="D502" s="10">
        <v>23705.5</v>
      </c>
      <c r="E502" s="10">
        <v>9444</v>
      </c>
      <c r="F502" s="10"/>
      <c r="G502" s="10"/>
      <c r="H502" s="10"/>
      <c r="I502" s="10">
        <f t="shared" si="22"/>
        <v>39.838855961696652</v>
      </c>
      <c r="J502" s="10">
        <f t="shared" si="23"/>
        <v>39.838855961696652</v>
      </c>
      <c r="K502" s="10">
        <v>7600</v>
      </c>
      <c r="L502" s="10">
        <f t="shared" si="21"/>
        <v>124.26315789473685</v>
      </c>
    </row>
    <row r="503" spans="1:12" x14ac:dyDescent="0.2">
      <c r="A503" s="6" t="s">
        <v>515</v>
      </c>
      <c r="B503" s="7" t="s">
        <v>592</v>
      </c>
      <c r="C503" s="10">
        <v>37962.5</v>
      </c>
      <c r="D503" s="10">
        <v>37962.5</v>
      </c>
      <c r="E503" s="10">
        <v>14756</v>
      </c>
      <c r="F503" s="10"/>
      <c r="G503" s="10"/>
      <c r="H503" s="10"/>
      <c r="I503" s="10">
        <f t="shared" si="22"/>
        <v>38.869937438261445</v>
      </c>
      <c r="J503" s="10">
        <f t="shared" si="23"/>
        <v>38.869937438261445</v>
      </c>
      <c r="K503" s="10">
        <v>12000</v>
      </c>
      <c r="L503" s="10">
        <f t="shared" si="21"/>
        <v>122.96666666666667</v>
      </c>
    </row>
    <row r="504" spans="1:12" x14ac:dyDescent="0.2">
      <c r="A504" s="6" t="s">
        <v>516</v>
      </c>
      <c r="B504" s="7" t="s">
        <v>593</v>
      </c>
      <c r="C504" s="10">
        <v>122081.9</v>
      </c>
      <c r="D504" s="10">
        <v>122081.9</v>
      </c>
      <c r="E504" s="10">
        <v>13360.71408</v>
      </c>
      <c r="F504" s="10"/>
      <c r="G504" s="10"/>
      <c r="H504" s="10"/>
      <c r="I504" s="10">
        <f t="shared" si="22"/>
        <v>10.944058111808548</v>
      </c>
      <c r="J504" s="10">
        <f t="shared" si="23"/>
        <v>10.944058111808548</v>
      </c>
      <c r="K504" s="10">
        <v>46413.069819999997</v>
      </c>
      <c r="L504" s="10">
        <f t="shared" si="21"/>
        <v>28.786533904815521</v>
      </c>
    </row>
    <row r="505" spans="1:12" x14ac:dyDescent="0.2">
      <c r="A505" s="4" t="s">
        <v>517</v>
      </c>
      <c r="B505" s="5" t="s">
        <v>594</v>
      </c>
      <c r="C505" s="9">
        <v>196417</v>
      </c>
      <c r="D505" s="9">
        <v>196417</v>
      </c>
      <c r="E505" s="9">
        <v>25473.84102</v>
      </c>
      <c r="F505" s="9"/>
      <c r="G505" s="9"/>
      <c r="H505" s="9"/>
      <c r="I505" s="9">
        <f t="shared" si="22"/>
        <v>12.969264890513548</v>
      </c>
      <c r="J505" s="9">
        <f t="shared" si="23"/>
        <v>12.969264890513548</v>
      </c>
      <c r="K505" s="9">
        <v>52455.205479999997</v>
      </c>
      <c r="L505" s="9">
        <f t="shared" si="21"/>
        <v>48.56303733232464</v>
      </c>
    </row>
    <row r="506" spans="1:12" x14ac:dyDescent="0.2">
      <c r="A506" s="6" t="s">
        <v>518</v>
      </c>
      <c r="B506" s="7" t="s">
        <v>595</v>
      </c>
      <c r="C506" s="10">
        <v>196417</v>
      </c>
      <c r="D506" s="10">
        <v>196417</v>
      </c>
      <c r="E506" s="10">
        <v>25473.84102</v>
      </c>
      <c r="F506" s="10"/>
      <c r="G506" s="10"/>
      <c r="H506" s="10"/>
      <c r="I506" s="10">
        <f t="shared" si="22"/>
        <v>12.969264890513548</v>
      </c>
      <c r="J506" s="10">
        <f t="shared" si="23"/>
        <v>12.969264890513548</v>
      </c>
      <c r="K506" s="10">
        <v>52455.205479999997</v>
      </c>
      <c r="L506" s="10">
        <f t="shared" si="21"/>
        <v>48.56303733232464</v>
      </c>
    </row>
    <row r="507" spans="1:12" ht="34.5" customHeight="1" x14ac:dyDescent="0.2">
      <c r="A507" s="4" t="s">
        <v>519</v>
      </c>
      <c r="B507" s="5" t="s">
        <v>596</v>
      </c>
      <c r="C507" s="9">
        <v>2175412.1</v>
      </c>
      <c r="D507" s="9">
        <v>2175412.1</v>
      </c>
      <c r="E507" s="9">
        <v>718575.5</v>
      </c>
      <c r="F507" s="9"/>
      <c r="G507" s="9"/>
      <c r="H507" s="9"/>
      <c r="I507" s="9">
        <f t="shared" si="22"/>
        <v>33.031695465884368</v>
      </c>
      <c r="J507" s="9">
        <f t="shared" si="23"/>
        <v>33.031695465884368</v>
      </c>
      <c r="K507" s="9">
        <v>727064.2</v>
      </c>
      <c r="L507" s="9">
        <f t="shared" si="21"/>
        <v>98.832468989671071</v>
      </c>
    </row>
    <row r="508" spans="1:12" ht="25.5" x14ac:dyDescent="0.2">
      <c r="A508" s="6" t="s">
        <v>520</v>
      </c>
      <c r="B508" s="7" t="s">
        <v>597</v>
      </c>
      <c r="C508" s="10">
        <v>938421.5</v>
      </c>
      <c r="D508" s="10">
        <v>938421.5</v>
      </c>
      <c r="E508" s="10">
        <v>477221</v>
      </c>
      <c r="F508" s="10"/>
      <c r="G508" s="10"/>
      <c r="H508" s="10"/>
      <c r="I508" s="10">
        <f t="shared" si="22"/>
        <v>50.853587646915585</v>
      </c>
      <c r="J508" s="10">
        <f t="shared" si="23"/>
        <v>50.853587646915585</v>
      </c>
      <c r="K508" s="10">
        <v>537033.44999999995</v>
      </c>
      <c r="L508" s="10">
        <f t="shared" si="21"/>
        <v>88.862434919091172</v>
      </c>
    </row>
    <row r="509" spans="1:12" x14ac:dyDescent="0.2">
      <c r="A509" s="6" t="s">
        <v>521</v>
      </c>
      <c r="B509" s="7" t="s">
        <v>598</v>
      </c>
      <c r="C509" s="10">
        <v>1091034.3</v>
      </c>
      <c r="D509" s="10">
        <v>1091034.3</v>
      </c>
      <c r="E509" s="10">
        <v>241354.5</v>
      </c>
      <c r="F509" s="10"/>
      <c r="G509" s="10"/>
      <c r="H509" s="10"/>
      <c r="I509" s="10">
        <f t="shared" si="22"/>
        <v>22.121623490663858</v>
      </c>
      <c r="J509" s="10">
        <f t="shared" si="23"/>
        <v>22.121623490663858</v>
      </c>
      <c r="K509" s="10">
        <v>190030.75</v>
      </c>
      <c r="L509" s="10">
        <f t="shared" si="21"/>
        <v>127.00812894755191</v>
      </c>
    </row>
    <row r="510" spans="1:12" x14ac:dyDescent="0.2">
      <c r="A510" s="6" t="s">
        <v>522</v>
      </c>
      <c r="B510" s="7" t="s">
        <v>599</v>
      </c>
      <c r="C510" s="10">
        <v>145956.29999999999</v>
      </c>
      <c r="D510" s="10">
        <v>145956.29999999999</v>
      </c>
      <c r="E510" s="10">
        <v>0</v>
      </c>
      <c r="F510" s="10"/>
      <c r="G510" s="10"/>
      <c r="H510" s="10"/>
      <c r="I510" s="10">
        <f t="shared" si="22"/>
        <v>0</v>
      </c>
      <c r="J510" s="10">
        <f t="shared" si="23"/>
        <v>0</v>
      </c>
      <c r="K510" s="10">
        <v>0</v>
      </c>
      <c r="L510" s="10">
        <v>0</v>
      </c>
    </row>
    <row r="511" spans="1:12" x14ac:dyDescent="0.2">
      <c r="A511" s="4" t="s">
        <v>523</v>
      </c>
      <c r="B511" s="5" t="s">
        <v>445</v>
      </c>
      <c r="C511" s="9">
        <f>C7-C433</f>
        <v>-3780350.7999999821</v>
      </c>
      <c r="D511" s="9">
        <f>D7-D433</f>
        <v>-3917471.4897300005</v>
      </c>
      <c r="E511" s="9">
        <v>4407233.4685899997</v>
      </c>
      <c r="F511" s="9"/>
      <c r="G511" s="9"/>
      <c r="H511" s="9"/>
      <c r="I511" s="9">
        <v>0</v>
      </c>
      <c r="J511" s="9">
        <v>0</v>
      </c>
      <c r="K511" s="9">
        <v>2559768.22848</v>
      </c>
      <c r="L511" s="9">
        <f t="shared" si="21"/>
        <v>172.17314519162665</v>
      </c>
    </row>
    <row r="512" spans="1:12" x14ac:dyDescent="0.2">
      <c r="A512" s="4" t="s">
        <v>600</v>
      </c>
      <c r="B512" s="5" t="s">
        <v>445</v>
      </c>
      <c r="C512" s="9">
        <f>C513+C538</f>
        <v>3780350.799999997</v>
      </c>
      <c r="D512" s="9">
        <f>D513+D538</f>
        <v>3917471.4897300154</v>
      </c>
      <c r="E512" s="9">
        <v>-4407233.4685899997</v>
      </c>
      <c r="F512" s="9"/>
      <c r="G512" s="9"/>
      <c r="H512" s="9"/>
      <c r="I512" s="9">
        <v>0</v>
      </c>
      <c r="J512" s="9">
        <v>0</v>
      </c>
      <c r="K512" s="9">
        <v>-2559768.22848</v>
      </c>
      <c r="L512" s="9">
        <f t="shared" si="21"/>
        <v>172.17314519162665</v>
      </c>
    </row>
    <row r="513" spans="1:12" ht="25.5" x14ac:dyDescent="0.2">
      <c r="A513" s="4" t="s">
        <v>601</v>
      </c>
      <c r="B513" s="5" t="s">
        <v>631</v>
      </c>
      <c r="C513" s="9">
        <v>-1430247.5</v>
      </c>
      <c r="D513" s="9">
        <v>-1430247.5</v>
      </c>
      <c r="E513" s="9">
        <v>-10380668.676999999</v>
      </c>
      <c r="F513" s="10"/>
      <c r="G513" s="10"/>
      <c r="H513" s="10"/>
      <c r="I513" s="9" t="s">
        <v>1031</v>
      </c>
      <c r="J513" s="9" t="s">
        <v>1031</v>
      </c>
      <c r="K513" s="9">
        <v>-8865862.8925999999</v>
      </c>
      <c r="L513" s="9">
        <f t="shared" si="21"/>
        <v>117.08582461459392</v>
      </c>
    </row>
    <row r="514" spans="1:12" x14ac:dyDescent="0.2">
      <c r="A514" s="4" t="s">
        <v>602</v>
      </c>
      <c r="B514" s="5" t="s">
        <v>632</v>
      </c>
      <c r="C514" s="9">
        <v>-734037.1</v>
      </c>
      <c r="D514" s="9">
        <v>-734037.1</v>
      </c>
      <c r="E514" s="9">
        <v>-10413582.6</v>
      </c>
      <c r="F514" s="9"/>
      <c r="G514" s="9"/>
      <c r="H514" s="9"/>
      <c r="I514" s="9" t="s">
        <v>1031</v>
      </c>
      <c r="J514" s="9" t="s">
        <v>1031</v>
      </c>
      <c r="K514" s="9">
        <v>-10000000</v>
      </c>
      <c r="L514" s="9">
        <f t="shared" si="21"/>
        <v>104.13582599999999</v>
      </c>
    </row>
    <row r="515" spans="1:12" x14ac:dyDescent="0.2">
      <c r="A515" s="6" t="s">
        <v>603</v>
      </c>
      <c r="B515" s="7" t="s">
        <v>633</v>
      </c>
      <c r="C515" s="10">
        <v>18835962.899999999</v>
      </c>
      <c r="D515" s="10">
        <v>18835962.899999999</v>
      </c>
      <c r="E515" s="10">
        <v>0</v>
      </c>
      <c r="F515" s="10"/>
      <c r="G515" s="10"/>
      <c r="H515" s="10"/>
      <c r="I515" s="10">
        <f t="shared" si="22"/>
        <v>0</v>
      </c>
      <c r="J515" s="10">
        <f t="shared" si="23"/>
        <v>0</v>
      </c>
      <c r="K515" s="10">
        <v>0</v>
      </c>
      <c r="L515" s="10">
        <v>0</v>
      </c>
    </row>
    <row r="516" spans="1:12" ht="25.5" x14ac:dyDescent="0.2">
      <c r="A516" s="6" t="s">
        <v>604</v>
      </c>
      <c r="B516" s="7" t="s">
        <v>634</v>
      </c>
      <c r="C516" s="10">
        <v>-19570000</v>
      </c>
      <c r="D516" s="10">
        <v>-19570000</v>
      </c>
      <c r="E516" s="10">
        <v>-10413582.6</v>
      </c>
      <c r="F516" s="10"/>
      <c r="G516" s="10"/>
      <c r="H516" s="10"/>
      <c r="I516" s="10">
        <f t="shared" si="22"/>
        <v>53.211970362800201</v>
      </c>
      <c r="J516" s="10">
        <f t="shared" si="23"/>
        <v>53.211970362800201</v>
      </c>
      <c r="K516" s="10">
        <v>-10000000</v>
      </c>
      <c r="L516" s="10">
        <f t="shared" si="21"/>
        <v>104.13582599999999</v>
      </c>
    </row>
    <row r="517" spans="1:12" ht="25.5" x14ac:dyDescent="0.2">
      <c r="A517" s="6" t="s">
        <v>605</v>
      </c>
      <c r="B517" s="7" t="s">
        <v>635</v>
      </c>
      <c r="C517" s="10">
        <v>18835962.899999999</v>
      </c>
      <c r="D517" s="10">
        <v>18835962.899999999</v>
      </c>
      <c r="E517" s="10">
        <v>0</v>
      </c>
      <c r="F517" s="10"/>
      <c r="G517" s="10"/>
      <c r="H517" s="10"/>
      <c r="I517" s="10">
        <f t="shared" si="22"/>
        <v>0</v>
      </c>
      <c r="J517" s="10">
        <f t="shared" si="23"/>
        <v>0</v>
      </c>
      <c r="K517" s="10">
        <v>0</v>
      </c>
      <c r="L517" s="10">
        <v>0</v>
      </c>
    </row>
    <row r="518" spans="1:12" ht="25.5" x14ac:dyDescent="0.2">
      <c r="A518" s="6" t="s">
        <v>606</v>
      </c>
      <c r="B518" s="7" t="s">
        <v>636</v>
      </c>
      <c r="C518" s="10">
        <v>-19570000</v>
      </c>
      <c r="D518" s="10">
        <v>-19570000</v>
      </c>
      <c r="E518" s="10">
        <v>-10413582.6</v>
      </c>
      <c r="F518" s="10"/>
      <c r="G518" s="10"/>
      <c r="H518" s="10"/>
      <c r="I518" s="10">
        <f t="shared" si="22"/>
        <v>53.211970362800201</v>
      </c>
      <c r="J518" s="10">
        <f t="shared" si="23"/>
        <v>53.211970362800201</v>
      </c>
      <c r="K518" s="10">
        <v>-10000000</v>
      </c>
      <c r="L518" s="10">
        <f t="shared" si="21"/>
        <v>104.13582599999999</v>
      </c>
    </row>
    <row r="519" spans="1:12" ht="25.5" x14ac:dyDescent="0.2">
      <c r="A519" s="4" t="s">
        <v>607</v>
      </c>
      <c r="B519" s="5" t="s">
        <v>637</v>
      </c>
      <c r="C519" s="9">
        <v>-697155</v>
      </c>
      <c r="D519" s="9">
        <v>-697155</v>
      </c>
      <c r="E519" s="9">
        <v>0</v>
      </c>
      <c r="F519" s="9"/>
      <c r="G519" s="9"/>
      <c r="H519" s="9"/>
      <c r="I519" s="9">
        <f t="shared" si="22"/>
        <v>0</v>
      </c>
      <c r="J519" s="9">
        <f t="shared" si="23"/>
        <v>0</v>
      </c>
      <c r="K519" s="9">
        <v>0</v>
      </c>
      <c r="L519" s="9">
        <v>0</v>
      </c>
    </row>
    <row r="520" spans="1:12" ht="25.5" x14ac:dyDescent="0.2">
      <c r="A520" s="6" t="s">
        <v>608</v>
      </c>
      <c r="B520" s="7" t="s">
        <v>638</v>
      </c>
      <c r="C520" s="10">
        <v>-697155</v>
      </c>
      <c r="D520" s="10">
        <v>-697155</v>
      </c>
      <c r="E520" s="10">
        <v>0</v>
      </c>
      <c r="F520" s="10"/>
      <c r="G520" s="10"/>
      <c r="H520" s="10"/>
      <c r="I520" s="10">
        <f t="shared" si="22"/>
        <v>0</v>
      </c>
      <c r="J520" s="10">
        <f t="shared" si="23"/>
        <v>0</v>
      </c>
      <c r="K520" s="10">
        <v>0</v>
      </c>
      <c r="L520" s="10">
        <v>0</v>
      </c>
    </row>
    <row r="521" spans="1:12" ht="25.5" x14ac:dyDescent="0.2">
      <c r="A521" s="6" t="s">
        <v>609</v>
      </c>
      <c r="B521" s="7" t="s">
        <v>639</v>
      </c>
      <c r="C521" s="10">
        <v>4320000</v>
      </c>
      <c r="D521" s="10">
        <v>4320000</v>
      </c>
      <c r="E521" s="10">
        <v>0</v>
      </c>
      <c r="F521" s="10"/>
      <c r="G521" s="10"/>
      <c r="H521" s="10"/>
      <c r="I521" s="10">
        <f t="shared" si="22"/>
        <v>0</v>
      </c>
      <c r="J521" s="10">
        <f t="shared" si="23"/>
        <v>0</v>
      </c>
      <c r="K521" s="10">
        <v>3800000</v>
      </c>
      <c r="L521" s="10">
        <f t="shared" si="21"/>
        <v>0</v>
      </c>
    </row>
    <row r="522" spans="1:12" ht="25.5" x14ac:dyDescent="0.2">
      <c r="A522" s="6" t="s">
        <v>610</v>
      </c>
      <c r="B522" s="7" t="s">
        <v>640</v>
      </c>
      <c r="C522" s="10">
        <v>-5017155</v>
      </c>
      <c r="D522" s="10">
        <v>-5017155</v>
      </c>
      <c r="E522" s="10">
        <v>0</v>
      </c>
      <c r="F522" s="10"/>
      <c r="G522" s="10"/>
      <c r="H522" s="10"/>
      <c r="I522" s="10">
        <f t="shared" si="22"/>
        <v>0</v>
      </c>
      <c r="J522" s="10">
        <f t="shared" si="23"/>
        <v>0</v>
      </c>
      <c r="K522" s="10">
        <v>-3800000</v>
      </c>
      <c r="L522" s="10">
        <f t="shared" si="21"/>
        <v>0</v>
      </c>
    </row>
    <row r="523" spans="1:12" ht="38.25" x14ac:dyDescent="0.2">
      <c r="A523" s="6" t="s">
        <v>611</v>
      </c>
      <c r="B523" s="7" t="s">
        <v>641</v>
      </c>
      <c r="C523" s="10">
        <v>4320000</v>
      </c>
      <c r="D523" s="10">
        <v>4320000</v>
      </c>
      <c r="E523" s="10">
        <v>0</v>
      </c>
      <c r="F523" s="10"/>
      <c r="G523" s="10"/>
      <c r="H523" s="10"/>
      <c r="I523" s="10">
        <f t="shared" si="22"/>
        <v>0</v>
      </c>
      <c r="J523" s="10">
        <f t="shared" si="23"/>
        <v>0</v>
      </c>
      <c r="K523" s="10">
        <v>3800000</v>
      </c>
      <c r="L523" s="10">
        <f t="shared" si="21"/>
        <v>0</v>
      </c>
    </row>
    <row r="524" spans="1:12" ht="38.25" x14ac:dyDescent="0.2">
      <c r="A524" s="6" t="s">
        <v>612</v>
      </c>
      <c r="B524" s="7" t="s">
        <v>642</v>
      </c>
      <c r="C524" s="10">
        <v>-5017155</v>
      </c>
      <c r="D524" s="10">
        <v>-5017155</v>
      </c>
      <c r="E524" s="10">
        <v>0</v>
      </c>
      <c r="F524" s="10"/>
      <c r="G524" s="10"/>
      <c r="H524" s="10"/>
      <c r="I524" s="10">
        <f t="shared" si="22"/>
        <v>0</v>
      </c>
      <c r="J524" s="10">
        <f t="shared" si="23"/>
        <v>0</v>
      </c>
      <c r="K524" s="10">
        <v>-3800000</v>
      </c>
      <c r="L524" s="10">
        <f t="shared" si="21"/>
        <v>0</v>
      </c>
    </row>
    <row r="525" spans="1:12" x14ac:dyDescent="0.2">
      <c r="A525" s="4" t="s">
        <v>613</v>
      </c>
      <c r="B525" s="5" t="s">
        <v>643</v>
      </c>
      <c r="C525" s="9">
        <v>944.6</v>
      </c>
      <c r="D525" s="9">
        <v>944.6</v>
      </c>
      <c r="E525" s="9">
        <v>32913.923000000003</v>
      </c>
      <c r="F525" s="9"/>
      <c r="G525" s="9"/>
      <c r="H525" s="9"/>
      <c r="I525" s="9" t="s">
        <v>1031</v>
      </c>
      <c r="J525" s="9" t="s">
        <v>1031</v>
      </c>
      <c r="K525" s="9">
        <v>1134137.1074000001</v>
      </c>
      <c r="L525" s="9">
        <f t="shared" si="21"/>
        <v>2.9021114630007032</v>
      </c>
    </row>
    <row r="526" spans="1:12" ht="25.5" x14ac:dyDescent="0.2">
      <c r="A526" s="6" t="s">
        <v>614</v>
      </c>
      <c r="B526" s="7" t="s">
        <v>644</v>
      </c>
      <c r="C526" s="10">
        <v>944.6</v>
      </c>
      <c r="D526" s="10">
        <v>944.6</v>
      </c>
      <c r="E526" s="10">
        <v>32913.923000000003</v>
      </c>
      <c r="F526" s="10"/>
      <c r="G526" s="10"/>
      <c r="H526" s="10"/>
      <c r="I526" s="10" t="s">
        <v>1031</v>
      </c>
      <c r="J526" s="10" t="s">
        <v>1031</v>
      </c>
      <c r="K526" s="10">
        <v>34137.107400000001</v>
      </c>
      <c r="L526" s="10">
        <f t="shared" si="21"/>
        <v>96.416848136347966</v>
      </c>
    </row>
    <row r="527" spans="1:12" ht="25.5" x14ac:dyDescent="0.2">
      <c r="A527" s="6" t="s">
        <v>615</v>
      </c>
      <c r="B527" s="7" t="s">
        <v>645</v>
      </c>
      <c r="C527" s="10">
        <v>-260000</v>
      </c>
      <c r="D527" s="10">
        <v>-260000</v>
      </c>
      <c r="E527" s="10">
        <v>0</v>
      </c>
      <c r="F527" s="10"/>
      <c r="G527" s="10"/>
      <c r="H527" s="10"/>
      <c r="I527" s="10">
        <f t="shared" si="22"/>
        <v>0</v>
      </c>
      <c r="J527" s="10">
        <f t="shared" si="23"/>
        <v>0</v>
      </c>
      <c r="K527" s="10">
        <v>-15000</v>
      </c>
      <c r="L527" s="10">
        <f t="shared" si="21"/>
        <v>0</v>
      </c>
    </row>
    <row r="528" spans="1:12" ht="25.5" x14ac:dyDescent="0.2">
      <c r="A528" s="6" t="s">
        <v>616</v>
      </c>
      <c r="B528" s="7" t="s">
        <v>646</v>
      </c>
      <c r="C528" s="10">
        <v>260944.6</v>
      </c>
      <c r="D528" s="10">
        <v>260944.6</v>
      </c>
      <c r="E528" s="10">
        <v>32913.923000000003</v>
      </c>
      <c r="F528" s="10"/>
      <c r="G528" s="10"/>
      <c r="H528" s="10"/>
      <c r="I528" s="10">
        <f t="shared" si="22"/>
        <v>12.613375789343792</v>
      </c>
      <c r="J528" s="10">
        <f t="shared" si="23"/>
        <v>12.613375789343792</v>
      </c>
      <c r="K528" s="10">
        <v>49137.107400000001</v>
      </c>
      <c r="L528" s="10">
        <f t="shared" si="21"/>
        <v>66.983843253255898</v>
      </c>
    </row>
    <row r="529" spans="1:12" ht="25.5" x14ac:dyDescent="0.2">
      <c r="A529" s="6" t="s">
        <v>971</v>
      </c>
      <c r="B529" s="7" t="s">
        <v>647</v>
      </c>
      <c r="C529" s="10">
        <v>19.600000000000001</v>
      </c>
      <c r="D529" s="10">
        <v>19.600000000000001</v>
      </c>
      <c r="E529" s="10">
        <v>6.3230000000000004</v>
      </c>
      <c r="F529" s="10"/>
      <c r="G529" s="10"/>
      <c r="H529" s="10"/>
      <c r="I529" s="10">
        <f t="shared" si="22"/>
        <v>32.260204081632651</v>
      </c>
      <c r="J529" s="10">
        <f t="shared" si="23"/>
        <v>32.260204081632651</v>
      </c>
      <c r="K529" s="10">
        <v>13.401999999999999</v>
      </c>
      <c r="L529" s="10">
        <f t="shared" si="21"/>
        <v>47.179525443963591</v>
      </c>
    </row>
    <row r="530" spans="1:12" ht="25.5" x14ac:dyDescent="0.2">
      <c r="A530" s="6" t="s">
        <v>617</v>
      </c>
      <c r="B530" s="7" t="s">
        <v>648</v>
      </c>
      <c r="C530" s="10">
        <v>19.600000000000001</v>
      </c>
      <c r="D530" s="10">
        <v>19.600000000000001</v>
      </c>
      <c r="E530" s="10">
        <v>6.3230000000000004</v>
      </c>
      <c r="F530" s="10"/>
      <c r="G530" s="10"/>
      <c r="H530" s="10"/>
      <c r="I530" s="10">
        <f t="shared" si="22"/>
        <v>32.260204081632651</v>
      </c>
      <c r="J530" s="10">
        <f t="shared" si="23"/>
        <v>32.260204081632651</v>
      </c>
      <c r="K530" s="10">
        <v>13.401999999999999</v>
      </c>
      <c r="L530" s="10">
        <f t="shared" si="21"/>
        <v>47.179525443963591</v>
      </c>
    </row>
    <row r="531" spans="1:12" ht="25.5" x14ac:dyDescent="0.2">
      <c r="A531" s="6" t="s">
        <v>618</v>
      </c>
      <c r="B531" s="7" t="s">
        <v>649</v>
      </c>
      <c r="C531" s="10">
        <v>-260000</v>
      </c>
      <c r="D531" s="10">
        <v>-260000</v>
      </c>
      <c r="E531" s="10">
        <v>0</v>
      </c>
      <c r="F531" s="10"/>
      <c r="G531" s="10"/>
      <c r="H531" s="10"/>
      <c r="I531" s="10">
        <f t="shared" si="22"/>
        <v>0</v>
      </c>
      <c r="J531" s="10">
        <f t="shared" si="23"/>
        <v>0</v>
      </c>
      <c r="K531" s="10">
        <v>-15000</v>
      </c>
      <c r="L531" s="10">
        <f t="shared" si="21"/>
        <v>0</v>
      </c>
    </row>
    <row r="532" spans="1:12" ht="25.5" x14ac:dyDescent="0.2">
      <c r="A532" s="6" t="s">
        <v>972</v>
      </c>
      <c r="B532" s="7" t="s">
        <v>650</v>
      </c>
      <c r="C532" s="10">
        <v>260925</v>
      </c>
      <c r="D532" s="10">
        <v>260925</v>
      </c>
      <c r="E532" s="10">
        <v>32907.599999999999</v>
      </c>
      <c r="F532" s="10">
        <v>0</v>
      </c>
      <c r="G532" s="10">
        <v>0</v>
      </c>
      <c r="H532" s="10">
        <v>0</v>
      </c>
      <c r="I532" s="10">
        <f t="shared" si="22"/>
        <v>12.611899971256108</v>
      </c>
      <c r="J532" s="10">
        <f t="shared" si="23"/>
        <v>12.611899971256108</v>
      </c>
      <c r="K532" s="10">
        <v>49123.705399999999</v>
      </c>
      <c r="L532" s="10">
        <f t="shared" si="21"/>
        <v>66.989246295740543</v>
      </c>
    </row>
    <row r="533" spans="1:12" ht="38.25" x14ac:dyDescent="0.2">
      <c r="A533" s="6" t="s">
        <v>619</v>
      </c>
      <c r="B533" s="7" t="s">
        <v>651</v>
      </c>
      <c r="C533" s="10">
        <v>-260000</v>
      </c>
      <c r="D533" s="10">
        <v>-260000</v>
      </c>
      <c r="E533" s="10">
        <v>0</v>
      </c>
      <c r="F533" s="10">
        <v>0</v>
      </c>
      <c r="G533" s="10">
        <v>0</v>
      </c>
      <c r="H533" s="10">
        <v>0</v>
      </c>
      <c r="I533" s="10">
        <f t="shared" si="22"/>
        <v>0</v>
      </c>
      <c r="J533" s="10">
        <f t="shared" si="23"/>
        <v>0</v>
      </c>
      <c r="K533" s="10">
        <v>-15000</v>
      </c>
      <c r="L533" s="10">
        <f t="shared" si="21"/>
        <v>0</v>
      </c>
    </row>
    <row r="534" spans="1:12" ht="38.25" x14ac:dyDescent="0.2">
      <c r="A534" s="6" t="s">
        <v>620</v>
      </c>
      <c r="B534" s="7" t="s">
        <v>652</v>
      </c>
      <c r="C534" s="10">
        <v>260925</v>
      </c>
      <c r="D534" s="10">
        <v>260925</v>
      </c>
      <c r="E534" s="10">
        <v>32907.599999999999</v>
      </c>
      <c r="F534" s="10">
        <v>0</v>
      </c>
      <c r="G534" s="10">
        <v>0</v>
      </c>
      <c r="H534" s="10">
        <v>0</v>
      </c>
      <c r="I534" s="10">
        <f t="shared" si="22"/>
        <v>12.611899971256108</v>
      </c>
      <c r="J534" s="10">
        <f t="shared" si="23"/>
        <v>12.611899971256108</v>
      </c>
      <c r="K534" s="10">
        <v>49123.705399999999</v>
      </c>
      <c r="L534" s="10">
        <f t="shared" si="21"/>
        <v>66.989246295740543</v>
      </c>
    </row>
    <row r="535" spans="1:12" x14ac:dyDescent="0.2">
      <c r="A535" s="6" t="s">
        <v>1087</v>
      </c>
      <c r="B535" s="7" t="s">
        <v>1088</v>
      </c>
      <c r="C535" s="10">
        <v>0</v>
      </c>
      <c r="D535" s="10">
        <v>0</v>
      </c>
      <c r="E535" s="10">
        <v>0</v>
      </c>
      <c r="F535" s="10">
        <v>0</v>
      </c>
      <c r="G535" s="10">
        <v>0</v>
      </c>
      <c r="H535" s="10">
        <v>0</v>
      </c>
      <c r="I535" s="10">
        <v>0</v>
      </c>
      <c r="J535" s="10">
        <v>0</v>
      </c>
      <c r="K535" s="10">
        <v>1100000</v>
      </c>
      <c r="L535" s="10">
        <v>0</v>
      </c>
    </row>
    <row r="536" spans="1:12" ht="51" x14ac:dyDescent="0.2">
      <c r="A536" s="6" t="s">
        <v>1089</v>
      </c>
      <c r="B536" s="7" t="s">
        <v>1090</v>
      </c>
      <c r="C536" s="10">
        <v>0</v>
      </c>
      <c r="D536" s="10">
        <v>0</v>
      </c>
      <c r="E536" s="10">
        <v>0</v>
      </c>
      <c r="F536" s="10">
        <v>0</v>
      </c>
      <c r="G536" s="10">
        <v>0</v>
      </c>
      <c r="H536" s="10">
        <v>0</v>
      </c>
      <c r="I536" s="10">
        <v>0</v>
      </c>
      <c r="J536" s="10">
        <v>0</v>
      </c>
      <c r="K536" s="10">
        <v>1100000</v>
      </c>
      <c r="L536" s="10">
        <v>0</v>
      </c>
    </row>
    <row r="537" spans="1:12" ht="63.75" x14ac:dyDescent="0.2">
      <c r="A537" s="6" t="s">
        <v>1091</v>
      </c>
      <c r="B537" s="7" t="s">
        <v>1092</v>
      </c>
      <c r="C537" s="10">
        <v>0</v>
      </c>
      <c r="D537" s="10">
        <v>0</v>
      </c>
      <c r="E537" s="10">
        <v>0</v>
      </c>
      <c r="F537" s="10">
        <v>0</v>
      </c>
      <c r="G537" s="10">
        <v>0</v>
      </c>
      <c r="H537" s="10">
        <v>0</v>
      </c>
      <c r="I537" s="10">
        <v>0</v>
      </c>
      <c r="J537" s="10">
        <v>0</v>
      </c>
      <c r="K537" s="10">
        <v>1100000</v>
      </c>
      <c r="L537" s="10">
        <v>0</v>
      </c>
    </row>
    <row r="538" spans="1:12" x14ac:dyDescent="0.2">
      <c r="A538" s="4" t="s">
        <v>621</v>
      </c>
      <c r="B538" s="5" t="s">
        <v>631</v>
      </c>
      <c r="C538" s="9">
        <f>C539</f>
        <v>5210598.299999997</v>
      </c>
      <c r="D538" s="9">
        <f>D539</f>
        <v>5347718.9897300154</v>
      </c>
      <c r="E538" s="9">
        <v>5973435.2084099995</v>
      </c>
      <c r="F538" s="10"/>
      <c r="G538" s="10"/>
      <c r="H538" s="10"/>
      <c r="I538" s="9">
        <f t="shared" si="22"/>
        <v>114.64010204759025</v>
      </c>
      <c r="J538" s="9">
        <f t="shared" si="23"/>
        <v>111.70061889717159</v>
      </c>
      <c r="K538" s="9">
        <v>6306094.6641199999</v>
      </c>
      <c r="L538" s="9">
        <f t="shared" si="21"/>
        <v>94.724794449998598</v>
      </c>
    </row>
    <row r="539" spans="1:12" x14ac:dyDescent="0.2">
      <c r="A539" s="6" t="s">
        <v>622</v>
      </c>
      <c r="B539" s="7" t="s">
        <v>653</v>
      </c>
      <c r="C539" s="10">
        <f>C540+C544</f>
        <v>5210598.299999997</v>
      </c>
      <c r="D539" s="10">
        <f>D540+D544</f>
        <v>5347718.9897300154</v>
      </c>
      <c r="E539" s="10">
        <v>5973435.2084099995</v>
      </c>
      <c r="F539" s="10"/>
      <c r="G539" s="10"/>
      <c r="H539" s="10"/>
      <c r="I539" s="10">
        <f t="shared" si="22"/>
        <v>114.64010204759025</v>
      </c>
      <c r="J539" s="10">
        <f t="shared" si="23"/>
        <v>111.70061889717159</v>
      </c>
      <c r="K539" s="10">
        <v>6306094.6641199999</v>
      </c>
      <c r="L539" s="10">
        <f t="shared" si="21"/>
        <v>94.724794449998598</v>
      </c>
    </row>
    <row r="540" spans="1:12" x14ac:dyDescent="0.2">
      <c r="A540" s="6" t="s">
        <v>623</v>
      </c>
      <c r="B540" s="7" t="s">
        <v>654</v>
      </c>
      <c r="C540" s="10">
        <f>-(C7+C517+C523+C530+C534)</f>
        <v>-88054128.199999988</v>
      </c>
      <c r="D540" s="10">
        <f>-(D7+D517+D523+D530+D534)</f>
        <v>-88054128.199999988</v>
      </c>
      <c r="E540" s="10">
        <v>-20835105.382929999</v>
      </c>
      <c r="F540" s="10"/>
      <c r="G540" s="10"/>
      <c r="H540" s="10"/>
      <c r="I540" s="10">
        <f t="shared" si="22"/>
        <v>23.661701965416771</v>
      </c>
      <c r="J540" s="10">
        <f t="shared" si="23"/>
        <v>23.661701965416771</v>
      </c>
      <c r="K540" s="10">
        <v>-28004900.62686</v>
      </c>
      <c r="L540" s="10">
        <f t="shared" si="21"/>
        <v>74.398069325576103</v>
      </c>
    </row>
    <row r="541" spans="1:12" x14ac:dyDescent="0.2">
      <c r="A541" s="6" t="s">
        <v>624</v>
      </c>
      <c r="B541" s="7" t="s">
        <v>655</v>
      </c>
      <c r="C541" s="10">
        <f>C540</f>
        <v>-88054128.199999988</v>
      </c>
      <c r="D541" s="10">
        <v>-88054128.200000003</v>
      </c>
      <c r="E541" s="10">
        <v>-20835105.382929999</v>
      </c>
      <c r="F541" s="10"/>
      <c r="G541" s="10"/>
      <c r="H541" s="10"/>
      <c r="I541" s="10">
        <f t="shared" si="22"/>
        <v>23.661701965416771</v>
      </c>
      <c r="J541" s="10">
        <f t="shared" si="23"/>
        <v>23.661701965416764</v>
      </c>
      <c r="K541" s="10">
        <v>-28004900.62686</v>
      </c>
      <c r="L541" s="10">
        <f t="shared" si="21"/>
        <v>74.398069325576103</v>
      </c>
    </row>
    <row r="542" spans="1:12" x14ac:dyDescent="0.2">
      <c r="A542" s="6" t="s">
        <v>625</v>
      </c>
      <c r="B542" s="7" t="s">
        <v>656</v>
      </c>
      <c r="C542" s="10">
        <f>C540</f>
        <v>-88054128.199999988</v>
      </c>
      <c r="D542" s="10">
        <v>-88054128.200000003</v>
      </c>
      <c r="E542" s="10">
        <v>-20835105.382929999</v>
      </c>
      <c r="F542" s="10"/>
      <c r="G542" s="10"/>
      <c r="H542" s="10"/>
      <c r="I542" s="10">
        <f t="shared" si="22"/>
        <v>23.661701965416771</v>
      </c>
      <c r="J542" s="10">
        <f t="shared" si="23"/>
        <v>23.661701965416764</v>
      </c>
      <c r="K542" s="10">
        <v>-28004900.62686</v>
      </c>
      <c r="L542" s="10">
        <f t="shared" si="21"/>
        <v>74.398069325576103</v>
      </c>
    </row>
    <row r="543" spans="1:12" ht="25.5" x14ac:dyDescent="0.2">
      <c r="A543" s="6" t="s">
        <v>626</v>
      </c>
      <c r="B543" s="7" t="s">
        <v>657</v>
      </c>
      <c r="C543" s="10">
        <f>C540</f>
        <v>-88054128.199999988</v>
      </c>
      <c r="D543" s="10">
        <v>-88054128.200000003</v>
      </c>
      <c r="E543" s="10">
        <v>-20835105.382929999</v>
      </c>
      <c r="F543" s="10"/>
      <c r="G543" s="10"/>
      <c r="H543" s="10"/>
      <c r="I543" s="10">
        <f t="shared" si="22"/>
        <v>23.661701965416771</v>
      </c>
      <c r="J543" s="10">
        <f t="shared" si="23"/>
        <v>23.661701965416764</v>
      </c>
      <c r="K543" s="10">
        <v>-28004900.62686</v>
      </c>
      <c r="L543" s="10">
        <f t="shared" si="21"/>
        <v>74.398069325576103</v>
      </c>
    </row>
    <row r="544" spans="1:12" x14ac:dyDescent="0.2">
      <c r="A544" s="6" t="s">
        <v>627</v>
      </c>
      <c r="B544" s="7" t="s">
        <v>658</v>
      </c>
      <c r="C544" s="10">
        <f>C433-C518-C524-C533</f>
        <v>93264726.499999985</v>
      </c>
      <c r="D544" s="10">
        <f>D433-D518-D524-D533</f>
        <v>93401847.189730003</v>
      </c>
      <c r="E544" s="10">
        <v>26808540.591340002</v>
      </c>
      <c r="F544" s="10"/>
      <c r="G544" s="10"/>
      <c r="H544" s="10"/>
      <c r="I544" s="10">
        <f t="shared" si="22"/>
        <v>28.744565708172647</v>
      </c>
      <c r="J544" s="10">
        <f t="shared" si="23"/>
        <v>28.702366599755784</v>
      </c>
      <c r="K544" s="10">
        <v>34310995.290979996</v>
      </c>
      <c r="L544" s="10">
        <f t="shared" si="21"/>
        <v>78.133963657963861</v>
      </c>
    </row>
    <row r="545" spans="1:12" x14ac:dyDescent="0.2">
      <c r="A545" s="6" t="s">
        <v>628</v>
      </c>
      <c r="B545" s="7" t="s">
        <v>659</v>
      </c>
      <c r="C545" s="10">
        <f>C544</f>
        <v>93264726.499999985</v>
      </c>
      <c r="D545" s="10">
        <v>93401847.189729989</v>
      </c>
      <c r="E545" s="10">
        <v>26808540.591340002</v>
      </c>
      <c r="F545" s="10"/>
      <c r="G545" s="10"/>
      <c r="H545" s="10"/>
      <c r="I545" s="10">
        <f t="shared" ref="I545:I547" si="24">E545/C545*100</f>
        <v>28.744565708172647</v>
      </c>
      <c r="J545" s="10">
        <f t="shared" ref="J545:J547" si="25">E545/D545*100</f>
        <v>28.702366599755791</v>
      </c>
      <c r="K545" s="10">
        <v>34310995.290979996</v>
      </c>
      <c r="L545" s="10">
        <f t="shared" ref="L545:L547" si="26">E545/K545*100</f>
        <v>78.133963657963861</v>
      </c>
    </row>
    <row r="546" spans="1:12" x14ac:dyDescent="0.2">
      <c r="A546" s="6" t="s">
        <v>629</v>
      </c>
      <c r="B546" s="7" t="s">
        <v>660</v>
      </c>
      <c r="C546" s="10">
        <f>C544</f>
        <v>93264726.499999985</v>
      </c>
      <c r="D546" s="10">
        <v>93401847.189729989</v>
      </c>
      <c r="E546" s="10">
        <v>26808540.591340002</v>
      </c>
      <c r="F546" s="10"/>
      <c r="G546" s="10"/>
      <c r="H546" s="10"/>
      <c r="I546" s="10">
        <f t="shared" si="24"/>
        <v>28.744565708172647</v>
      </c>
      <c r="J546" s="10">
        <f t="shared" si="25"/>
        <v>28.702366599755791</v>
      </c>
      <c r="K546" s="10">
        <v>34310995.290979996</v>
      </c>
      <c r="L546" s="10">
        <f t="shared" si="26"/>
        <v>78.133963657963861</v>
      </c>
    </row>
    <row r="547" spans="1:12" ht="25.5" x14ac:dyDescent="0.2">
      <c r="A547" s="6" t="s">
        <v>630</v>
      </c>
      <c r="B547" s="7" t="s">
        <v>661</v>
      </c>
      <c r="C547" s="10">
        <f>C544</f>
        <v>93264726.499999985</v>
      </c>
      <c r="D547" s="10">
        <v>93401847.189729989</v>
      </c>
      <c r="E547" s="10">
        <v>26808540.591340002</v>
      </c>
      <c r="F547" s="10"/>
      <c r="G547" s="10"/>
      <c r="H547" s="10"/>
      <c r="I547" s="10">
        <f t="shared" si="24"/>
        <v>28.744565708172647</v>
      </c>
      <c r="J547" s="10">
        <f t="shared" si="25"/>
        <v>28.702366599755791</v>
      </c>
      <c r="K547" s="10">
        <v>34310995.290979996</v>
      </c>
      <c r="L547" s="10">
        <f t="shared" si="26"/>
        <v>78.133963657963861</v>
      </c>
    </row>
    <row r="548" spans="1:12" x14ac:dyDescent="0.2">
      <c r="A548" s="37"/>
      <c r="B548" s="37"/>
      <c r="C548" s="24"/>
      <c r="D548" s="24"/>
      <c r="F548" s="25"/>
      <c r="G548" s="25"/>
      <c r="H548" s="26"/>
      <c r="I548" s="26"/>
      <c r="J548" s="27"/>
      <c r="K548" s="27"/>
      <c r="L548" s="27"/>
    </row>
    <row r="549" spans="1:12" x14ac:dyDescent="0.2">
      <c r="I549" s="15">
        <v>0</v>
      </c>
    </row>
    <row r="550" spans="1:12" ht="25.5" customHeight="1" x14ac:dyDescent="0.2">
      <c r="A550" s="37" t="s">
        <v>1093</v>
      </c>
      <c r="B550" s="37"/>
      <c r="E550" s="24" t="s">
        <v>1094</v>
      </c>
    </row>
  </sheetData>
  <autoFilter ref="A6:L550"/>
  <mergeCells count="13">
    <mergeCell ref="A550:B550"/>
    <mergeCell ref="A1:F1"/>
    <mergeCell ref="K4:L4"/>
    <mergeCell ref="A548:B548"/>
    <mergeCell ref="I4:J4"/>
    <mergeCell ref="C4:C5"/>
    <mergeCell ref="D4:D5"/>
    <mergeCell ref="E4:E5"/>
    <mergeCell ref="A4:A5"/>
    <mergeCell ref="F4:F5"/>
    <mergeCell ref="H4:H5"/>
    <mergeCell ref="B4:B5"/>
    <mergeCell ref="G4:G5"/>
  </mergeCells>
  <printOptions gridLinesSet="0"/>
  <pageMargins left="0.39370078740157483" right="0.39370078740157483" top="0.39370078740157483" bottom="0.39370078740157483" header="0" footer="0"/>
  <pageSetup paperSize="9" scale="69"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01.05.2019</vt:lpstr>
      <vt:lpstr>'01.05.2019'!Заголовки_для_печати</vt:lpstr>
      <vt:lpstr>'01.05.2019'!Область_печати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Shulgina</cp:lastModifiedBy>
  <cp:lastPrinted>2019-03-18T14:17:31Z</cp:lastPrinted>
  <dcterms:created xsi:type="dcterms:W3CDTF">1999-06-18T11:49:53Z</dcterms:created>
  <dcterms:modified xsi:type="dcterms:W3CDTF">2019-05-22T09:05:33Z</dcterms:modified>
</cp:coreProperties>
</file>