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02-ОСБП\Открытость бюджета\ОТКРЫТЫЕ ДАННЫЕ (НИФИ)\2019 год\Промежуточная отчетность\на 01.04.2019\"/>
    </mc:Choice>
  </mc:AlternateContent>
  <bookViews>
    <workbookView xWindow="0" yWindow="1665" windowWidth="11805" windowHeight="4845"/>
  </bookViews>
  <sheets>
    <sheet name="на 01.04.2019" sheetId="14" r:id="rId1"/>
  </sheets>
  <definedNames>
    <definedName name="_col1">#REF!</definedName>
    <definedName name="_col10">#REF!</definedName>
    <definedName name="_col11">#REF!</definedName>
    <definedName name="_col12">#REF!</definedName>
    <definedName name="_col13">#REF!</definedName>
    <definedName name="_col14">#REF!</definedName>
    <definedName name="_col15">#REF!</definedName>
    <definedName name="_col16">#REF!</definedName>
    <definedName name="_col17">#REF!</definedName>
    <definedName name="_col18">#REF!</definedName>
    <definedName name="_col19">#REF!</definedName>
    <definedName name="_col2">#REF!</definedName>
    <definedName name="_col20">#REF!</definedName>
    <definedName name="_col21">#REF!</definedName>
    <definedName name="_col22">#REF!</definedName>
    <definedName name="_col23">#REF!</definedName>
    <definedName name="_col24">#REF!</definedName>
    <definedName name="_col25">#REF!</definedName>
    <definedName name="_col26">#REF!</definedName>
    <definedName name="_col27">#REF!</definedName>
    <definedName name="_col28">#REF!</definedName>
    <definedName name="_col29">#REF!</definedName>
    <definedName name="_col3">#REF!</definedName>
    <definedName name="_col4">#REF!</definedName>
    <definedName name="_col5">#REF!</definedName>
    <definedName name="_col6">#REF!</definedName>
    <definedName name="_col7">#REF!</definedName>
    <definedName name="_col8">#REF!</definedName>
    <definedName name="_col9">#REF!</definedName>
    <definedName name="_End1">#REF!</definedName>
    <definedName name="_End10">#REF!</definedName>
    <definedName name="_End2">#REF!</definedName>
    <definedName name="_End3">#REF!</definedName>
    <definedName name="_End4">#REF!</definedName>
    <definedName name="_End5">#REF!</definedName>
    <definedName name="_End6">#REF!</definedName>
    <definedName name="_End7">#REF!</definedName>
    <definedName name="_End8">#REF!</definedName>
    <definedName name="_End9">#REF!</definedName>
    <definedName name="_xlnm._FilterDatabase" localSheetId="0" hidden="1">'на 01.04.2019'!$A$6:$E$84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'на 01.04.2019'!$6:$6</definedName>
    <definedName name="_xlnm.Print_Area" localSheetId="0">'на 01.04.2019'!$A$1:$E$84</definedName>
  </definedNames>
  <calcPr calcId="162913"/>
</workbook>
</file>

<file path=xl/calcChain.xml><?xml version="1.0" encoding="utf-8"?>
<calcChain xmlns="http://schemas.openxmlformats.org/spreadsheetml/2006/main">
  <c r="C65" i="14" l="1"/>
  <c r="E65" i="14" s="1"/>
  <c r="C57" i="14"/>
  <c r="E57" i="14" s="1"/>
  <c r="C45" i="14"/>
  <c r="E45" i="14" s="1"/>
  <c r="C36" i="14"/>
  <c r="E36" i="14" s="1"/>
  <c r="C27" i="14"/>
  <c r="E27" i="14" s="1"/>
  <c r="C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8" i="14"/>
  <c r="E29" i="14"/>
  <c r="E30" i="14"/>
  <c r="E31" i="14"/>
  <c r="E32" i="14"/>
  <c r="E33" i="14"/>
  <c r="E34" i="14"/>
  <c r="E35" i="14"/>
  <c r="E37" i="14"/>
  <c r="E38" i="14"/>
  <c r="E39" i="14"/>
  <c r="E40" i="14"/>
  <c r="E41" i="14"/>
  <c r="E42" i="14"/>
  <c r="E43" i="14"/>
  <c r="E44" i="14"/>
  <c r="E46" i="14"/>
  <c r="E47" i="14"/>
  <c r="E48" i="14"/>
  <c r="E49" i="14"/>
  <c r="E50" i="14"/>
  <c r="E51" i="14"/>
  <c r="E52" i="14"/>
  <c r="E53" i="14"/>
  <c r="E54" i="14"/>
  <c r="E55" i="14"/>
  <c r="E56" i="14"/>
  <c r="E58" i="14"/>
  <c r="E59" i="14"/>
  <c r="E60" i="14"/>
  <c r="E61" i="14"/>
  <c r="E62" i="14"/>
  <c r="E63" i="14"/>
  <c r="E64" i="14"/>
  <c r="E66" i="14"/>
  <c r="E67" i="14"/>
  <c r="E68" i="14"/>
  <c r="E69" i="14"/>
  <c r="E70" i="14"/>
  <c r="E71" i="14"/>
  <c r="E72" i="14"/>
  <c r="E73" i="14"/>
  <c r="E74" i="14"/>
  <c r="E75" i="14"/>
  <c r="E76" i="14"/>
  <c r="E77" i="14"/>
  <c r="E78" i="14"/>
  <c r="E79" i="14"/>
  <c r="E80" i="14"/>
  <c r="E81" i="14"/>
  <c r="E82" i="14"/>
  <c r="E83" i="14"/>
  <c r="E84" i="14"/>
  <c r="C7" i="14" l="1"/>
  <c r="E8" i="14"/>
  <c r="E7" i="14" l="1"/>
</calcChain>
</file>

<file path=xl/sharedStrings.xml><?xml version="1.0" encoding="utf-8"?>
<sst xmlns="http://schemas.openxmlformats.org/spreadsheetml/2006/main" count="162" uniqueCount="162">
  <si>
    <t>Наименование показателя</t>
  </si>
  <si>
    <t>Код по бюджетной классификации</t>
  </si>
  <si>
    <t>% исполнения</t>
  </si>
  <si>
    <t>Расходы -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</si>
  <si>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</si>
  <si>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</si>
  <si>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</si>
  <si>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</si>
  <si>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</si>
  <si>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</si>
  <si>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</si>
  <si>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</si>
  <si>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Фундаментальные исследования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</si>
  <si>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</si>
  <si>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</si>
  <si>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</si>
  <si>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</si>
  <si>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</si>
  <si>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</si>
  <si>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</si>
  <si>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</si>
  <si>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</si>
  <si>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</si>
  <si>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</si>
  <si>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</si>
  <si>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</si>
  <si>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</si>
  <si>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</si>
  <si>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</si>
  <si>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</si>
  <si>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</si>
  <si>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</si>
  <si>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</si>
  <si>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</si>
  <si>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</si>
  <si>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</si>
  <si>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</si>
  <si>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</si>
  <si>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</si>
  <si>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</si>
  <si>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</si>
  <si>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</si>
  <si>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</si>
  <si>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</si>
  <si>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</si>
  <si>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</si>
  <si>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</si>
  <si>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</si>
  <si>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</si>
  <si>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</si>
  <si>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</si>
  <si>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</si>
  <si>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</si>
  <si>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</si>
  <si>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</si>
  <si>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</si>
  <si>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</si>
  <si>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</si>
  <si>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</si>
  <si>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</si>
  <si>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</si>
  <si>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</si>
  <si>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</si>
  <si>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</si>
  <si>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</si>
  <si>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</si>
  <si>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</si>
  <si>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</si>
  <si>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</si>
  <si>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</si>
  <si>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</si>
  <si>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</si>
  <si>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</si>
  <si>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</si>
  <si>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</si>
  <si>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</si>
  <si>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</si>
  <si>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</si>
  <si>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</si>
  <si>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</si>
  <si>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0100</t>
  </si>
  <si>
    <t>0102</t>
  </si>
  <si>
    <t>0103</t>
  </si>
  <si>
    <t>0104</t>
  </si>
  <si>
    <t>0105</t>
  </si>
  <si>
    <t>0106</t>
  </si>
  <si>
    <t>0107</t>
  </si>
  <si>
    <t>0108</t>
  </si>
  <si>
    <t>0110</t>
  </si>
  <si>
    <t>0111</t>
  </si>
  <si>
    <t>0113</t>
  </si>
  <si>
    <t>0200</t>
  </si>
  <si>
    <t>0203</t>
  </si>
  <si>
    <t>0300</t>
  </si>
  <si>
    <t>0304</t>
  </si>
  <si>
    <t>0309</t>
  </si>
  <si>
    <t>0310</t>
  </si>
  <si>
    <t>0311</t>
  </si>
  <si>
    <t>0314</t>
  </si>
  <si>
    <t>0400</t>
  </si>
  <si>
    <t>0401</t>
  </si>
  <si>
    <t>0405</t>
  </si>
  <si>
    <t>0406</t>
  </si>
  <si>
    <t>0407</t>
  </si>
  <si>
    <t>0408</t>
  </si>
  <si>
    <t>0409</t>
  </si>
  <si>
    <t>0410</t>
  </si>
  <si>
    <t>0412</t>
  </si>
  <si>
    <t>0500</t>
  </si>
  <si>
    <t>0502</t>
  </si>
  <si>
    <t>0503</t>
  </si>
  <si>
    <t>0505</t>
  </si>
  <si>
    <t>0600</t>
  </si>
  <si>
    <t>0601</t>
  </si>
  <si>
    <t>0603</t>
  </si>
  <si>
    <t>0605</t>
  </si>
  <si>
    <t>0700</t>
  </si>
  <si>
    <t>0701</t>
  </si>
  <si>
    <t>0702</t>
  </si>
  <si>
    <t>0703</t>
  </si>
  <si>
    <t>0704</t>
  </si>
  <si>
    <t>0705</t>
  </si>
  <si>
    <t>0707</t>
  </si>
  <si>
    <t>0709</t>
  </si>
  <si>
    <t>0800</t>
  </si>
  <si>
    <t>0801</t>
  </si>
  <si>
    <t>0802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</si>
  <si>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</si>
  <si>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</si>
  <si>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</si>
  <si>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</si>
  <si>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</si>
  <si>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</si>
  <si>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</si>
  <si>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</si>
  <si>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</si>
  <si>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</si>
  <si>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</si>
  <si>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</si>
  <si>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</si>
  <si>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</si>
  <si>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</si>
  <si>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</si>
  <si>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</si>
  <si>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</si>
  <si>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</si>
  <si>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</si>
  <si>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</si>
  <si>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</si>
  <si>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</si>
  <si>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</si>
  <si>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</si>
  <si>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</si>
  <si>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</si>
  <si>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</si>
  <si>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</si>
  <si>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Жилищное хозяйство</t>
  </si>
  <si>
    <t>0501</t>
  </si>
  <si>
    <t>Х</t>
  </si>
  <si>
    <t>Ежеквартальные сведения об исполнении областного бюджета Тверской области за первый квартал 2019 года по расходам в разрезе разделов и подразделов классификации расходов в сравнении с запланированными значениями на 2019 год</t>
  </si>
  <si>
    <t>Утверждено Законом на текущий финансовый год, тыс. руб.</t>
  </si>
  <si>
    <t>Исполнено
на 01.04.2019,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</si>
</sst>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_р_._-;\-* #,##0.0_р_._-;_-* &quot;-&quot;?_р_._-;_-@_-"/>
  </numFmts>
  <fonts count="9" x14ac:knownFonts="1"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5" fillId="2" borderId="0" xfId="0" applyFont="1" applyFill="1" applyAlignment="1">
      <alignment horizontal="left"/>
    </xf>
    <xf numFmtId="0" fontId="2" fillId="2" borderId="1" xfId="0" applyFont="1" applyFill="1" applyBorder="1" applyAlignment="1"/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1" fillId="2" borderId="4" xfId="0" applyNumberFormat="1" applyFont="1" applyFill="1" applyBorder="1" applyAlignment="1">
      <alignment horizontal="right"/>
    </xf>
    <xf numFmtId="0" fontId="1" fillId="2" borderId="0" xfId="0" applyFont="1" applyFill="1"/>
    <xf numFmtId="164" fontId="2" fillId="2" borderId="4" xfId="0" applyNumberFormat="1" applyFont="1" applyFill="1" applyBorder="1" applyAlignment="1">
      <alignment horizontal="right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2" fillId="2" borderId="1" xfId="0" applyFont="1" applyFill="1" applyBorder="1" applyAlignment="1">
      <alignment horizontal="right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49" fontId="8" fillId="2" borderId="5" xfId="0" applyNumberFormat="1" applyFont="1" applyFill="1" applyBorder="1" applyAlignment="1">
      <alignment horizontal="left" vertical="top" wrapText="1"/>
    </xf>
    <xf numFmtId="49" fontId="8" fillId="2" borderId="6" xfId="0" applyNumberFormat="1" applyFont="1" applyFill="1" applyBorder="1" applyAlignment="1">
      <alignment horizontal="left" vertical="top" wrapText="1"/>
    </xf>
    <xf numFmtId="49" fontId="8" fillId="2" borderId="4" xfId="0" applyNumberFormat="1" applyFont="1" applyFill="1" applyBorder="1" applyAlignment="1">
      <alignment horizontal="left" vertical="top" wrapText="1"/>
    </xf>
    <xf numFmtId="49" fontId="7" fillId="2" borderId="5" xfId="0" applyNumberFormat="1" applyFont="1" applyFill="1" applyBorder="1" applyAlignment="1">
      <alignment horizontal="left" vertical="top"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E84"/>
  <sheetViews>
    <sheetView showGridLines="0" showZeros="0" tabSelected="1" view="pageBreakPreview" zoomScaleNormal="90" zoomScaleSheetLayoutView="100" workbookViewId="0">
      <pane ySplit="5" topLeftCell="A6" activePane="bottomLeft" state="frozen"/>
      <selection pane="bottomLeft" activeCell="J13" sqref="J13"/>
    </sheetView>
  </sheetViews>
  <sheetFormatPr defaultRowHeight="12.75" x14ac:dyDescent="0.2"/>
  <cols>
    <col min="1" max="1" width="71.42578125" style="18" customWidth="1"/>
    <col min="2" max="2" width="18.85546875" style="7" customWidth="1"/>
    <col min="3" max="3" width="16.42578125" style="4" customWidth="1"/>
    <col min="4" max="4" width="15.85546875" style="4" customWidth="1"/>
    <col min="5" max="5" width="10.7109375" style="12" customWidth="1"/>
    <col min="6" max="6" width="13" style="13" customWidth="1"/>
    <col min="7" max="16384" width="9.140625" style="13"/>
  </cols>
  <sheetData>
    <row r="1" spans="1:5" s="11" customFormat="1" ht="33" customHeight="1" x14ac:dyDescent="0.2">
      <c r="A1" s="27" t="s">
        <v>159</v>
      </c>
      <c r="B1" s="27"/>
      <c r="C1" s="27"/>
      <c r="D1" s="27"/>
      <c r="E1" s="27"/>
    </row>
    <row r="2" spans="1:5" x14ac:dyDescent="0.2">
      <c r="B2" s="5"/>
      <c r="C2" s="1"/>
      <c r="D2" s="1"/>
    </row>
    <row r="3" spans="1:5" x14ac:dyDescent="0.2">
      <c r="A3" s="19"/>
      <c r="B3" s="6"/>
      <c r="C3" s="2"/>
      <c r="D3" s="2"/>
      <c r="E3" s="14"/>
    </row>
    <row r="4" spans="1:5" ht="12.75" customHeight="1" x14ac:dyDescent="0.2">
      <c r="A4" s="30" t="s">
        <v>0</v>
      </c>
      <c r="B4" s="32" t="s">
        <v>1</v>
      </c>
      <c r="C4" s="28" t="s">
        <v>160</v>
      </c>
      <c r="D4" s="28" t="s">
        <v>161</v>
      </c>
      <c r="E4" s="34" t="s">
        <v>2</v>
      </c>
    </row>
    <row r="5" spans="1:5" ht="65.25" customHeight="1" x14ac:dyDescent="0.2">
      <c r="A5" s="31"/>
      <c r="B5" s="33"/>
      <c r="C5" s="29"/>
      <c r="D5" s="29"/>
      <c r="E5" s="35"/>
    </row>
    <row r="6" spans="1:5" x14ac:dyDescent="0.2">
      <c r="A6" s="20">
        <v>1</v>
      </c>
      <c r="B6" s="3">
        <v>2</v>
      </c>
      <c r="C6" s="3">
        <v>3</v>
      </c>
      <c r="D6" s="3">
        <v>4</v>
      </c>
      <c r="E6" s="3">
        <v>5</v>
      </c>
    </row>
    <row r="7" spans="1:5" ht="14.25" x14ac:dyDescent="0.2">
      <c r="A7" s="24" t="s">
        <v>3</v>
      </c>
      <c r="B7" s="25" t="s">
        <v>158</v>
      </c>
      <c r="C7" s="8">
        <f>C8+C19+C21+C27+C36+C41+C45+C53+C57+C65+C71+C75+C79+C81</f>
        <v>66487620.299999997</v>
      </c>
      <c r="D7" s="8">
        <v>10994481.67269</v>
      </c>
      <c r="E7" s="8">
        <f>D7/C7*100</f>
        <v>16.536133528439731</v>
      </c>
    </row>
    <row r="8" spans="1:5" ht="14.25" x14ac:dyDescent="0.2">
      <c r="A8" s="24" t="s">
        <v>4</v>
      </c>
      <c r="B8" s="25" t="s">
        <v>80</v>
      </c>
      <c r="C8" s="8">
        <f>C9+C10+C11+C12+C13+C14+C15+C16+C17+C18</f>
        <v>4377685.0999999996</v>
      </c>
      <c r="D8" s="8">
        <v>513558.84405000001</v>
      </c>
      <c r="E8" s="8">
        <f>D8/C8*100</f>
        <v>11.731287936859598</v>
      </c>
    </row>
    <row r="9" spans="1:5" s="9" customFormat="1" ht="30" x14ac:dyDescent="0.25">
      <c r="A9" s="21" t="s">
        <v>5</v>
      </c>
      <c r="B9" s="15" t="s">
        <v>81</v>
      </c>
      <c r="C9" s="10">
        <v>4963.1000000000004</v>
      </c>
      <c r="D9" s="10">
        <v>1242.99028</v>
      </c>
      <c r="E9" s="10">
        <f>D9/C9*100</f>
        <v>25.044635006346837</v>
      </c>
    </row>
    <row r="10" spans="1:5" ht="45" x14ac:dyDescent="0.25">
      <c r="A10" s="21" t="s">
        <v>6</v>
      </c>
      <c r="B10" s="15" t="s">
        <v>82</v>
      </c>
      <c r="C10" s="10">
        <v>181388.9</v>
      </c>
      <c r="D10" s="10">
        <v>28953.35497</v>
      </c>
      <c r="E10" s="10">
        <f>D10/C10*100</f>
        <v>15.962032390074587</v>
      </c>
    </row>
    <row r="11" spans="1:5" s="9" customFormat="1" ht="45" x14ac:dyDescent="0.25">
      <c r="A11" s="21" t="s">
        <v>7</v>
      </c>
      <c r="B11" s="15" t="s">
        <v>83</v>
      </c>
      <c r="C11" s="10">
        <v>392330.6</v>
      </c>
      <c r="D11" s="10">
        <v>73177.343250000005</v>
      </c>
      <c r="E11" s="10">
        <f>D11/C11*100</f>
        <v>18.651959151287208</v>
      </c>
    </row>
    <row r="12" spans="1:5" ht="15" x14ac:dyDescent="0.25">
      <c r="A12" s="21" t="s">
        <v>8</v>
      </c>
      <c r="B12" s="15" t="s">
        <v>84</v>
      </c>
      <c r="C12" s="10">
        <v>250399</v>
      </c>
      <c r="D12" s="10">
        <v>49049.392829999997</v>
      </c>
      <c r="E12" s="10">
        <f>D12/C12*100</f>
        <v>19.588493895742392</v>
      </c>
    </row>
    <row r="13" spans="1:5" ht="30" x14ac:dyDescent="0.25">
      <c r="A13" s="21" t="s">
        <v>9</v>
      </c>
      <c r="B13" s="15" t="s">
        <v>85</v>
      </c>
      <c r="C13" s="10">
        <v>235415.9</v>
      </c>
      <c r="D13" s="10">
        <v>48868.282650000001</v>
      </c>
      <c r="E13" s="10">
        <f>D13/C13*100</f>
        <v>20.75827616146573</v>
      </c>
    </row>
    <row r="14" spans="1:5" ht="15" x14ac:dyDescent="0.25">
      <c r="A14" s="21" t="s">
        <v>10</v>
      </c>
      <c r="B14" s="15" t="s">
        <v>86</v>
      </c>
      <c r="C14" s="10">
        <v>112897.7</v>
      </c>
      <c r="D14" s="10">
        <v>19804.755980000002</v>
      </c>
      <c r="E14" s="10">
        <f>D14/C14*100</f>
        <v>17.542213862638476</v>
      </c>
    </row>
    <row r="15" spans="1:5" ht="15" x14ac:dyDescent="0.25">
      <c r="A15" s="21" t="s">
        <v>11</v>
      </c>
      <c r="B15" s="15" t="s">
        <v>87</v>
      </c>
      <c r="C15" s="10">
        <v>186</v>
      </c>
      <c r="D15" s="10">
        <v>25.92352</v>
      </c>
      <c r="E15" s="10">
        <f>D15/C15*100</f>
        <v>13.937376344086022</v>
      </c>
    </row>
    <row r="16" spans="1:5" ht="15" x14ac:dyDescent="0.25">
      <c r="A16" s="21" t="s">
        <v>12</v>
      </c>
      <c r="B16" s="15" t="s">
        <v>88</v>
      </c>
      <c r="C16" s="10">
        <v>2550</v>
      </c>
      <c r="D16" s="10">
        <v>0</v>
      </c>
      <c r="E16" s="10">
        <f>D16/C16*100</f>
        <v>0</v>
      </c>
    </row>
    <row r="17" spans="1:5" s="9" customFormat="1" ht="15" x14ac:dyDescent="0.25">
      <c r="A17" s="21" t="s">
        <v>13</v>
      </c>
      <c r="B17" s="15" t="s">
        <v>89</v>
      </c>
      <c r="C17" s="10">
        <v>148790.9</v>
      </c>
      <c r="D17" s="10">
        <v>0</v>
      </c>
      <c r="E17" s="10">
        <f>D17/C17*100</f>
        <v>0</v>
      </c>
    </row>
    <row r="18" spans="1:5" ht="15" x14ac:dyDescent="0.25">
      <c r="A18" s="21" t="s">
        <v>14</v>
      </c>
      <c r="B18" s="15" t="s">
        <v>90</v>
      </c>
      <c r="C18" s="10">
        <v>3048763</v>
      </c>
      <c r="D18" s="10">
        <v>292436.80057000002</v>
      </c>
      <c r="E18" s="10">
        <f>D18/C18*100</f>
        <v>9.5919820783052021</v>
      </c>
    </row>
    <row r="19" spans="1:5" ht="14.25" x14ac:dyDescent="0.2">
      <c r="A19" s="24" t="s">
        <v>15</v>
      </c>
      <c r="B19" s="25" t="s">
        <v>91</v>
      </c>
      <c r="C19" s="8">
        <v>30313.4</v>
      </c>
      <c r="D19" s="8">
        <v>7578.4</v>
      </c>
      <c r="E19" s="8">
        <f>D19/C19*100</f>
        <v>25.000164943556314</v>
      </c>
    </row>
    <row r="20" spans="1:5" ht="15" x14ac:dyDescent="0.25">
      <c r="A20" s="21" t="s">
        <v>16</v>
      </c>
      <c r="B20" s="15" t="s">
        <v>92</v>
      </c>
      <c r="C20" s="10">
        <v>30313.4</v>
      </c>
      <c r="D20" s="10">
        <v>7578.4</v>
      </c>
      <c r="E20" s="10">
        <f>D20/C20*100</f>
        <v>25.000164943556314</v>
      </c>
    </row>
    <row r="21" spans="1:5" ht="28.5" x14ac:dyDescent="0.2">
      <c r="A21" s="24" t="s">
        <v>17</v>
      </c>
      <c r="B21" s="25" t="s">
        <v>93</v>
      </c>
      <c r="C21" s="8">
        <v>797381.6</v>
      </c>
      <c r="D21" s="8">
        <v>143720.88969000001</v>
      </c>
      <c r="E21" s="8">
        <f>D21/C21*100</f>
        <v>18.024104103982335</v>
      </c>
    </row>
    <row r="22" spans="1:5" ht="15" x14ac:dyDescent="0.25">
      <c r="A22" s="21" t="s">
        <v>18</v>
      </c>
      <c r="B22" s="15" t="s">
        <v>94</v>
      </c>
      <c r="C22" s="10">
        <v>85369.9</v>
      </c>
      <c r="D22" s="10">
        <v>18293.060829999999</v>
      </c>
      <c r="E22" s="10">
        <f>D22/C22*100</f>
        <v>21.427998428017368</v>
      </c>
    </row>
    <row r="23" spans="1:5" ht="30" x14ac:dyDescent="0.25">
      <c r="A23" s="21" t="s">
        <v>19</v>
      </c>
      <c r="B23" s="15" t="s">
        <v>95</v>
      </c>
      <c r="C23" s="10">
        <v>182685.8</v>
      </c>
      <c r="D23" s="10">
        <v>27045.763769999998</v>
      </c>
      <c r="E23" s="10">
        <f>D23/C23*100</f>
        <v>14.804524363688913</v>
      </c>
    </row>
    <row r="24" spans="1:5" ht="15" x14ac:dyDescent="0.25">
      <c r="A24" s="21" t="s">
        <v>20</v>
      </c>
      <c r="B24" s="15" t="s">
        <v>96</v>
      </c>
      <c r="C24" s="10">
        <v>413799</v>
      </c>
      <c r="D24" s="10">
        <v>85797.255940000003</v>
      </c>
      <c r="E24" s="10">
        <f>D24/C24*100</f>
        <v>20.734041392076829</v>
      </c>
    </row>
    <row r="25" spans="1:5" ht="15" x14ac:dyDescent="0.25">
      <c r="A25" s="21" t="s">
        <v>21</v>
      </c>
      <c r="B25" s="15" t="s">
        <v>97</v>
      </c>
      <c r="C25" s="10">
        <v>4968.3999999999996</v>
      </c>
      <c r="D25" s="10">
        <v>19.771000000000001</v>
      </c>
      <c r="E25" s="10">
        <f>D25/C25*100</f>
        <v>0.39793494887690212</v>
      </c>
    </row>
    <row r="26" spans="1:5" ht="30" x14ac:dyDescent="0.25">
      <c r="A26" s="21" t="s">
        <v>22</v>
      </c>
      <c r="B26" s="15" t="s">
        <v>98</v>
      </c>
      <c r="C26" s="10">
        <v>110558.5</v>
      </c>
      <c r="D26" s="10">
        <v>12565.03815</v>
      </c>
      <c r="E26" s="10">
        <f>D26/C26*100</f>
        <v>11.365058453217076</v>
      </c>
    </row>
    <row r="27" spans="1:5" s="9" customFormat="1" ht="14.25" x14ac:dyDescent="0.2">
      <c r="A27" s="24" t="s">
        <v>23</v>
      </c>
      <c r="B27" s="25" t="s">
        <v>99</v>
      </c>
      <c r="C27" s="8">
        <f>C28+C29+C30+C31+C32+C33+C34+C35</f>
        <v>13813059.299999999</v>
      </c>
      <c r="D27" s="8">
        <v>1037271.02575</v>
      </c>
      <c r="E27" s="8">
        <f>D27/C27*100</f>
        <v>7.5093504141403349</v>
      </c>
    </row>
    <row r="28" spans="1:5" ht="15" x14ac:dyDescent="0.25">
      <c r="A28" s="21" t="s">
        <v>24</v>
      </c>
      <c r="B28" s="15" t="s">
        <v>100</v>
      </c>
      <c r="C28" s="10">
        <v>291052.5</v>
      </c>
      <c r="D28" s="10">
        <v>54035.691070000001</v>
      </c>
      <c r="E28" s="10">
        <f>D28/C28*100</f>
        <v>18.565616536535508</v>
      </c>
    </row>
    <row r="29" spans="1:5" ht="15" x14ac:dyDescent="0.25">
      <c r="A29" s="21" t="s">
        <v>25</v>
      </c>
      <c r="B29" s="15" t="s">
        <v>101</v>
      </c>
      <c r="C29" s="10">
        <v>2267211.7999999998</v>
      </c>
      <c r="D29" s="10">
        <v>206691.99947000001</v>
      </c>
      <c r="E29" s="10">
        <f>D29/C29*100</f>
        <v>9.1165721468986725</v>
      </c>
    </row>
    <row r="30" spans="1:5" ht="15" x14ac:dyDescent="0.25">
      <c r="A30" s="21" t="s">
        <v>26</v>
      </c>
      <c r="B30" s="15" t="s">
        <v>102</v>
      </c>
      <c r="C30" s="10">
        <v>20679.400000000001</v>
      </c>
      <c r="D30" s="10">
        <v>0</v>
      </c>
      <c r="E30" s="10">
        <f>D30/C30*100</f>
        <v>0</v>
      </c>
    </row>
    <row r="31" spans="1:5" ht="15" x14ac:dyDescent="0.25">
      <c r="A31" s="21" t="s">
        <v>27</v>
      </c>
      <c r="B31" s="15" t="s">
        <v>103</v>
      </c>
      <c r="C31" s="10">
        <v>463968</v>
      </c>
      <c r="D31" s="10">
        <v>53383.736499999999</v>
      </c>
      <c r="E31" s="10">
        <f>D31/C31*100</f>
        <v>11.505909135974894</v>
      </c>
    </row>
    <row r="32" spans="1:5" s="9" customFormat="1" ht="15" x14ac:dyDescent="0.25">
      <c r="A32" s="21" t="s">
        <v>28</v>
      </c>
      <c r="B32" s="15" t="s">
        <v>104</v>
      </c>
      <c r="C32" s="10">
        <v>355100.2</v>
      </c>
      <c r="D32" s="10">
        <v>21651.724170000001</v>
      </c>
      <c r="E32" s="10">
        <f>D32/C32*100</f>
        <v>6.0973562307202309</v>
      </c>
    </row>
    <row r="33" spans="1:5" ht="15" x14ac:dyDescent="0.25">
      <c r="A33" s="21" t="s">
        <v>29</v>
      </c>
      <c r="B33" s="15" t="s">
        <v>105</v>
      </c>
      <c r="C33" s="10">
        <v>9042406.5999999996</v>
      </c>
      <c r="D33" s="10">
        <v>596401.90784</v>
      </c>
      <c r="E33" s="10">
        <f>D33/C33*100</f>
        <v>6.5956103747867294</v>
      </c>
    </row>
    <row r="34" spans="1:5" ht="15" x14ac:dyDescent="0.25">
      <c r="A34" s="21" t="s">
        <v>30</v>
      </c>
      <c r="B34" s="15" t="s">
        <v>106</v>
      </c>
      <c r="C34" s="10">
        <v>122441.2</v>
      </c>
      <c r="D34" s="10">
        <v>43684.312060000004</v>
      </c>
      <c r="E34" s="10">
        <f>D34/C34*100</f>
        <v>35.6777882444798</v>
      </c>
    </row>
    <row r="35" spans="1:5" ht="15" x14ac:dyDescent="0.25">
      <c r="A35" s="21" t="s">
        <v>31</v>
      </c>
      <c r="B35" s="15" t="s">
        <v>107</v>
      </c>
      <c r="C35" s="10">
        <v>1250199.6000000001</v>
      </c>
      <c r="D35" s="10">
        <v>61421.654640000001</v>
      </c>
      <c r="E35" s="10">
        <f>D35/C35*100</f>
        <v>4.9129478716838495</v>
      </c>
    </row>
    <row r="36" spans="1:5" s="9" customFormat="1" ht="14.25" x14ac:dyDescent="0.2">
      <c r="A36" s="24" t="s">
        <v>32</v>
      </c>
      <c r="B36" s="25" t="s">
        <v>108</v>
      </c>
      <c r="C36" s="8">
        <f>C37+C38+C39+C40</f>
        <v>2798598.4999999995</v>
      </c>
      <c r="D36" s="8">
        <v>198122.2188</v>
      </c>
      <c r="E36" s="8">
        <f>D36/C36*100</f>
        <v>7.0793369895681728</v>
      </c>
    </row>
    <row r="37" spans="1:5" ht="15" x14ac:dyDescent="0.25">
      <c r="A37" s="21" t="s">
        <v>156</v>
      </c>
      <c r="B37" s="15" t="s">
        <v>157</v>
      </c>
      <c r="C37" s="10">
        <v>7398.3</v>
      </c>
      <c r="D37" s="10">
        <v>0</v>
      </c>
      <c r="E37" s="10">
        <f>D37/C37*100</f>
        <v>0</v>
      </c>
    </row>
    <row r="38" spans="1:5" ht="15" x14ac:dyDescent="0.25">
      <c r="A38" s="21" t="s">
        <v>33</v>
      </c>
      <c r="B38" s="15" t="s">
        <v>109</v>
      </c>
      <c r="C38" s="10">
        <v>2220486.2999999998</v>
      </c>
      <c r="D38" s="10">
        <v>168972.76019999999</v>
      </c>
      <c r="E38" s="10">
        <f>D38/C38*100</f>
        <v>7.609718654873034</v>
      </c>
    </row>
    <row r="39" spans="1:5" ht="15" x14ac:dyDescent="0.25">
      <c r="A39" s="21" t="s">
        <v>34</v>
      </c>
      <c r="B39" s="15" t="s">
        <v>110</v>
      </c>
      <c r="C39" s="10">
        <v>425041.3</v>
      </c>
      <c r="D39" s="10">
        <v>710</v>
      </c>
      <c r="E39" s="10">
        <f>D39/C39*100</f>
        <v>0.16704259091998827</v>
      </c>
    </row>
    <row r="40" spans="1:5" ht="15" x14ac:dyDescent="0.25">
      <c r="A40" s="21" t="s">
        <v>35</v>
      </c>
      <c r="B40" s="15" t="s">
        <v>111</v>
      </c>
      <c r="C40" s="10">
        <v>145672.6</v>
      </c>
      <c r="D40" s="10">
        <v>28439.458600000002</v>
      </c>
      <c r="E40" s="10">
        <f>D40/C40*100</f>
        <v>19.522860579134303</v>
      </c>
    </row>
    <row r="41" spans="1:5" ht="14.25" x14ac:dyDescent="0.2">
      <c r="A41" s="24" t="s">
        <v>36</v>
      </c>
      <c r="B41" s="25" t="s">
        <v>112</v>
      </c>
      <c r="C41" s="8">
        <v>124951.6</v>
      </c>
      <c r="D41" s="8">
        <v>14530.37456</v>
      </c>
      <c r="E41" s="8">
        <f>D41/C41*100</f>
        <v>11.628802320258403</v>
      </c>
    </row>
    <row r="42" spans="1:5" ht="15" x14ac:dyDescent="0.25">
      <c r="A42" s="21" t="s">
        <v>37</v>
      </c>
      <c r="B42" s="15" t="s">
        <v>113</v>
      </c>
      <c r="C42" s="10">
        <v>1706.2</v>
      </c>
      <c r="D42" s="10">
        <v>103.60505000000001</v>
      </c>
      <c r="E42" s="10">
        <f>D42/C42*100</f>
        <v>6.072268784433243</v>
      </c>
    </row>
    <row r="43" spans="1:5" ht="15" x14ac:dyDescent="0.25">
      <c r="A43" s="21" t="s">
        <v>38</v>
      </c>
      <c r="B43" s="15" t="s">
        <v>114</v>
      </c>
      <c r="C43" s="10">
        <v>24723.1</v>
      </c>
      <c r="D43" s="10">
        <v>3660.4470499999998</v>
      </c>
      <c r="E43" s="10">
        <f>D43/C43*100</f>
        <v>14.805776985895783</v>
      </c>
    </row>
    <row r="44" spans="1:5" s="9" customFormat="1" ht="15" x14ac:dyDescent="0.25">
      <c r="A44" s="21" t="s">
        <v>39</v>
      </c>
      <c r="B44" s="15" t="s">
        <v>115</v>
      </c>
      <c r="C44" s="10">
        <v>98522.3</v>
      </c>
      <c r="D44" s="10">
        <v>10766.322460000001</v>
      </c>
      <c r="E44" s="10">
        <f>D44/C44*100</f>
        <v>10.927802599005505</v>
      </c>
    </row>
    <row r="45" spans="1:5" ht="14.25" x14ac:dyDescent="0.2">
      <c r="A45" s="24" t="s">
        <v>40</v>
      </c>
      <c r="B45" s="25" t="s">
        <v>116</v>
      </c>
      <c r="C45" s="8">
        <f>C46+C47+C48+C49+C50+C51+C52</f>
        <v>14275066.5</v>
      </c>
      <c r="D45" s="8">
        <v>2979259.9582399996</v>
      </c>
      <c r="E45" s="8">
        <f>D45/C45*100</f>
        <v>20.87037533758599</v>
      </c>
    </row>
    <row r="46" spans="1:5" ht="15" x14ac:dyDescent="0.25">
      <c r="A46" s="21" t="s">
        <v>41</v>
      </c>
      <c r="B46" s="15" t="s">
        <v>117</v>
      </c>
      <c r="C46" s="10">
        <v>3270318.6</v>
      </c>
      <c r="D46" s="10">
        <v>616955.89500000002</v>
      </c>
      <c r="E46" s="10">
        <f>D46/C46*100</f>
        <v>18.865314682184177</v>
      </c>
    </row>
    <row r="47" spans="1:5" ht="15" x14ac:dyDescent="0.25">
      <c r="A47" s="21" t="s">
        <v>42</v>
      </c>
      <c r="B47" s="15" t="s">
        <v>118</v>
      </c>
      <c r="C47" s="10">
        <v>8362079.2000000002</v>
      </c>
      <c r="D47" s="10">
        <v>1802154.85965</v>
      </c>
      <c r="E47" s="10">
        <f>D47/C47*100</f>
        <v>21.551516274206062</v>
      </c>
    </row>
    <row r="48" spans="1:5" s="9" customFormat="1" ht="15" x14ac:dyDescent="0.25">
      <c r="A48" s="21" t="s">
        <v>43</v>
      </c>
      <c r="B48" s="15" t="s">
        <v>119</v>
      </c>
      <c r="C48" s="10">
        <v>326958.5</v>
      </c>
      <c r="D48" s="10">
        <v>19477.689999999999</v>
      </c>
      <c r="E48" s="10">
        <f>D48/C48*100</f>
        <v>5.9572361629992789</v>
      </c>
    </row>
    <row r="49" spans="1:5" ht="15" x14ac:dyDescent="0.25">
      <c r="A49" s="21" t="s">
        <v>44</v>
      </c>
      <c r="B49" s="15" t="s">
        <v>120</v>
      </c>
      <c r="C49" s="10">
        <v>1732644.5</v>
      </c>
      <c r="D49" s="10">
        <v>435636.02246000001</v>
      </c>
      <c r="E49" s="10">
        <f>D49/C49*100</f>
        <v>25.142839310660669</v>
      </c>
    </row>
    <row r="50" spans="1:5" ht="15" x14ac:dyDescent="0.25">
      <c r="A50" s="21" t="s">
        <v>45</v>
      </c>
      <c r="B50" s="15" t="s">
        <v>121</v>
      </c>
      <c r="C50" s="10">
        <v>112274.1</v>
      </c>
      <c r="D50" s="10">
        <v>13049</v>
      </c>
      <c r="E50" s="10">
        <f>D50/C50*100</f>
        <v>11.622448988680381</v>
      </c>
    </row>
    <row r="51" spans="1:5" ht="15" x14ac:dyDescent="0.25">
      <c r="A51" s="21" t="s">
        <v>46</v>
      </c>
      <c r="B51" s="15" t="s">
        <v>122</v>
      </c>
      <c r="C51" s="10">
        <v>181984.4</v>
      </c>
      <c r="D51" s="10">
        <v>41891</v>
      </c>
      <c r="E51" s="10">
        <f>D51/C51*100</f>
        <v>23.019006024692228</v>
      </c>
    </row>
    <row r="52" spans="1:5" ht="15" x14ac:dyDescent="0.25">
      <c r="A52" s="21" t="s">
        <v>47</v>
      </c>
      <c r="B52" s="15" t="s">
        <v>123</v>
      </c>
      <c r="C52" s="10">
        <v>288807.2</v>
      </c>
      <c r="D52" s="10">
        <v>50095.491130000002</v>
      </c>
      <c r="E52" s="10">
        <f>D52/C52*100</f>
        <v>17.345651746216852</v>
      </c>
    </row>
    <row r="53" spans="1:5" ht="14.25" x14ac:dyDescent="0.2">
      <c r="A53" s="24" t="s">
        <v>48</v>
      </c>
      <c r="B53" s="25" t="s">
        <v>124</v>
      </c>
      <c r="C53" s="8">
        <v>1896852.1</v>
      </c>
      <c r="D53" s="8">
        <v>214144.35536000002</v>
      </c>
      <c r="E53" s="8">
        <f>D53/C53*100</f>
        <v>11.289459803429061</v>
      </c>
    </row>
    <row r="54" spans="1:5" ht="15" x14ac:dyDescent="0.25">
      <c r="A54" s="21" t="s">
        <v>49</v>
      </c>
      <c r="B54" s="15" t="s">
        <v>125</v>
      </c>
      <c r="C54" s="10">
        <v>1815084.3</v>
      </c>
      <c r="D54" s="10">
        <v>199352.04848</v>
      </c>
      <c r="E54" s="10">
        <f>D54/C54*100</f>
        <v>10.983073815359431</v>
      </c>
    </row>
    <row r="55" spans="1:5" ht="15" x14ac:dyDescent="0.25">
      <c r="A55" s="21" t="s">
        <v>50</v>
      </c>
      <c r="B55" s="15" t="s">
        <v>126</v>
      </c>
      <c r="C55" s="10">
        <v>12594.4</v>
      </c>
      <c r="D55" s="10">
        <v>2600</v>
      </c>
      <c r="E55" s="10">
        <f>D55/C55*100</f>
        <v>20.64409578860446</v>
      </c>
    </row>
    <row r="56" spans="1:5" s="9" customFormat="1" ht="15" x14ac:dyDescent="0.25">
      <c r="A56" s="21" t="s">
        <v>51</v>
      </c>
      <c r="B56" s="15" t="s">
        <v>127</v>
      </c>
      <c r="C56" s="10">
        <v>69173.399999999994</v>
      </c>
      <c r="D56" s="10">
        <v>12192.30688</v>
      </c>
      <c r="E56" s="10">
        <f>D56/C56*100</f>
        <v>17.625715780921571</v>
      </c>
    </row>
    <row r="57" spans="1:5" ht="14.25" x14ac:dyDescent="0.2">
      <c r="A57" s="24" t="s">
        <v>52</v>
      </c>
      <c r="B57" s="25" t="s">
        <v>128</v>
      </c>
      <c r="C57" s="8">
        <f>C58+C59+C60+C61+C62+C63+C64</f>
        <v>7872940.2999999998</v>
      </c>
      <c r="D57" s="8">
        <v>1165184.8871300002</v>
      </c>
      <c r="E57" s="8">
        <f>D57/C57*100</f>
        <v>14.799869460841716</v>
      </c>
    </row>
    <row r="58" spans="1:5" ht="15" x14ac:dyDescent="0.25">
      <c r="A58" s="21" t="s">
        <v>53</v>
      </c>
      <c r="B58" s="15" t="s">
        <v>129</v>
      </c>
      <c r="C58" s="10">
        <v>3724468.9</v>
      </c>
      <c r="D58" s="10">
        <v>279254.95342000003</v>
      </c>
      <c r="E58" s="10">
        <f>D58/C58*100</f>
        <v>7.49784629480998</v>
      </c>
    </row>
    <row r="59" spans="1:5" ht="15" x14ac:dyDescent="0.25">
      <c r="A59" s="21" t="s">
        <v>54</v>
      </c>
      <c r="B59" s="15" t="s">
        <v>130</v>
      </c>
      <c r="C59" s="10">
        <v>2078243.9</v>
      </c>
      <c r="D59" s="10">
        <v>554919.39072000002</v>
      </c>
      <c r="E59" s="10">
        <f>D59/C59*100</f>
        <v>26.701360255165437</v>
      </c>
    </row>
    <row r="60" spans="1:5" ht="15" x14ac:dyDescent="0.25">
      <c r="A60" s="21" t="s">
        <v>55</v>
      </c>
      <c r="B60" s="15" t="s">
        <v>131</v>
      </c>
      <c r="C60" s="10">
        <v>52174.5</v>
      </c>
      <c r="D60" s="10">
        <v>8898.0444399999997</v>
      </c>
      <c r="E60" s="10">
        <f>D60/C60*100</f>
        <v>17.054393314741876</v>
      </c>
    </row>
    <row r="61" spans="1:5" ht="15" x14ac:dyDescent="0.25">
      <c r="A61" s="21" t="s">
        <v>56</v>
      </c>
      <c r="B61" s="15" t="s">
        <v>132</v>
      </c>
      <c r="C61" s="10">
        <v>359403</v>
      </c>
      <c r="D61" s="10">
        <v>46026.271700000005</v>
      </c>
      <c r="E61" s="10">
        <f>D61/C61*100</f>
        <v>12.80631260729599</v>
      </c>
    </row>
    <row r="62" spans="1:5" s="9" customFormat="1" ht="15" x14ac:dyDescent="0.25">
      <c r="A62" s="21" t="s">
        <v>57</v>
      </c>
      <c r="B62" s="15" t="s">
        <v>133</v>
      </c>
      <c r="C62" s="10">
        <v>396415</v>
      </c>
      <c r="D62" s="10">
        <v>136907.22</v>
      </c>
      <c r="E62" s="10">
        <f>D62/C62*100</f>
        <v>34.536336919642295</v>
      </c>
    </row>
    <row r="63" spans="1:5" ht="30" x14ac:dyDescent="0.25">
      <c r="A63" s="21" t="s">
        <v>58</v>
      </c>
      <c r="B63" s="15" t="s">
        <v>134</v>
      </c>
      <c r="C63" s="10">
        <v>126692.8</v>
      </c>
      <c r="D63" s="10">
        <v>18304.906190000002</v>
      </c>
      <c r="E63" s="10">
        <f>D63/C63*100</f>
        <v>14.44826082460882</v>
      </c>
    </row>
    <row r="64" spans="1:5" ht="15" x14ac:dyDescent="0.25">
      <c r="A64" s="22" t="s">
        <v>59</v>
      </c>
      <c r="B64" s="16" t="s">
        <v>135</v>
      </c>
      <c r="C64" s="17">
        <v>1135542.2</v>
      </c>
      <c r="D64" s="17">
        <v>120874.10066</v>
      </c>
      <c r="E64" s="10">
        <f>D64/C64*100</f>
        <v>10.644615467395223</v>
      </c>
    </row>
    <row r="65" spans="1:5" ht="14.25" x14ac:dyDescent="0.2">
      <c r="A65" s="26" t="s">
        <v>60</v>
      </c>
      <c r="B65" s="25" t="s">
        <v>136</v>
      </c>
      <c r="C65" s="8">
        <f>C66+C67+C68+C69+C70</f>
        <v>16253035.1</v>
      </c>
      <c r="D65" s="8">
        <v>4089233.8006799999</v>
      </c>
      <c r="E65" s="8">
        <f>D65/C65*100</f>
        <v>25.159816462095748</v>
      </c>
    </row>
    <row r="66" spans="1:5" s="9" customFormat="1" ht="15" x14ac:dyDescent="0.25">
      <c r="A66" s="23" t="s">
        <v>61</v>
      </c>
      <c r="B66" s="15" t="s">
        <v>137</v>
      </c>
      <c r="C66" s="10">
        <v>115362.2</v>
      </c>
      <c r="D66" s="10">
        <v>30024.96355</v>
      </c>
      <c r="E66" s="10">
        <f>D66/C66*100</f>
        <v>26.026691195209523</v>
      </c>
    </row>
    <row r="67" spans="1:5" ht="15" x14ac:dyDescent="0.25">
      <c r="A67" s="23" t="s">
        <v>62</v>
      </c>
      <c r="B67" s="15" t="s">
        <v>138</v>
      </c>
      <c r="C67" s="10">
        <v>2062242</v>
      </c>
      <c r="D67" s="10">
        <v>578351.57432000001</v>
      </c>
      <c r="E67" s="10">
        <f>D67/C67*100</f>
        <v>28.044796600980877</v>
      </c>
    </row>
    <row r="68" spans="1:5" ht="15" x14ac:dyDescent="0.25">
      <c r="A68" s="23" t="s">
        <v>63</v>
      </c>
      <c r="B68" s="15" t="s">
        <v>139</v>
      </c>
      <c r="C68" s="10">
        <v>9916459.8000000007</v>
      </c>
      <c r="D68" s="10">
        <v>2586240.4698000001</v>
      </c>
      <c r="E68" s="10">
        <f>D68/C68*100</f>
        <v>26.080279877703934</v>
      </c>
    </row>
    <row r="69" spans="1:5" ht="15" x14ac:dyDescent="0.25">
      <c r="A69" s="23" t="s">
        <v>64</v>
      </c>
      <c r="B69" s="15" t="s">
        <v>140</v>
      </c>
      <c r="C69" s="10">
        <v>3785971.5</v>
      </c>
      <c r="D69" s="10">
        <v>831355.60720000009</v>
      </c>
      <c r="E69" s="10">
        <f>D69/C69*100</f>
        <v>21.958844835466937</v>
      </c>
    </row>
    <row r="70" spans="1:5" s="9" customFormat="1" ht="15" x14ac:dyDescent="0.25">
      <c r="A70" s="23" t="s">
        <v>65</v>
      </c>
      <c r="B70" s="15" t="s">
        <v>141</v>
      </c>
      <c r="C70" s="10">
        <v>372999.6</v>
      </c>
      <c r="D70" s="10">
        <v>63261.185810000003</v>
      </c>
      <c r="E70" s="10">
        <f>D70/C70*100</f>
        <v>16.96012162211434</v>
      </c>
    </row>
    <row r="71" spans="1:5" ht="14.25" x14ac:dyDescent="0.2">
      <c r="A71" s="26" t="s">
        <v>66</v>
      </c>
      <c r="B71" s="25" t="s">
        <v>142</v>
      </c>
      <c r="C71" s="8">
        <v>888574.8</v>
      </c>
      <c r="D71" s="8">
        <v>134796.88333000001</v>
      </c>
      <c r="E71" s="8">
        <f>D71/C71*100</f>
        <v>15.170009697551631</v>
      </c>
    </row>
    <row r="72" spans="1:5" s="9" customFormat="1" ht="15" x14ac:dyDescent="0.25">
      <c r="A72" s="23" t="s">
        <v>67</v>
      </c>
      <c r="B72" s="15" t="s">
        <v>143</v>
      </c>
      <c r="C72" s="10">
        <v>494429.9</v>
      </c>
      <c r="D72" s="10">
        <v>50713.733999999997</v>
      </c>
      <c r="E72" s="10">
        <f>D72/C72*100</f>
        <v>10.257011964689028</v>
      </c>
    </row>
    <row r="73" spans="1:5" ht="15" x14ac:dyDescent="0.25">
      <c r="A73" s="23" t="s">
        <v>68</v>
      </c>
      <c r="B73" s="15" t="s">
        <v>144</v>
      </c>
      <c r="C73" s="10">
        <v>372030.5</v>
      </c>
      <c r="D73" s="10">
        <v>80391.786090000009</v>
      </c>
      <c r="E73" s="10">
        <f>D73/C73*100</f>
        <v>21.608923486112026</v>
      </c>
    </row>
    <row r="74" spans="1:5" ht="15" x14ac:dyDescent="0.25">
      <c r="A74" s="23" t="s">
        <v>69</v>
      </c>
      <c r="B74" s="15" t="s">
        <v>145</v>
      </c>
      <c r="C74" s="10">
        <v>22114.400000000001</v>
      </c>
      <c r="D74" s="10">
        <v>3691.3632400000001</v>
      </c>
      <c r="E74" s="10">
        <f>D74/C74*100</f>
        <v>16.692124769381035</v>
      </c>
    </row>
    <row r="75" spans="1:5" ht="14.25" x14ac:dyDescent="0.2">
      <c r="A75" s="26" t="s">
        <v>70</v>
      </c>
      <c r="B75" s="25" t="s">
        <v>146</v>
      </c>
      <c r="C75" s="8">
        <v>183749.9</v>
      </c>
      <c r="D75" s="8">
        <v>19349.944079999997</v>
      </c>
      <c r="E75" s="8">
        <f>D75/C75*100</f>
        <v>10.530587543176892</v>
      </c>
    </row>
    <row r="76" spans="1:5" s="9" customFormat="1" ht="15" x14ac:dyDescent="0.25">
      <c r="A76" s="23" t="s">
        <v>71</v>
      </c>
      <c r="B76" s="15" t="s">
        <v>147</v>
      </c>
      <c r="C76" s="10">
        <v>23705.5</v>
      </c>
      <c r="D76" s="10">
        <v>5700</v>
      </c>
      <c r="E76" s="10">
        <f>D76/C76*100</f>
        <v>24.045052835839783</v>
      </c>
    </row>
    <row r="77" spans="1:5" s="9" customFormat="1" ht="15" x14ac:dyDescent="0.25">
      <c r="A77" s="23" t="s">
        <v>72</v>
      </c>
      <c r="B77" s="15" t="s">
        <v>148</v>
      </c>
      <c r="C77" s="10">
        <v>37962.5</v>
      </c>
      <c r="D77" s="10">
        <v>9100</v>
      </c>
      <c r="E77" s="10">
        <f>D77/C77*100</f>
        <v>23.9710240368785</v>
      </c>
    </row>
    <row r="78" spans="1:5" s="9" customFormat="1" ht="15" x14ac:dyDescent="0.25">
      <c r="A78" s="23" t="s">
        <v>73</v>
      </c>
      <c r="B78" s="15" t="s">
        <v>149</v>
      </c>
      <c r="C78" s="10">
        <v>122081.9</v>
      </c>
      <c r="D78" s="10">
        <v>4549.9440800000002</v>
      </c>
      <c r="E78" s="10">
        <f>D78/C78*100</f>
        <v>3.7269604093645334</v>
      </c>
    </row>
    <row r="79" spans="1:5" ht="28.5" x14ac:dyDescent="0.2">
      <c r="A79" s="26" t="s">
        <v>74</v>
      </c>
      <c r="B79" s="25" t="s">
        <v>150</v>
      </c>
      <c r="C79" s="8">
        <v>1000000</v>
      </c>
      <c r="D79" s="8">
        <v>25473.84102</v>
      </c>
      <c r="E79" s="8">
        <f>D79/C79*100</f>
        <v>2.5473841019999997</v>
      </c>
    </row>
    <row r="80" spans="1:5" ht="15" x14ac:dyDescent="0.25">
      <c r="A80" s="23" t="s">
        <v>75</v>
      </c>
      <c r="B80" s="15" t="s">
        <v>151</v>
      </c>
      <c r="C80" s="10">
        <v>1000000</v>
      </c>
      <c r="D80" s="10">
        <v>25473.84102</v>
      </c>
      <c r="E80" s="10">
        <f>D80/C80*100</f>
        <v>2.5473841019999997</v>
      </c>
    </row>
    <row r="81" spans="1:5" ht="42.75" x14ac:dyDescent="0.2">
      <c r="A81" s="26" t="s">
        <v>76</v>
      </c>
      <c r="B81" s="25" t="s">
        <v>152</v>
      </c>
      <c r="C81" s="8">
        <v>2175412.1</v>
      </c>
      <c r="D81" s="8">
        <v>452256.25</v>
      </c>
      <c r="E81" s="8">
        <f>D81/C81*100</f>
        <v>20.789451800879473</v>
      </c>
    </row>
    <row r="82" spans="1:5" ht="30" x14ac:dyDescent="0.25">
      <c r="A82" s="23" t="s">
        <v>77</v>
      </c>
      <c r="B82" s="15" t="s">
        <v>153</v>
      </c>
      <c r="C82" s="10">
        <v>938421.5</v>
      </c>
      <c r="D82" s="10">
        <v>316448.75</v>
      </c>
      <c r="E82" s="10">
        <f>D82/C82*100</f>
        <v>33.721387457555053</v>
      </c>
    </row>
    <row r="83" spans="1:5" ht="15" x14ac:dyDescent="0.25">
      <c r="A83" s="23" t="s">
        <v>78</v>
      </c>
      <c r="B83" s="15" t="s">
        <v>154</v>
      </c>
      <c r="C83" s="10">
        <v>1091034.3</v>
      </c>
      <c r="D83" s="10">
        <v>135807.5</v>
      </c>
      <c r="E83" s="10">
        <f>D83/C83*100</f>
        <v>12.44759216094306</v>
      </c>
    </row>
    <row r="84" spans="1:5" ht="15" x14ac:dyDescent="0.25">
      <c r="A84" s="23" t="s">
        <v>79</v>
      </c>
      <c r="B84" s="15" t="s">
        <v>155</v>
      </c>
      <c r="C84" s="10">
        <v>145956.29999999999</v>
      </c>
      <c r="D84" s="10">
        <v>0</v>
      </c>
      <c r="E84" s="10">
        <f>D84/C84*100</f>
        <v>0</v>
      </c>
    </row>
  </sheetData>
  <autoFilter ref="A6:E84"/>
  <mergeCells count="6">
    <mergeCell ref="A1:E1"/>
    <mergeCell ref="C4:C5"/>
    <mergeCell ref="D4:D5"/>
    <mergeCell ref="A4:A5"/>
    <mergeCell ref="B4:B5"/>
    <mergeCell ref="E4:E5"/>
  </mergeCells>
  <printOptions gridLinesSet="0"/>
  <pageMargins left="0.39370078740157483" right="0.39370078740157483" top="0.39370078740157483" bottom="0.39370078740157483" header="0" footer="0"/>
  <pageSetup paperSize="9" scale="73" fitToHeight="0" pageOrder="overThenDown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на 01.04.2019</vt:lpstr>
      <vt:lpstr>'на 01.04.2019'!Заголовки_для_печати</vt:lpstr>
      <vt:lpstr>'на 01.04.2019'!Область_печати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Елена Чижова</cp:lastModifiedBy>
  <cp:lastPrinted>2019-04-30T05:08:41Z</cp:lastPrinted>
  <dcterms:created xsi:type="dcterms:W3CDTF">1999-06-18T11:49:53Z</dcterms:created>
  <dcterms:modified xsi:type="dcterms:W3CDTF">2019-04-30T05:09:06Z</dcterms:modified>
</cp:coreProperties>
</file>