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8 год\01.01.2019\"/>
    </mc:Choice>
  </mc:AlternateContent>
  <bookViews>
    <workbookView xWindow="0" yWindow="1485" windowWidth="11805" windowHeight="5025"/>
  </bookViews>
  <sheets>
    <sheet name="на 01.01.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01.01.2019'!$A$6:$L$545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01.01.2019'!$6:$6</definedName>
    <definedName name="_xlnm.Print_Area" localSheetId="0">'на 01.01.2019'!$A$1:$L$546</definedName>
  </definedNames>
  <calcPr calcId="162913"/>
</workbook>
</file>

<file path=xl/calcChain.xml><?xml version="1.0" encoding="utf-8"?>
<calcChain xmlns="http://schemas.openxmlformats.org/spreadsheetml/2006/main">
  <c r="L23" i="14" l="1"/>
  <c r="D540" i="14" l="1"/>
  <c r="C536" i="14"/>
  <c r="M509" i="14" l="1"/>
  <c r="D543" i="14"/>
  <c r="D542" i="14"/>
  <c r="D541" i="14"/>
  <c r="C539" i="14"/>
  <c r="C538" i="14"/>
  <c r="C537" i="14"/>
  <c r="C503" i="14"/>
  <c r="C493" i="14"/>
  <c r="C487" i="14"/>
  <c r="C479" i="14"/>
  <c r="C475" i="14"/>
  <c r="C467" i="14"/>
  <c r="C458" i="14"/>
  <c r="C448" i="14"/>
  <c r="C442" i="14"/>
  <c r="C429" i="14"/>
  <c r="C428" i="14" l="1"/>
  <c r="C540" i="14" s="1"/>
  <c r="D334" i="14"/>
  <c r="C507" i="14" l="1"/>
  <c r="C541" i="14"/>
  <c r="C542" i="14" s="1"/>
  <c r="I542" i="14" s="1"/>
  <c r="C535" i="14"/>
  <c r="C534" i="14" s="1"/>
  <c r="C508" i="14" s="1"/>
  <c r="C543" i="14"/>
  <c r="I543" i="14" s="1"/>
  <c r="M508" i="14"/>
  <c r="D294" i="14"/>
  <c r="D232" i="14"/>
  <c r="D219" i="14"/>
  <c r="L543" i="14"/>
  <c r="J543" i="14"/>
  <c r="L542" i="14"/>
  <c r="J542" i="14"/>
  <c r="L541" i="14"/>
  <c r="J541" i="14"/>
  <c r="D218" i="14" l="1"/>
  <c r="D217" i="14" s="1"/>
  <c r="D7" i="14" s="1"/>
  <c r="I541" i="14"/>
  <c r="L11" i="14"/>
  <c r="L12" i="14"/>
  <c r="L13" i="14"/>
  <c r="L14" i="14"/>
  <c r="L15" i="14"/>
  <c r="L16" i="14"/>
  <c r="L17" i="14"/>
  <c r="L18" i="14"/>
  <c r="L19" i="14"/>
  <c r="L20" i="14"/>
  <c r="L21" i="14"/>
  <c r="L22" i="14"/>
  <c r="L24" i="14"/>
  <c r="L26" i="14"/>
  <c r="L28" i="14"/>
  <c r="L29" i="14"/>
  <c r="L30" i="14"/>
  <c r="L31" i="14"/>
  <c r="L32" i="14"/>
  <c r="L33" i="14"/>
  <c r="L34" i="14"/>
  <c r="L35" i="14"/>
  <c r="L36" i="14"/>
  <c r="L37" i="14"/>
  <c r="L38" i="14"/>
  <c r="L39" i="14"/>
  <c r="L40" i="14"/>
  <c r="L41"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2" i="14"/>
  <c r="L73" i="14"/>
  <c r="L74" i="14"/>
  <c r="L75" i="14"/>
  <c r="L76" i="14"/>
  <c r="L77" i="14"/>
  <c r="L78" i="14"/>
  <c r="L79" i="14"/>
  <c r="L80" i="14"/>
  <c r="L81" i="14"/>
  <c r="L82" i="14"/>
  <c r="L83" i="14"/>
  <c r="L84" i="14"/>
  <c r="L86" i="14"/>
  <c r="L87" i="14"/>
  <c r="L88" i="14"/>
  <c r="L89" i="14"/>
  <c r="L90" i="14"/>
  <c r="L91" i="14"/>
  <c r="L92" i="14"/>
  <c r="L93" i="14"/>
  <c r="L94" i="14"/>
  <c r="L95" i="14"/>
  <c r="L96" i="14"/>
  <c r="L98" i="14"/>
  <c r="L99" i="14"/>
  <c r="L100" i="14"/>
  <c r="L103" i="14"/>
  <c r="L106" i="14"/>
  <c r="L107" i="14"/>
  <c r="L108" i="14"/>
  <c r="L109" i="14"/>
  <c r="L110" i="14"/>
  <c r="L111" i="14"/>
  <c r="L112" i="14"/>
  <c r="L113" i="14"/>
  <c r="L114" i="14"/>
  <c r="L125" i="14"/>
  <c r="L126" i="14"/>
  <c r="L127" i="14"/>
  <c r="L129" i="14"/>
  <c r="L130" i="14"/>
  <c r="L133" i="14"/>
  <c r="L134" i="14"/>
  <c r="L135" i="14"/>
  <c r="L136" i="14"/>
  <c r="L137" i="14"/>
  <c r="L138" i="14"/>
  <c r="L139" i="14"/>
  <c r="L140" i="14"/>
  <c r="L141" i="14"/>
  <c r="L142" i="14"/>
  <c r="L143" i="14"/>
  <c r="L144" i="14"/>
  <c r="L145" i="14"/>
  <c r="L146" i="14"/>
  <c r="L147" i="14"/>
  <c r="L148" i="14"/>
  <c r="L151" i="14"/>
  <c r="L152" i="14"/>
  <c r="L153" i="14"/>
  <c r="L154" i="14"/>
  <c r="L155" i="14"/>
  <c r="L156" i="14"/>
  <c r="L157" i="14"/>
  <c r="L158" i="14"/>
  <c r="L159" i="14"/>
  <c r="L160" i="14"/>
  <c r="L161" i="14"/>
  <c r="L165" i="14"/>
  <c r="L166" i="14"/>
  <c r="L168" i="14"/>
  <c r="L170" i="14"/>
  <c r="L179" i="14"/>
  <c r="L180" i="14"/>
  <c r="L181" i="14"/>
  <c r="L182" i="14"/>
  <c r="L183" i="14"/>
  <c r="L184" i="14"/>
  <c r="L185" i="14"/>
  <c r="L186" i="14"/>
  <c r="L192" i="14"/>
  <c r="L193" i="14"/>
  <c r="L194" i="14"/>
  <c r="L195" i="14"/>
  <c r="L196" i="14"/>
  <c r="L197" i="14"/>
  <c r="L198" i="14"/>
  <c r="L199" i="14"/>
  <c r="L200" i="14"/>
  <c r="L203" i="14"/>
  <c r="L204" i="14"/>
  <c r="L207" i="14"/>
  <c r="L208" i="14"/>
  <c r="L209" i="14"/>
  <c r="L210" i="14"/>
  <c r="L214" i="14"/>
  <c r="L215" i="14"/>
  <c r="L217" i="14"/>
  <c r="L218" i="14"/>
  <c r="L219" i="14"/>
  <c r="L220" i="14"/>
  <c r="L221" i="14"/>
  <c r="L222" i="14"/>
  <c r="L223" i="14"/>
  <c r="L224" i="14"/>
  <c r="L225" i="14"/>
  <c r="L226" i="14"/>
  <c r="L227" i="14"/>
  <c r="L232" i="14"/>
  <c r="L233" i="14"/>
  <c r="L234" i="14"/>
  <c r="L235" i="14"/>
  <c r="L236" i="14"/>
  <c r="L237" i="14"/>
  <c r="L238" i="14"/>
  <c r="L241" i="14"/>
  <c r="L244" i="14"/>
  <c r="L245" i="14"/>
  <c r="L246" i="14"/>
  <c r="L247" i="14"/>
  <c r="L248" i="14"/>
  <c r="L249" i="14"/>
  <c r="L251" i="14"/>
  <c r="L252" i="14"/>
  <c r="L253" i="14"/>
  <c r="L254" i="14"/>
  <c r="L267" i="14"/>
  <c r="L268" i="14"/>
  <c r="L271" i="14"/>
  <c r="L272" i="14"/>
  <c r="L274" i="14"/>
  <c r="L275" i="14"/>
  <c r="L276" i="14"/>
  <c r="L277" i="14"/>
  <c r="L280" i="14"/>
  <c r="L281" i="14"/>
  <c r="L282" i="14"/>
  <c r="L285" i="14"/>
  <c r="L286" i="14"/>
  <c r="L292" i="14"/>
  <c r="L293" i="14"/>
  <c r="L294" i="14"/>
  <c r="L295" i="14"/>
  <c r="L296" i="14"/>
  <c r="L299" i="14"/>
  <c r="L300" i="14"/>
  <c r="L301" i="14"/>
  <c r="L302" i="14"/>
  <c r="L303" i="14"/>
  <c r="L304" i="14"/>
  <c r="L305" i="14"/>
  <c r="L306" i="14"/>
  <c r="L307" i="14"/>
  <c r="L308" i="14"/>
  <c r="L311" i="14"/>
  <c r="L312" i="14"/>
  <c r="L313" i="14"/>
  <c r="L314" i="14"/>
  <c r="L315" i="14"/>
  <c r="L316" i="14"/>
  <c r="L317" i="14"/>
  <c r="L318" i="14"/>
  <c r="L319" i="14"/>
  <c r="L320" i="14"/>
  <c r="L321" i="14"/>
  <c r="L322" i="14"/>
  <c r="L323" i="14"/>
  <c r="L324" i="14"/>
  <c r="L325" i="14"/>
  <c r="L326" i="14"/>
  <c r="L327" i="14"/>
  <c r="L328" i="14"/>
  <c r="L329" i="14"/>
  <c r="L330" i="14"/>
  <c r="L333" i="14"/>
  <c r="L334" i="14"/>
  <c r="L337" i="14"/>
  <c r="L338" i="14"/>
  <c r="L339" i="14"/>
  <c r="L340" i="14"/>
  <c r="L343" i="14"/>
  <c r="L344" i="14"/>
  <c r="L345" i="14"/>
  <c r="L348" i="14"/>
  <c r="L349" i="14"/>
  <c r="L350" i="14"/>
  <c r="L356" i="14"/>
  <c r="L357" i="14"/>
  <c r="L361" i="14"/>
  <c r="L362" i="14"/>
  <c r="L363" i="14"/>
  <c r="L368" i="14"/>
  <c r="L369" i="14"/>
  <c r="L370" i="14"/>
  <c r="L371" i="14"/>
  <c r="L372" i="14"/>
  <c r="L373" i="14"/>
  <c r="L378" i="14"/>
  <c r="L379" i="14"/>
  <c r="L385" i="14"/>
  <c r="L386" i="14"/>
  <c r="L428" i="14"/>
  <c r="L429" i="14"/>
  <c r="L430" i="14"/>
  <c r="L431" i="14"/>
  <c r="L432" i="14"/>
  <c r="L433" i="14"/>
  <c r="L434" i="14"/>
  <c r="L435" i="14"/>
  <c r="L436" i="14"/>
  <c r="L439" i="14"/>
  <c r="L440" i="14"/>
  <c r="L441" i="14"/>
  <c r="L442" i="14"/>
  <c r="L443" i="14"/>
  <c r="L445" i="14"/>
  <c r="L446" i="14"/>
  <c r="L447" i="14"/>
  <c r="L448" i="14"/>
  <c r="L449" i="14"/>
  <c r="L451" i="14"/>
  <c r="L452" i="14"/>
  <c r="L453" i="14"/>
  <c r="L454" i="14"/>
  <c r="L455" i="14"/>
  <c r="L456" i="14"/>
  <c r="L457" i="14"/>
  <c r="L458" i="14"/>
  <c r="L459" i="14"/>
  <c r="L460" i="14"/>
  <c r="L461" i="14"/>
  <c r="L462" i="14"/>
  <c r="L463" i="14"/>
  <c r="L465" i="14"/>
  <c r="L466" i="14"/>
  <c r="L467" i="14"/>
  <c r="L468" i="14"/>
  <c r="L469" i="14"/>
  <c r="L470" i="14"/>
  <c r="L471" i="14"/>
  <c r="L472" i="14"/>
  <c r="L473" i="14"/>
  <c r="L474" i="14"/>
  <c r="L475" i="14"/>
  <c r="L476" i="14"/>
  <c r="L478" i="14"/>
  <c r="L479" i="14"/>
  <c r="L480" i="14"/>
  <c r="L481" i="14"/>
  <c r="L482" i="14"/>
  <c r="L483" i="14"/>
  <c r="L484" i="14"/>
  <c r="L485" i="14"/>
  <c r="L486" i="14"/>
  <c r="L487" i="14"/>
  <c r="L488" i="14"/>
  <c r="L489" i="14"/>
  <c r="L490" i="14"/>
  <c r="L491" i="14"/>
  <c r="L492" i="14"/>
  <c r="L493" i="14"/>
  <c r="L494" i="14"/>
  <c r="L495" i="14"/>
  <c r="L496" i="14"/>
  <c r="L497" i="14"/>
  <c r="L499" i="14"/>
  <c r="L500" i="14"/>
  <c r="L501" i="14"/>
  <c r="L502" i="14"/>
  <c r="L503" i="14"/>
  <c r="L504" i="14"/>
  <c r="L505" i="14"/>
  <c r="L509" i="14"/>
  <c r="L510" i="14"/>
  <c r="L511" i="14"/>
  <c r="L512" i="14"/>
  <c r="L513" i="14"/>
  <c r="L514" i="14"/>
  <c r="L515" i="14"/>
  <c r="L516" i="14"/>
  <c r="L517" i="14"/>
  <c r="L518" i="14"/>
  <c r="L519" i="14"/>
  <c r="L520" i="14"/>
  <c r="L521" i="14"/>
  <c r="L522" i="14"/>
  <c r="L523" i="14"/>
  <c r="L526" i="14"/>
  <c r="L527" i="14"/>
  <c r="L528" i="14"/>
  <c r="L529" i="14"/>
  <c r="L530" i="14"/>
  <c r="L531" i="14"/>
  <c r="L532" i="14"/>
  <c r="L533" i="14"/>
  <c r="L536" i="14"/>
  <c r="L537" i="14"/>
  <c r="L538" i="14"/>
  <c r="L539" i="14"/>
  <c r="L540" i="14"/>
  <c r="J11" i="14"/>
  <c r="J12" i="14"/>
  <c r="J13" i="14"/>
  <c r="J14" i="14"/>
  <c r="J15" i="14"/>
  <c r="J16" i="14"/>
  <c r="J17" i="14"/>
  <c r="J18" i="14"/>
  <c r="J19" i="14"/>
  <c r="J20" i="14"/>
  <c r="J21" i="14"/>
  <c r="J22" i="14"/>
  <c r="J24" i="14"/>
  <c r="J26" i="14"/>
  <c r="J27" i="14"/>
  <c r="J28" i="14"/>
  <c r="J29" i="14"/>
  <c r="J30" i="14"/>
  <c r="J31" i="14"/>
  <c r="J32" i="14"/>
  <c r="J33" i="14"/>
  <c r="J34" i="14"/>
  <c r="J35" i="14"/>
  <c r="J36" i="14"/>
  <c r="J38" i="14"/>
  <c r="J39"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2" i="14"/>
  <c r="J73" i="14"/>
  <c r="J74" i="14"/>
  <c r="J75" i="14"/>
  <c r="J76" i="14"/>
  <c r="J77" i="14"/>
  <c r="J78" i="14"/>
  <c r="J79" i="14"/>
  <c r="J80" i="14"/>
  <c r="J81" i="14"/>
  <c r="J82" i="14"/>
  <c r="J83" i="14"/>
  <c r="J84" i="14"/>
  <c r="J86" i="14"/>
  <c r="J87" i="14"/>
  <c r="J88" i="14"/>
  <c r="J89" i="14"/>
  <c r="J90" i="14"/>
  <c r="J91" i="14"/>
  <c r="J92" i="14"/>
  <c r="J93" i="14"/>
  <c r="J95" i="14"/>
  <c r="J98" i="14"/>
  <c r="J99" i="14"/>
  <c r="J103" i="14"/>
  <c r="J104" i="14"/>
  <c r="J105" i="14"/>
  <c r="J106" i="14"/>
  <c r="J107" i="14"/>
  <c r="J108" i="14"/>
  <c r="J109" i="14"/>
  <c r="J110" i="14"/>
  <c r="J111" i="14"/>
  <c r="J112" i="14"/>
  <c r="J113" i="14"/>
  <c r="J114" i="14"/>
  <c r="J116" i="14"/>
  <c r="J117" i="14"/>
  <c r="J118" i="14"/>
  <c r="J119" i="14"/>
  <c r="J120" i="14"/>
  <c r="J121" i="14"/>
  <c r="J125" i="14"/>
  <c r="J126" i="14"/>
  <c r="J127" i="14"/>
  <c r="J129" i="14"/>
  <c r="J130" i="14"/>
  <c r="J131" i="14"/>
  <c r="J132" i="14"/>
  <c r="J133" i="14"/>
  <c r="J134" i="14"/>
  <c r="J135" i="14"/>
  <c r="J136" i="14"/>
  <c r="J137" i="14"/>
  <c r="J138" i="14"/>
  <c r="J139" i="14"/>
  <c r="J140" i="14"/>
  <c r="J141" i="14"/>
  <c r="J142" i="14"/>
  <c r="J143" i="14"/>
  <c r="J144" i="14"/>
  <c r="J145" i="14"/>
  <c r="J146" i="14"/>
  <c r="J147" i="14"/>
  <c r="J149" i="14"/>
  <c r="J153" i="14"/>
  <c r="J154" i="14"/>
  <c r="J155" i="14"/>
  <c r="J156" i="14"/>
  <c r="J157" i="14"/>
  <c r="J158" i="14"/>
  <c r="J159" i="14"/>
  <c r="J160" i="14"/>
  <c r="J161" i="14"/>
  <c r="J162" i="14"/>
  <c r="J163" i="14"/>
  <c r="J164" i="14"/>
  <c r="J165" i="14"/>
  <c r="J166" i="14"/>
  <c r="J167" i="14"/>
  <c r="J168" i="14"/>
  <c r="J169"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4" i="14"/>
  <c r="J215" i="14"/>
  <c r="J218" i="14"/>
  <c r="J219" i="14"/>
  <c r="J220" i="14"/>
  <c r="J221" i="14"/>
  <c r="J222" i="14"/>
  <c r="J223" i="14"/>
  <c r="J224" i="14"/>
  <c r="J225" i="14"/>
  <c r="J226" i="14"/>
  <c r="J227" i="14"/>
  <c r="J228" i="14"/>
  <c r="J229" i="14"/>
  <c r="J230" i="14"/>
  <c r="J231" i="14"/>
  <c r="J232" i="14"/>
  <c r="J233" i="14"/>
  <c r="J234" i="14"/>
  <c r="J235" i="14"/>
  <c r="J236" i="14"/>
  <c r="J237" i="14"/>
  <c r="J238" i="14"/>
  <c r="J241" i="14"/>
  <c r="J242" i="14"/>
  <c r="J243" i="14"/>
  <c r="J244" i="14"/>
  <c r="J245" i="14"/>
  <c r="J246" i="14"/>
  <c r="J247" i="14"/>
  <c r="J248" i="14"/>
  <c r="J249" i="14"/>
  <c r="J250" i="14"/>
  <c r="J251" i="14"/>
  <c r="J252" i="14"/>
  <c r="J253" i="14"/>
  <c r="J254" i="14"/>
  <c r="J255" i="14"/>
  <c r="J256" i="14"/>
  <c r="J257" i="14"/>
  <c r="J258" i="14"/>
  <c r="J259" i="14"/>
  <c r="J260" i="14"/>
  <c r="J265" i="14"/>
  <c r="J266" i="14"/>
  <c r="J267" i="14"/>
  <c r="J268" i="14"/>
  <c r="J269" i="14"/>
  <c r="J270" i="14"/>
  <c r="J271" i="14"/>
  <c r="J272" i="14"/>
  <c r="J273" i="14"/>
  <c r="J274" i="14"/>
  <c r="J275" i="14"/>
  <c r="J276" i="14"/>
  <c r="J277" i="14"/>
  <c r="J280" i="14"/>
  <c r="J281" i="14"/>
  <c r="J282" i="14"/>
  <c r="J285" i="14"/>
  <c r="J286" i="14"/>
  <c r="J287" i="14"/>
  <c r="J288" i="14"/>
  <c r="J289" i="14"/>
  <c r="J290" i="14"/>
  <c r="J291"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7" i="14"/>
  <c r="J338" i="14"/>
  <c r="J339" i="14"/>
  <c r="J340" i="14"/>
  <c r="J341" i="14"/>
  <c r="J342" i="14"/>
  <c r="J343" i="14"/>
  <c r="J344" i="14"/>
  <c r="J345" i="14"/>
  <c r="J348" i="14"/>
  <c r="J349" i="14"/>
  <c r="J350" i="14"/>
  <c r="J351" i="14"/>
  <c r="J352" i="14"/>
  <c r="J353" i="14"/>
  <c r="J354" i="14"/>
  <c r="J355" i="14"/>
  <c r="J356" i="14"/>
  <c r="J357" i="14"/>
  <c r="J361" i="14"/>
  <c r="J362" i="14"/>
  <c r="J363" i="14"/>
  <c r="J364" i="14"/>
  <c r="J365" i="14"/>
  <c r="J367" i="14"/>
  <c r="J368" i="14"/>
  <c r="J370" i="14"/>
  <c r="J372" i="14"/>
  <c r="J373" i="14"/>
  <c r="J374" i="14"/>
  <c r="J388" i="14"/>
  <c r="J389"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40" i="14"/>
  <c r="I11" i="14"/>
  <c r="I12" i="14"/>
  <c r="I13" i="14"/>
  <c r="I14" i="14"/>
  <c r="I15" i="14"/>
  <c r="I16" i="14"/>
  <c r="I17" i="14"/>
  <c r="I18" i="14"/>
  <c r="I19" i="14"/>
  <c r="I20" i="14"/>
  <c r="I21" i="14"/>
  <c r="I22" i="14"/>
  <c r="I24" i="14"/>
  <c r="I26" i="14"/>
  <c r="I27" i="14"/>
  <c r="I28" i="14"/>
  <c r="I29" i="14"/>
  <c r="I30" i="14"/>
  <c r="I31" i="14"/>
  <c r="I32" i="14"/>
  <c r="I33" i="14"/>
  <c r="I34" i="14"/>
  <c r="I35" i="14"/>
  <c r="I36" i="14"/>
  <c r="I38" i="14"/>
  <c r="I39"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2" i="14"/>
  <c r="I73" i="14"/>
  <c r="I74" i="14"/>
  <c r="I75" i="14"/>
  <c r="I76" i="14"/>
  <c r="I77" i="14"/>
  <c r="I78" i="14"/>
  <c r="I79" i="14"/>
  <c r="I80" i="14"/>
  <c r="I81" i="14"/>
  <c r="I87" i="14"/>
  <c r="I88" i="14"/>
  <c r="I89" i="14"/>
  <c r="I90" i="14"/>
  <c r="I91" i="14"/>
  <c r="I103" i="14"/>
  <c r="I106" i="14"/>
  <c r="I107" i="14"/>
  <c r="I108" i="14"/>
  <c r="I109" i="14"/>
  <c r="I110" i="14"/>
  <c r="I111" i="14"/>
  <c r="I112" i="14"/>
  <c r="I113" i="14"/>
  <c r="I114" i="14"/>
  <c r="I119" i="14"/>
  <c r="I120" i="14"/>
  <c r="I121" i="14"/>
  <c r="I125" i="14"/>
  <c r="I126" i="14"/>
  <c r="I127" i="14"/>
  <c r="I129" i="14"/>
  <c r="I130" i="14"/>
  <c r="I131" i="14"/>
  <c r="I132" i="14"/>
  <c r="I133" i="14"/>
  <c r="I134" i="14"/>
  <c r="I135" i="14"/>
  <c r="I136" i="14"/>
  <c r="I137" i="14"/>
  <c r="I138" i="14"/>
  <c r="I139" i="14"/>
  <c r="I140" i="14"/>
  <c r="I141" i="14"/>
  <c r="I142" i="14"/>
  <c r="I143" i="14"/>
  <c r="I144" i="14"/>
  <c r="I145" i="14"/>
  <c r="I146" i="14"/>
  <c r="I147" i="14"/>
  <c r="I153" i="14"/>
  <c r="I154" i="14"/>
  <c r="I155" i="14"/>
  <c r="I156" i="14"/>
  <c r="I157" i="14"/>
  <c r="I158" i="14"/>
  <c r="I159" i="14"/>
  <c r="I160" i="14"/>
  <c r="I161" i="14"/>
  <c r="I163" i="14"/>
  <c r="I164" i="14"/>
  <c r="I168" i="14"/>
  <c r="I179" i="14"/>
  <c r="I180" i="14"/>
  <c r="I181" i="14"/>
  <c r="I182" i="14"/>
  <c r="I183" i="14"/>
  <c r="I184" i="14"/>
  <c r="I185" i="14"/>
  <c r="I186" i="14"/>
  <c r="I187" i="14"/>
  <c r="I188" i="14"/>
  <c r="I192" i="14"/>
  <c r="I193" i="14"/>
  <c r="I194" i="14"/>
  <c r="I195" i="14"/>
  <c r="I196" i="14"/>
  <c r="I197" i="14"/>
  <c r="I198" i="14"/>
  <c r="I199" i="14"/>
  <c r="I200" i="14"/>
  <c r="I201" i="14"/>
  <c r="I202" i="14"/>
  <c r="I203" i="14"/>
  <c r="I204" i="14"/>
  <c r="I205" i="14"/>
  <c r="I206" i="14"/>
  <c r="I207" i="14"/>
  <c r="I208" i="14"/>
  <c r="I214" i="14"/>
  <c r="I215" i="14"/>
  <c r="I217" i="14"/>
  <c r="I218" i="14"/>
  <c r="I219" i="14"/>
  <c r="I220" i="14"/>
  <c r="I221" i="14"/>
  <c r="I222" i="14"/>
  <c r="I223" i="14"/>
  <c r="I224" i="14"/>
  <c r="I225" i="14"/>
  <c r="I226" i="14"/>
  <c r="I227" i="14"/>
  <c r="I228" i="14"/>
  <c r="I229" i="14"/>
  <c r="I230" i="14"/>
  <c r="I232" i="14"/>
  <c r="I233" i="14"/>
  <c r="I234" i="14"/>
  <c r="I235" i="14"/>
  <c r="I236" i="14"/>
  <c r="I237" i="14"/>
  <c r="I238" i="14"/>
  <c r="I241" i="14"/>
  <c r="I242" i="14"/>
  <c r="I243" i="14"/>
  <c r="I244" i="14"/>
  <c r="I245" i="14"/>
  <c r="I246" i="14"/>
  <c r="I247" i="14"/>
  <c r="I248" i="14"/>
  <c r="I249" i="14"/>
  <c r="I250" i="14"/>
  <c r="I251" i="14"/>
  <c r="I252" i="14"/>
  <c r="I253" i="14"/>
  <c r="I254" i="14"/>
  <c r="I255" i="14"/>
  <c r="I256" i="14"/>
  <c r="I257" i="14"/>
  <c r="I258" i="14"/>
  <c r="I259" i="14"/>
  <c r="I260" i="14"/>
  <c r="I265" i="14"/>
  <c r="I266" i="14"/>
  <c r="I267" i="14"/>
  <c r="I268" i="14"/>
  <c r="I269" i="14"/>
  <c r="I270" i="14"/>
  <c r="I271" i="14"/>
  <c r="I272" i="14"/>
  <c r="I273" i="14"/>
  <c r="I274" i="14"/>
  <c r="I275" i="14"/>
  <c r="I276" i="14"/>
  <c r="I277" i="14"/>
  <c r="I280" i="14"/>
  <c r="I281" i="14"/>
  <c r="I282" i="14"/>
  <c r="I285" i="14"/>
  <c r="I286" i="14"/>
  <c r="I287" i="14"/>
  <c r="I288" i="14"/>
  <c r="I289" i="14"/>
  <c r="I290" i="14"/>
  <c r="I291"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7" i="14"/>
  <c r="I338" i="14"/>
  <c r="I339" i="14"/>
  <c r="I340" i="14"/>
  <c r="I341" i="14"/>
  <c r="I342" i="14"/>
  <c r="I343" i="14"/>
  <c r="I344" i="14"/>
  <c r="I345" i="14"/>
  <c r="I348" i="14"/>
  <c r="I349" i="14"/>
  <c r="I350" i="14"/>
  <c r="I351" i="14"/>
  <c r="I352" i="14"/>
  <c r="I353" i="14"/>
  <c r="I354" i="14"/>
  <c r="I355" i="14"/>
  <c r="I356" i="14"/>
  <c r="I357" i="14"/>
  <c r="I361" i="14"/>
  <c r="I362" i="14"/>
  <c r="I363" i="14"/>
  <c r="I364" i="14"/>
  <c r="I365" i="14"/>
  <c r="I367" i="14"/>
  <c r="I374" i="14"/>
  <c r="I388" i="14"/>
  <c r="I389"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9" i="14"/>
  <c r="I510" i="14"/>
  <c r="I511" i="14"/>
  <c r="I512" i="14"/>
  <c r="I513" i="14"/>
  <c r="I514" i="14"/>
  <c r="I515" i="14"/>
  <c r="I516" i="14"/>
  <c r="I517" i="14"/>
  <c r="I518" i="14"/>
  <c r="I519" i="14"/>
  <c r="I520" i="14"/>
  <c r="I521" i="14"/>
  <c r="I522" i="14"/>
  <c r="I523" i="14"/>
  <c r="I526" i="14"/>
  <c r="I527" i="14"/>
  <c r="I528" i="14"/>
  <c r="I529" i="14"/>
  <c r="I530" i="14"/>
  <c r="I531" i="14"/>
  <c r="I532" i="14"/>
  <c r="I533" i="14"/>
  <c r="I536" i="14"/>
  <c r="I537" i="14"/>
  <c r="I538" i="14"/>
  <c r="I539" i="14"/>
  <c r="I540" i="14"/>
  <c r="J217" i="14" l="1"/>
  <c r="D536" i="14"/>
  <c r="D507" i="14"/>
  <c r="L8" i="14"/>
  <c r="L9" i="14"/>
  <c r="L10" i="14"/>
  <c r="L7" i="14"/>
  <c r="D539" i="14" l="1"/>
  <c r="J539" i="14" s="1"/>
  <c r="D537" i="14"/>
  <c r="J537" i="14" s="1"/>
  <c r="D535" i="14"/>
  <c r="D538" i="14"/>
  <c r="J538" i="14" s="1"/>
  <c r="J536" i="14"/>
  <c r="J10" i="14"/>
  <c r="I10" i="14"/>
  <c r="J9" i="14"/>
  <c r="I9" i="14"/>
  <c r="J8" i="14"/>
  <c r="I8" i="14"/>
  <c r="G7" i="14"/>
  <c r="F7" i="14"/>
  <c r="D534" i="14" l="1"/>
  <c r="I7" i="14"/>
  <c r="D508" i="14" l="1"/>
  <c r="M7" i="14"/>
  <c r="J7" i="14"/>
</calcChain>
</file>

<file path=xl/sharedStrings.xml><?xml version="1.0" encoding="utf-8"?>
<sst xmlns="http://schemas.openxmlformats.org/spreadsheetml/2006/main" count="1170" uniqueCount="1086">
  <si>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</si>
  <si>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</si>
  <si>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</si>
  <si>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</si>
  <si>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</si>
  <si>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</si>
  <si>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</si>
  <si>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</si>
  <si>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</si>
  <si>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</si>
  <si>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</si>
  <si>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</si>
  <si>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 xml:space="preserve">Утверждено законом 85-ЗО от 27.12.2017 (в ред.59-ЗО от 28.11.2018)
</t>
  </si>
  <si>
    <t>СВОДКА ОБ ИСПОЛНЕНИИ ОБЛАСТНОГО БЮДЖЕТА ТВЕРСКОЙ ОБЛАСТИ
НА 1 ЯНВАРЯ 2019 ГОДА</t>
  </si>
  <si>
    <t>Уточненный план на 01.01.2019</t>
  </si>
  <si>
    <t>Исполнено
на 01.01.2019</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</si>
  <si>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</si>
  <si>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</si>
  <si>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</si>
  <si>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</si>
  <si>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</si>
  <si>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</si>
  <si>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</si>
  <si>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</si>
  <si>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</si>
  <si>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</si>
  <si>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</si>
  <si>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</si>
  <si>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</si>
  <si>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</si>
  <si>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</si>
  <si>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</si>
  <si>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</si>
  <si>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</si>
  <si>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</si>
  <si>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</si>
  <si>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</si>
  <si>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</si>
  <si>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</si>
  <si>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</si>
  <si>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</si>
  <si>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</si>
  <si>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</si>
  <si>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</si>
  <si>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</si>
  <si>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</si>
  <si>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</si>
  <si>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</si>
  <si>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</si>
  <si>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</si>
  <si>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</si>
  <si>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</si>
  <si>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</si>
  <si>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</si>
  <si>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</si>
  <si>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</si>
  <si>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</si>
  <si>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</si>
  <si>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</si>
  <si>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</si>
  <si>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</si>
  <si>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</si>
  <si>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</si>
  <si>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</si>
  <si>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</si>
  <si>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</si>
  <si>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</si>
  <si>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</si>
  <si>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</si>
  <si>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</si>
  <si>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</si>
  <si>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</si>
  <si>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</si>
  <si>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</si>
  <si>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</si>
  <si>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</si>
  <si>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</si>
  <si>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</si>
  <si>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</si>
  <si>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</si>
  <si>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</si>
  <si>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</si>
  <si>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</si>
  <si>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</si>
  <si>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</si>
  <si>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</si>
  <si>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</si>
  <si>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</si>
  <si>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</si>
  <si>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</si>
  <si>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</si>
  <si>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</si>
  <si>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</si>
  <si>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</si>
  <si>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</si>
  <si>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</si>
  <si>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</si>
  <si>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</si>
  <si>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</si>
  <si>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</si>
  <si>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</si>
  <si>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</si>
  <si>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</si>
  <si>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</si>
  <si>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</si>
  <si>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федеральным налогам и сборам)</t>
  </si>
  <si>
    <t>Налог на покупку иностранных денежных знаков и платежных документов, выраженных в иностранной валюте</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</si>
  <si>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</si>
  <si>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</si>
  <si>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</si>
  <si>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</si>
  <si>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</si>
  <si>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</si>
  <si>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</si>
  <si>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</si>
  <si>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</si>
  <si>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</si>
  <si>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</si>
  <si>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</si>
  <si>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</si>
  <si>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</si>
  <si>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</si>
  <si>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</si>
  <si>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</si>
  <si>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</si>
  <si>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</si>
  <si>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</si>
  <si>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</si>
  <si>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</si>
  <si>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</si>
  <si>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</si>
  <si>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</si>
  <si>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</si>
  <si>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</si>
  <si>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</si>
  <si>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</si>
  <si>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</si>
  <si>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</si>
  <si>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</si>
  <si>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</si>
  <si>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</si>
  <si>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</si>
  <si>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</si>
  <si>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</si>
  <si>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</si>
  <si>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</si>
  <si>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</si>
  <si>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</si>
  <si>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</si>
  <si>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</si>
  <si>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</si>
  <si>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</si>
  <si>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</si>
  <si>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</si>
  <si>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</si>
  <si>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</si>
  <si>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</si>
  <si>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</si>
  <si>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</si>
  <si>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</si>
  <si>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</si>
  <si>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</si>
  <si>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</si>
  <si>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</si>
  <si>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</si>
  <si>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</si>
  <si>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</si>
  <si>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</si>
  <si>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</si>
  <si>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</si>
  <si>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</si>
  <si>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</si>
  <si>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</si>
  <si>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</si>
  <si>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</si>
  <si>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нематериальных активов</t>
  </si>
  <si>
    <t>Доходы от продажи нематериальных активов, находящихся в собственности субъектов Российской Федерации</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</si>
  <si>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</si>
  <si>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</si>
  <si>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</si>
  <si>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</si>
  <si>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</si>
  <si>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</si>
  <si>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</si>
  <si>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</si>
  <si>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</si>
  <si>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</si>
  <si>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</si>
  <si>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</si>
  <si>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</si>
  <si>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</si>
  <si>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</si>
  <si>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</si>
  <si>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</si>
  <si>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</si>
  <si>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</si>
  <si>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</si>
  <si>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</si>
  <si>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</si>
  <si>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</si>
  <si>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</si>
  <si>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</si>
  <si>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</si>
  <si>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</si>
  <si>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</si>
  <si>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</si>
  <si>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</si>
  <si>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</si>
  <si>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</si>
  <si>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</si>
  <si>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</si>
  <si>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</si>
  <si>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</si>
  <si>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</si>
  <si>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</si>
  <si>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</si>
  <si>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</si>
  <si>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</si>
  <si>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</si>
  <si>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</si>
  <si>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</si>
  <si>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</si>
  <si>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</si>
  <si>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</si>
  <si>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</si>
  <si>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</si>
  <si>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</si>
  <si>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</si>
  <si>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</si>
  <si>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</si>
  <si>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</si>
  <si>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</si>
  <si>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в целях стимулирования роста налогового потенциала по налогу на прибыль организаций</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</si>
  <si>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</si>
  <si>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</si>
  <si>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Дотации бюджетам субъектов Российской Федерации за достижение наивысших темпов роста налогового потенциала</t>
  </si>
  <si>
    <t>Субсидии бюджетам бюджетной системы Российской Федерации (межбюджетные субсидии)</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</si>
  <si>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</si>
  <si>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</si>
  <si>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</si>
  <si>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</si>
  <si>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</si>
  <si>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</si>
  <si>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</si>
  <si>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</si>
  <si>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</si>
  <si>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</si>
  <si>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</si>
  <si>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</si>
  <si>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</si>
  <si>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</si>
  <si>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</si>
  <si>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</si>
  <si>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</si>
  <si>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</si>
  <si>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</si>
  <si>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</si>
  <si>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</si>
  <si>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</si>
  <si>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</si>
  <si>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</si>
  <si>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</si>
  <si>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</si>
  <si>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</si>
  <si>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</si>
  <si>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</si>
  <si>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</si>
  <si>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</si>
  <si>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</si>
  <si>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</si>
  <si>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</si>
  <si>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</si>
  <si>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</si>
  <si>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</si>
  <si>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</si>
  <si>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</si>
  <si>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</si>
  <si>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</si>
  <si>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</si>
  <si>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обустройства мест массового отдыха населения (городских парков)</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</si>
  <si>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</si>
  <si>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</si>
  <si>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</si>
  <si>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</si>
  <si>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</si>
  <si>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</si>
  <si>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</si>
  <si>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</si>
  <si>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</si>
  <si>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</si>
  <si>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</si>
  <si>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</si>
  <si>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</si>
  <si>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</si>
  <si>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</si>
  <si>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</si>
  <si>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</si>
  <si>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</si>
  <si>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</si>
  <si>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</si>
  <si>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</si>
  <si>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</si>
  <si>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</si>
  <si>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</si>
  <si>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</si>
  <si>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</si>
  <si>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</si>
  <si>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</si>
  <si>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</si>
  <si>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</si>
  <si>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</si>
  <si>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</si>
  <si>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</si>
  <si>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</si>
  <si>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</si>
  <si>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</si>
  <si>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</si>
  <si>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</si>
  <si>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</si>
  <si>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</si>
  <si>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</si>
  <si>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</si>
  <si>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</si>
  <si>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</si>
  <si>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</si>
  <si>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</si>
  <si>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</si>
  <si>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</si>
  <si>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</si>
  <si>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</si>
  <si>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</si>
  <si>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</si>
  <si>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</si>
  <si>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</si>
  <si>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</si>
  <si>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</si>
  <si>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</si>
  <si>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</si>
  <si>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</si>
  <si>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</si>
  <si>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</si>
  <si>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</si>
  <si>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</si>
  <si>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</si>
  <si>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</si>
  <si>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</si>
  <si>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</si>
  <si>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</si>
  <si>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</si>
  <si>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</si>
  <si>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</si>
  <si>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</si>
  <si>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</si>
  <si>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</si>
  <si>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</si>
  <si>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</si>
  <si>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</si>
  <si>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</si>
  <si>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</si>
  <si>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</si>
  <si>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</si>
  <si>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</si>
  <si>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</si>
  <si>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</si>
  <si>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</si>
  <si>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</si>
  <si>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</si>
  <si>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</si>
  <si>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</si>
  <si>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</si>
  <si>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</si>
  <si>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</si>
  <si>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</si>
  <si>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</si>
  <si>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</si>
  <si>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</si>
  <si>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</si>
  <si>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</si>
  <si>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</si>
  <si>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</si>
  <si>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</si>
  <si>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</si>
  <si>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</si>
  <si>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</si>
  <si>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</si>
  <si>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</si>
  <si>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</si>
  <si>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</si>
  <si>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</si>
  <si>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</si>
  <si>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</si>
  <si>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</si>
  <si>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Возврат остатков субсидий на государственную поддержку молодежного предпринимательства из бюджетов субъектов Российской Федерации</t>
  </si>
  <si>
    <t>Возврат остатков субсидий на поддержку племенного крупного рогатого скота молочного направления из бюджетов субъектов Российской Федерации</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</si>
  <si>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</si>
  <si>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</si>
  <si>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</si>
  <si>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</si>
  <si>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</si>
  <si>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</si>
  <si>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</si>
  <si>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</si>
  <si>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</si>
  <si>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</si>
  <si>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</si>
  <si>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</si>
  <si>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</si>
  <si>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</si>
  <si>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</si>
  <si>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</si>
  <si>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</si>
  <si>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</si>
  <si>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</si>
  <si>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</si>
  <si>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</si>
  <si>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</si>
  <si>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</si>
  <si>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</si>
  <si>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</si>
  <si>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</si>
  <si>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</si>
  <si>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</si>
  <si>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</si>
  <si>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</si>
  <si>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</si>
  <si>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</si>
  <si>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</si>
  <si>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</si>
  <si>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</si>
  <si>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</si>
  <si>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</si>
  <si>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</si>
  <si>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</si>
  <si>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</si>
  <si>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</si>
  <si>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</si>
  <si>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</si>
  <si>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</si>
  <si>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</si>
  <si>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</si>
  <si>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</si>
  <si>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</si>
  <si>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</si>
  <si>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</si>
  <si>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</si>
  <si>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</si>
  <si>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</si>
  <si>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</si>
  <si>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</si>
  <si>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</si>
  <si>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</si>
  <si>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</si>
  <si>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</si>
  <si>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</si>
  <si>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</si>
  <si>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</si>
  <si>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</si>
  <si>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</si>
  <si>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</si>
  <si>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</si>
  <si>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</si>
  <si>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</si>
  <si>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</si>
  <si>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</si>
  <si>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</si>
  <si>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</si>
  <si>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</si>
  <si>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</si>
  <si>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</si>
  <si>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</si>
  <si>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</si>
  <si>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</si>
  <si>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</si>
  <si>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</si>
  <si>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</si>
  <si>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</si>
  <si>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</si>
  <si>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</si>
  <si>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</si>
  <si>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</si>
  <si>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</si>
  <si>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</si>
  <si>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</si>
  <si>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</si>
  <si>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</si>
  <si>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</si>
  <si>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</si>
  <si>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</si>
  <si>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</si>
  <si>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00010901020040000110</t>
  </si>
  <si>
    <t>00010901030050000110</t>
  </si>
  <si>
    <t>00010903000000000110</t>
  </si>
  <si>
    <t>00010903020000000110</t>
  </si>
  <si>
    <t>00010903023010000110</t>
  </si>
  <si>
    <t>00010903080000000110</t>
  </si>
  <si>
    <t>00010903082020000110</t>
  </si>
  <si>
    <t>00010904000000000110</t>
  </si>
  <si>
    <t>00010904010020000110</t>
  </si>
  <si>
    <t>00010904020020000110</t>
  </si>
  <si>
    <t>00010904030010000110</t>
  </si>
  <si>
    <t>00010905000010000110</t>
  </si>
  <si>
    <t>00010905040010000110</t>
  </si>
  <si>
    <t>00010906000020000110</t>
  </si>
  <si>
    <t>00010906010020000110</t>
  </si>
  <si>
    <t>00010906020020000110</t>
  </si>
  <si>
    <t>00010911000020000110</t>
  </si>
  <si>
    <t>00010911010020000110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</si>
  <si>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</si>
  <si>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</si>
  <si>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</si>
  <si>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</si>
  <si>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</si>
  <si>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</si>
  <si>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</si>
  <si>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</si>
  <si>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</si>
  <si>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</si>
  <si>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</si>
  <si>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</si>
  <si>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</si>
  <si>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</si>
  <si>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</si>
  <si>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</si>
  <si>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</si>
  <si>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</si>
  <si>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</si>
  <si>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</si>
  <si>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</si>
  <si>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</si>
  <si>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</si>
  <si>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</si>
  <si>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</si>
  <si>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</si>
  <si>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</si>
  <si>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</si>
  <si>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</si>
  <si>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</si>
  <si>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</si>
  <si>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</si>
  <si>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</si>
  <si>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</si>
  <si>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</si>
  <si>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</si>
  <si>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</si>
  <si>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</si>
  <si>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</si>
  <si>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</si>
  <si>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</si>
  <si>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</si>
  <si>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</si>
  <si>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</si>
  <si>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</si>
  <si>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</si>
  <si>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</si>
  <si>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</si>
  <si>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</si>
  <si>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</si>
  <si>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</si>
  <si>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</si>
  <si>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</si>
  <si>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</si>
  <si>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</si>
  <si>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</si>
  <si>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</si>
  <si>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</si>
  <si>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</si>
  <si>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</si>
  <si>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</si>
  <si>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</si>
  <si>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</si>
  <si>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</si>
  <si>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00011404000000000420</t>
  </si>
  <si>
    <t>00011404020020000420</t>
  </si>
  <si>
    <t>00011406000000000430</t>
  </si>
  <si>
    <t>00011406020000000430</t>
  </si>
  <si>
    <t>00011406022020000430</t>
  </si>
  <si>
    <t>00011406300000000430</t>
  </si>
  <si>
    <t>00011406320000000430</t>
  </si>
  <si>
    <t>00011406322020000430</t>
  </si>
  <si>
    <t>00011500000000000000</t>
  </si>
  <si>
    <t>00011502000000000140</t>
  </si>
  <si>
    <t>00011502020020000140</t>
  </si>
  <si>
    <t>00011600000000000000</t>
  </si>
  <si>
    <t>00011602000000000140</t>
  </si>
  <si>
    <t>00011602030020000140</t>
  </si>
  <si>
    <t>00011618000000000140</t>
  </si>
  <si>
    <t>00011618020020000140</t>
  </si>
  <si>
    <t>00011621000000000140</t>
  </si>
  <si>
    <t>00011621020020000140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</si>
  <si>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</si>
  <si>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</si>
  <si>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</si>
  <si>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</si>
  <si>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</si>
  <si>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</si>
  <si>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</si>
  <si>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</si>
  <si>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</si>
  <si>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</si>
  <si>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</si>
  <si>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</si>
  <si>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</si>
  <si>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</si>
  <si>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</si>
  <si>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</si>
  <si>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</si>
  <si>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</si>
  <si>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</si>
  <si>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</si>
  <si>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</si>
  <si>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</si>
  <si>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</si>
  <si>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</si>
  <si>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</si>
  <si>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</si>
  <si>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</si>
  <si>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00011705070020000180</t>
  </si>
  <si>
    <t>00020000000000000000</t>
  </si>
  <si>
    <t>00020200000000000000</t>
  </si>
  <si>
    <t>00020210000000000151</t>
  </si>
  <si>
    <t>00020215001000000151</t>
  </si>
  <si>
    <t>00020215001020000151</t>
  </si>
  <si>
    <t>00020215002000000151</t>
  </si>
  <si>
    <t>00020215002020000151</t>
  </si>
  <si>
    <t>00020215009000000151</t>
  </si>
  <si>
    <t>00020215009020000151</t>
  </si>
  <si>
    <t>00020215010000000151</t>
  </si>
  <si>
    <t>00020215010020000151</t>
  </si>
  <si>
    <t>00020215213020000151</t>
  </si>
  <si>
    <t>00020215311000000151</t>
  </si>
  <si>
    <t>00020215311020000151</t>
  </si>
  <si>
    <t>00020215549020000151</t>
  </si>
  <si>
    <t>00020220000000000151</t>
  </si>
  <si>
    <t>00020220051000000151</t>
  </si>
  <si>
    <t>00020220051020000151</t>
  </si>
  <si>
    <t>00020220077000000151</t>
  </si>
  <si>
    <t>00020220077020000151</t>
  </si>
  <si>
    <t>00020225027000000151</t>
  </si>
  <si>
    <t>00020225027020000151</t>
  </si>
  <si>
    <t>00020225066020000151</t>
  </si>
  <si>
    <t>00020225081000000151</t>
  </si>
  <si>
    <t>00020225081020000151</t>
  </si>
  <si>
    <t>00020225082020000151</t>
  </si>
  <si>
    <t>00020225084020000151</t>
  </si>
  <si>
    <t>00020225086000000151</t>
  </si>
  <si>
    <t>00020225086020000151</t>
  </si>
  <si>
    <t>00020225097000000151</t>
  </si>
  <si>
    <t>00020225097020000151</t>
  </si>
  <si>
    <t>00020225198020000151</t>
  </si>
  <si>
    <t>00020225209020000151</t>
  </si>
  <si>
    <t>00020225382020000151</t>
  </si>
  <si>
    <t>00020225402020000151</t>
  </si>
  <si>
    <t>00020225462020000151</t>
  </si>
  <si>
    <t>00020225466000000151</t>
  </si>
  <si>
    <t>00020225466020000151</t>
  </si>
  <si>
    <t>00020225467000000151</t>
  </si>
  <si>
    <t>00020225467020000151</t>
  </si>
  <si>
    <t>00020225497000000151</t>
  </si>
  <si>
    <t>00020225497020000151</t>
  </si>
  <si>
    <t>00020225517000000151</t>
  </si>
  <si>
    <t>00020225517020000151</t>
  </si>
  <si>
    <t>00020225519000000151</t>
  </si>
  <si>
    <t>00020225519020000151</t>
  </si>
  <si>
    <t>00020225520000000151</t>
  </si>
  <si>
    <t>00020225520020000151</t>
  </si>
  <si>
    <t>00020225527000000151</t>
  </si>
  <si>
    <t>00020225527020000151</t>
  </si>
  <si>
    <t>00020225533020000151</t>
  </si>
  <si>
    <t>00020225541020000151</t>
  </si>
  <si>
    <t>00020225542020000151</t>
  </si>
  <si>
    <t>00020225543020000151</t>
  </si>
  <si>
    <t>00020225544020000151</t>
  </si>
  <si>
    <t>00020225554020000151</t>
  </si>
  <si>
    <t>00020225555000000151</t>
  </si>
  <si>
    <t>00020225555020000151</t>
  </si>
  <si>
    <t>00020225560000000151</t>
  </si>
  <si>
    <t>00020225560020000151</t>
  </si>
  <si>
    <t>00020225567000000151</t>
  </si>
  <si>
    <t>00020225567020000151</t>
  </si>
  <si>
    <t>00020225568020000151</t>
  </si>
  <si>
    <t>00020225674000000151</t>
  </si>
  <si>
    <t>00020225674020000151</t>
  </si>
  <si>
    <t>00020229999000000151</t>
  </si>
  <si>
    <t>00020229999020000151</t>
  </si>
  <si>
    <t>00020230000000000151</t>
  </si>
  <si>
    <t>00020235118000000151</t>
  </si>
  <si>
    <t>00020235118020000151</t>
  </si>
  <si>
    <t>00020235120000000151</t>
  </si>
  <si>
    <t>00020235120020000151</t>
  </si>
  <si>
    <t>00020235128000000151</t>
  </si>
  <si>
    <t>00020235128020000151</t>
  </si>
  <si>
    <t>00020235129000000151</t>
  </si>
  <si>
    <t>00020235129020000151</t>
  </si>
  <si>
    <t>00020235134000000151</t>
  </si>
  <si>
    <t>00020235134020000151</t>
  </si>
  <si>
    <t>00020235135000000151</t>
  </si>
  <si>
    <t>00020235135020000151</t>
  </si>
  <si>
    <t>00020235137000000151</t>
  </si>
  <si>
    <t>00020235137020000151</t>
  </si>
  <si>
    <t>00020235176000000151</t>
  </si>
  <si>
    <t>00020235176020000151</t>
  </si>
  <si>
    <t>00020235220000000151</t>
  </si>
  <si>
    <t>00020235220020000151</t>
  </si>
  <si>
    <t>00020235240000000151</t>
  </si>
  <si>
    <t>00020235240020000151</t>
  </si>
  <si>
    <t>00020235250000000151</t>
  </si>
  <si>
    <t>00020235250020000151</t>
  </si>
  <si>
    <t>00020235260000000151</t>
  </si>
  <si>
    <t>00020235260020000151</t>
  </si>
  <si>
    <t>00020235270000000151</t>
  </si>
  <si>
    <t>00020235270020000151</t>
  </si>
  <si>
    <t>00020235280000000151</t>
  </si>
  <si>
    <t>00020235280020000151</t>
  </si>
  <si>
    <t>00020235290000000151</t>
  </si>
  <si>
    <t>00020235290020000151</t>
  </si>
  <si>
    <t>00020235380000000151</t>
  </si>
  <si>
    <t>00020235380020000151</t>
  </si>
  <si>
    <t>00020235460000000151</t>
  </si>
  <si>
    <t>00020235460020000151</t>
  </si>
  <si>
    <t>00020235485000000151</t>
  </si>
  <si>
    <t>00020235485020000151</t>
  </si>
  <si>
    <t>00020235573000000151</t>
  </si>
  <si>
    <t>00020235573020000151</t>
  </si>
  <si>
    <t>00020235900020000151</t>
  </si>
  <si>
    <t>00020240000000000151</t>
  </si>
  <si>
    <t>00020245141000000151</t>
  </si>
  <si>
    <t>00020245141020000151</t>
  </si>
  <si>
    <t>00020245142000000151</t>
  </si>
  <si>
    <t>00020245142020000151</t>
  </si>
  <si>
    <t>00020245159000000151</t>
  </si>
  <si>
    <t>00020245159020000151</t>
  </si>
  <si>
    <t>00020245161000000151</t>
  </si>
  <si>
    <t>00020245161020000151</t>
  </si>
  <si>
    <t>00020245197020000151</t>
  </si>
  <si>
    <t>00020245390000000151</t>
  </si>
  <si>
    <t>00020245390020000151</t>
  </si>
  <si>
    <t>00020245422020000151</t>
  </si>
  <si>
    <t>00020245433000000151</t>
  </si>
  <si>
    <t>00020245433020000151</t>
  </si>
  <si>
    <t>00020245574020000151</t>
  </si>
  <si>
    <t>00020249001000000151</t>
  </si>
  <si>
    <t>00020249001020000151</t>
  </si>
  <si>
    <t>00020249999000000151</t>
  </si>
  <si>
    <t>00020249999020000151</t>
  </si>
  <si>
    <t>00020300000000000000</t>
  </si>
  <si>
    <t>00020302000020000180</t>
  </si>
  <si>
    <t>00020302030020000180</t>
  </si>
  <si>
    <t>00020400000000000000</t>
  </si>
  <si>
    <t>00020402000020000180</t>
  </si>
  <si>
    <t>00020402010020000180</t>
  </si>
  <si>
    <t>00020700000000000000</t>
  </si>
  <si>
    <t>00020702000020000180</t>
  </si>
  <si>
    <t>00020702030020000180</t>
  </si>
  <si>
    <t>00021800000000000000</t>
  </si>
  <si>
    <t>00021800000000000151</t>
  </si>
  <si>
    <t>00021800000000000180</t>
  </si>
  <si>
    <t>00021800000020000151</t>
  </si>
  <si>
    <t>00021802000020000180</t>
  </si>
  <si>
    <t>00021802010020000180</t>
  </si>
  <si>
    <t>00021802020020000180</t>
  </si>
  <si>
    <t>00021802030020000180</t>
  </si>
  <si>
    <t>00021825097020000151</t>
  </si>
  <si>
    <t>00021825509020000151</t>
  </si>
  <si>
    <t>00021825520020000151</t>
  </si>
  <si>
    <t>00021825555020000151</t>
  </si>
  <si>
    <t>00021825558020000151</t>
  </si>
  <si>
    <t>00021825560020000151</t>
  </si>
  <si>
    <t>00021835485020000151</t>
  </si>
  <si>
    <t>00021852900020000151</t>
  </si>
  <si>
    <t>00021860010020000151</t>
  </si>
  <si>
    <t>00021900000000000000</t>
  </si>
  <si>
    <t>00021900000020000151</t>
  </si>
  <si>
    <t>00021925018020000151</t>
  </si>
  <si>
    <t>00021925020020000151</t>
  </si>
  <si>
    <t>00021925027020000151</t>
  </si>
  <si>
    <t>00021925039020000151</t>
  </si>
  <si>
    <t>00021925041020000151</t>
  </si>
  <si>
    <t>00021925042020000151</t>
  </si>
  <si>
    <t>00021925048020000151</t>
  </si>
  <si>
    <t>00021925053020000151</t>
  </si>
  <si>
    <t>00021925054020000151</t>
  </si>
  <si>
    <t>00021925064020000151</t>
  </si>
  <si>
    <t>00021925081020000151</t>
  </si>
  <si>
    <t>00021925082020000151</t>
  </si>
  <si>
    <t>00021925084020000151</t>
  </si>
  <si>
    <t>00021925086020000151</t>
  </si>
  <si>
    <t>00021925097020000151</t>
  </si>
  <si>
    <t>00021925110020000151</t>
  </si>
  <si>
    <t>00021925444020000151</t>
  </si>
  <si>
    <t>00021925445020000151</t>
  </si>
  <si>
    <t>00021925446020000151</t>
  </si>
  <si>
    <t>00021925450020000151</t>
  </si>
  <si>
    <t>00021925462020000151</t>
  </si>
  <si>
    <t>00021925495020000151</t>
  </si>
  <si>
    <t>00021925509020000151</t>
  </si>
  <si>
    <t>00021925520020000151</t>
  </si>
  <si>
    <t>00021925541020000151</t>
  </si>
  <si>
    <t>00021925555020000151</t>
  </si>
  <si>
    <t>00021925558020000151</t>
  </si>
  <si>
    <t>00021925560020000151</t>
  </si>
  <si>
    <t>00021935134020000151</t>
  </si>
  <si>
    <t>00021935137020000151</t>
  </si>
  <si>
    <t>00021935220020000151</t>
  </si>
  <si>
    <t>00021935250020000151</t>
  </si>
  <si>
    <t>00021935270020000151</t>
  </si>
  <si>
    <t>00021935380020000151</t>
  </si>
  <si>
    <t>00021935485020000151</t>
  </si>
  <si>
    <t>00021945462020000151</t>
  </si>
  <si>
    <t>00021951360020000151</t>
  </si>
  <si>
    <t>00021990000020000151</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</si>
  <si>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</si>
  <si>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</si>
  <si>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</si>
  <si>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</si>
  <si>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</si>
  <si>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</si>
  <si>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</si>
  <si>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</si>
  <si>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</si>
  <si>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</si>
  <si>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</si>
  <si>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</si>
  <si>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</si>
  <si>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</si>
  <si>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</si>
  <si>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</si>
  <si>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</si>
  <si>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</si>
  <si>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</si>
  <si>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</si>
  <si>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</si>
  <si>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</si>
  <si>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</si>
  <si>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</si>
  <si>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</si>
  <si>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</si>
  <si>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</si>
  <si>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</si>
  <si>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</si>
  <si>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</si>
  <si>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</si>
  <si>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</si>
  <si>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</si>
  <si>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</si>
  <si>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</si>
  <si>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</si>
  <si>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</si>
  <si>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</si>
  <si>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</si>
  <si>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</si>
  <si>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</si>
  <si>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</si>
  <si>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</si>
  <si>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</si>
  <si>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</si>
  <si>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</si>
  <si>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</si>
  <si>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</si>
  <si>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</si>
  <si>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</si>
  <si>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</si>
  <si>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</si>
  <si>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</si>
  <si>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</si>
  <si>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</si>
  <si>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</si>
  <si>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</si>
  <si>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</si>
  <si>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</si>
  <si>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</si>
  <si>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</si>
  <si>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</si>
  <si>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</si>
  <si>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</si>
  <si>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</si>
  <si>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</si>
  <si>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</si>
  <si>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</si>
  <si>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</si>
  <si>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</si>
  <si>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</si>
  <si>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</si>
  <si>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</si>
  <si>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</si>
  <si>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</si>
  <si>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</si>
  <si>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</si>
  <si>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</si>
  <si>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</si>
  <si>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</si>
  <si>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</si>
  <si>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</si>
  <si>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</si>
  <si>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</si>
  <si>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</si>
  <si>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</si>
  <si>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</si>
  <si>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</si>
  <si>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</si>
  <si>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</si>
  <si>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</si>
  <si>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</si>
  <si>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</si>
  <si>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</si>
  <si>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</si>
  <si>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</si>
  <si>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</si>
  <si>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</si>
  <si>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</si>
  <si>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</si>
  <si>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</si>
  <si>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</si>
  <si>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</si>
  <si>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</si>
  <si>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</si>
  <si>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</si>
  <si>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</si>
  <si>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</si>
  <si>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</si>
  <si>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</si>
  <si>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</si>
  <si>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</si>
  <si>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</si>
  <si>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</si>
  <si>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</si>
  <si>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</si>
  <si>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</si>
  <si>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</si>
  <si>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</si>
  <si>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</si>
  <si>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</si>
  <si>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</si>
  <si>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</si>
  <si>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</si>
  <si>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</si>
  <si>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</si>
  <si>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</si>
  <si>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</si>
  <si>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</si>
  <si>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</si>
  <si>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</si>
  <si>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</si>
  <si>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</si>
  <si>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</si>
  <si>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</si>
  <si>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</si>
  <si>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</si>
  <si>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</si>
  <si>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</si>
  <si>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</si>
  <si>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</si>
  <si>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</si>
  <si>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</si>
  <si>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</si>
  <si>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</si>
  <si>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</si>
  <si>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</si>
  <si>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</si>
  <si>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</si>
  <si>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</si>
  <si>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</si>
  <si>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</si>
  <si>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</si>
  <si>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</si>
  <si>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</si>
  <si>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</si>
  <si>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</si>
  <si>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</si>
  <si>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</si>
  <si>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</si>
  <si>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</si>
  <si>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Государственные   (муниципальные)   ценные   бумаги,   номинальная стоимость которых указана в валюте Российской Федерации</t>
  </si>
  <si>
    <t>Погашение государственных (муниципальных) ценных бумаг, номинальная стоимость которых указана в валюте Российской Федерации</t>
  </si>
  <si>
    <t>Погашение государственных ценных бумаг субъектов Российской Федерации, номинальная стоимость которых указана в валюте Российской Федерации</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</si>
  <si>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</si>
  <si>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</si>
  <si>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</si>
  <si>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</si>
  <si>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</si>
  <si>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</si>
  <si>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</si>
  <si>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</si>
  <si>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</si>
  <si>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</si>
  <si>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</si>
  <si>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</si>
  <si>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</si>
  <si>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</si>
  <si>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</si>
  <si>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</si>
  <si>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</si>
  <si>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</si>
  <si>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</si>
  <si>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</si>
  <si>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</si>
  <si>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</si>
  <si>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</si>
  <si>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</si>
  <si>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</si>
  <si>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</si>
  <si>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</si>
  <si>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</si>
  <si>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</si>
  <si>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</si>
  <si>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</si>
  <si>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</si>
  <si>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00001010000000000000</t>
  </si>
  <si>
    <t>00001010000000000800</t>
  </si>
  <si>
    <t>00001010000020000810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</si>
  <si>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</si>
  <si>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</si>
  <si>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</si>
  <si>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</si>
  <si>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</si>
  <si>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</si>
  <si>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</si>
  <si>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</si>
  <si>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</si>
  <si>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</si>
  <si>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</si>
  <si>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</si>
  <si>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</si>
  <si>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</si>
  <si>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</si>
  <si>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</si>
  <si>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</si>
  <si>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</si>
  <si>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</si>
  <si>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</si>
  <si>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</si>
  <si>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</si>
  <si>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</si>
  <si>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</si>
  <si>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</si>
  <si>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</si>
  <si>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</si>
  <si>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</si>
  <si>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</si>
  <si>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</si>
  <si>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</si>
  <si>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00010302110010000110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</si>
  <si>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</si>
  <si>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</si>
  <si>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</si>
  <si>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</si>
  <si>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</si>
  <si>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</si>
  <si>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Плата за выбросы загрязняющих веществ в атмосферный воздух передвижными объектами</t>
  </si>
  <si>
    <t>00011201020010000120</t>
  </si>
  <si>
    <t>Субсидии бюджетам на поддержку региональных проектов в сфере информационных технологий</t>
  </si>
  <si>
    <t>00020225028000000151</t>
  </si>
  <si>
    <t>Субсидии бюджетам субъектов Российской Федерации на поддержку региональных проектов в сфере информационных технологий</t>
  </si>
  <si>
    <t>00020225028020000151</t>
  </si>
  <si>
    <t>Субсидии бюджетам на подготовку и проведение празднования на федеральном уровне памятных дат субъектов Российской Федерации</t>
  </si>
  <si>
    <t>00020225509000000151</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</si>
  <si>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</si>
  <si>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00020225509020000151</t>
  </si>
  <si>
    <t>Субсидии бюджетам на реализацию мероприятий по укреплению единства российской нации и этнокультурному развитию народов России</t>
  </si>
  <si>
    <t>00020225516000000151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</si>
  <si>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</si>
  <si>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00020225516020000151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</si>
  <si>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</si>
  <si>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00020225545000000151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</si>
  <si>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</si>
  <si>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00020225545020000151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</si>
  <si>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</si>
  <si>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00020225558000000151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</si>
  <si>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</si>
  <si>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00020225558020000151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</si>
  <si>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</si>
  <si>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00020245072020000151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</si>
  <si>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</si>
  <si>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00020245136020000151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</si>
  <si>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</si>
  <si>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00020245224000000151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</si>
  <si>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</si>
  <si>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00020245224020000151</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</si>
  <si>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</si>
  <si>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00020702020020000180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</si>
  <si>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</si>
  <si>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00021825020020000151</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</si>
  <si>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</si>
  <si>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00021825027020000151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</si>
  <si>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</si>
  <si>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00021871030020000151</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</si>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</sst>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3" fillId="0" borderId="0" xfId="0" applyFont="1" applyFill="1"/>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164" fontId="1" fillId="0" borderId="0" xfId="0" applyNumberFormat="1" applyFont="1" applyFill="1"/>
    <xf numFmtId="0" fontId="1" fillId="2"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65" fontId="2" fillId="0" borderId="0" xfId="0" applyNumberFormat="1" applyFont="1" applyFill="1"/>
    <xf numFmtId="165" fontId="1" fillId="0" borderId="0" xfId="0" applyNumberFormat="1" applyFont="1" applyFill="1"/>
    <xf numFmtId="164" fontId="2" fillId="0" borderId="0" xfId="0" applyNumberFormat="1" applyFont="1" applyFill="1"/>
    <xf numFmtId="0" fontId="2" fillId="0" borderId="0" xfId="0" applyFont="1" applyFill="1" applyBorder="1" applyAlignment="1">
      <alignment horizontal="left" wrapText="1" indent="2"/>
    </xf>
    <xf numFmtId="49" fontId="2" fillId="0" borderId="0"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4"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5" xfId="0" applyFont="1" applyFill="1" applyBorder="1" applyAlignment="1">
      <alignment horizontal="left" wrapText="1" indent="2"/>
    </xf>
    <xf numFmtId="49" fontId="9" fillId="0" borderId="5" xfId="0" applyNumberFormat="1" applyFont="1" applyFill="1" applyBorder="1" applyAlignment="1">
      <alignment horizontal="center" shrinkToFit="1"/>
    </xf>
    <xf numFmtId="49" fontId="9" fillId="0" borderId="5"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P546"/>
  <sheetViews>
    <sheetView showGridLines="0" showZeros="0" tabSelected="1" view="pageBreakPreview" zoomScale="90" zoomScaleNormal="90" zoomScaleSheetLayoutView="90" workbookViewId="0">
      <pane ySplit="5" topLeftCell="A475" activePane="bottomLeft" state="frozen"/>
      <selection pane="bottomLeft" activeCell="A390" sqref="A390:XFD427"/>
    </sheetView>
  </sheetViews>
  <sheetFormatPr defaultRowHeight="12.75" x14ac:dyDescent="0.2"/>
  <cols>
    <col min="1" max="1" width="74" style="12" customWidth="1"/>
    <col min="2" max="2" width="22.140625" style="12" customWidth="1"/>
    <col min="3" max="4" width="16.42578125" style="12" customWidth="1"/>
    <col min="5" max="5" width="15.85546875" style="12" customWidth="1"/>
    <col min="6" max="6" width="22.28515625" style="12" hidden="1" customWidth="1"/>
    <col min="7" max="7" width="17.140625" style="23" hidden="1" customWidth="1"/>
    <col min="8" max="8" width="3.28515625" style="23" hidden="1" customWidth="1"/>
    <col min="9" max="10" width="15.140625" style="15" customWidth="1"/>
    <col min="11" max="11" width="15.140625" style="1" customWidth="1"/>
    <col min="12" max="12" width="15.140625" style="16" customWidth="1"/>
    <col min="13" max="13" width="18.28515625" style="16" customWidth="1"/>
    <col min="14" max="14" width="17" style="16" customWidth="1"/>
    <col min="15" max="16" width="12.85546875" style="16" bestFit="1" customWidth="1"/>
    <col min="17" max="16384" width="9.140625" style="16"/>
  </cols>
  <sheetData>
    <row r="1" spans="1:13" s="1" customFormat="1" ht="46.5" customHeight="1" x14ac:dyDescent="0.2">
      <c r="A1" s="41" t="s">
        <v>13</v>
      </c>
      <c r="B1" s="42"/>
      <c r="C1" s="42"/>
      <c r="D1" s="42"/>
      <c r="E1" s="42"/>
      <c r="F1" s="42"/>
      <c r="G1" s="11"/>
      <c r="H1" s="11"/>
      <c r="I1" s="11"/>
      <c r="J1" s="11"/>
      <c r="K1" s="11"/>
      <c r="L1" s="11"/>
    </row>
    <row r="2" spans="1:13" x14ac:dyDescent="0.2">
      <c r="B2" s="13"/>
      <c r="C2" s="13"/>
      <c r="D2" s="13"/>
      <c r="E2" s="13"/>
      <c r="F2" s="13"/>
      <c r="G2" s="14"/>
      <c r="H2" s="14"/>
    </row>
    <row r="3" spans="1:13" x14ac:dyDescent="0.2">
      <c r="A3" s="17"/>
      <c r="B3" s="18"/>
      <c r="C3" s="18"/>
      <c r="D3" s="18"/>
      <c r="E3" s="18"/>
      <c r="F3" s="18"/>
      <c r="G3" s="19"/>
      <c r="H3" s="19"/>
      <c r="I3" s="20"/>
      <c r="J3" s="16"/>
      <c r="K3" s="31"/>
      <c r="L3" s="20" t="s">
        <v>8</v>
      </c>
    </row>
    <row r="4" spans="1:13" x14ac:dyDescent="0.2">
      <c r="A4" s="48" t="s">
        <v>0</v>
      </c>
      <c r="B4" s="48" t="s">
        <v>1</v>
      </c>
      <c r="C4" s="43" t="s">
        <v>12</v>
      </c>
      <c r="D4" s="43" t="s">
        <v>14</v>
      </c>
      <c r="E4" s="43" t="s">
        <v>15</v>
      </c>
      <c r="F4" s="50" t="s">
        <v>5</v>
      </c>
      <c r="G4" s="50" t="s">
        <v>6</v>
      </c>
      <c r="H4" s="50" t="s">
        <v>7</v>
      </c>
      <c r="I4" s="45" t="s">
        <v>2</v>
      </c>
      <c r="J4" s="46"/>
      <c r="K4" s="43" t="s">
        <v>9</v>
      </c>
      <c r="L4" s="44"/>
    </row>
    <row r="5" spans="1:13" ht="80.25" customHeight="1" x14ac:dyDescent="0.2">
      <c r="A5" s="49"/>
      <c r="B5" s="49"/>
      <c r="C5" s="47"/>
      <c r="D5" s="47"/>
      <c r="E5" s="47"/>
      <c r="F5" s="51"/>
      <c r="G5" s="51"/>
      <c r="H5" s="51"/>
      <c r="I5" s="26" t="s">
        <v>3</v>
      </c>
      <c r="J5" s="27" t="s">
        <v>4</v>
      </c>
      <c r="K5" s="32" t="s">
        <v>10</v>
      </c>
      <c r="L5" s="30" t="s">
        <v>11</v>
      </c>
    </row>
    <row r="6" spans="1:13" x14ac:dyDescent="0.2">
      <c r="A6" s="21">
        <v>1</v>
      </c>
      <c r="B6" s="21">
        <v>2</v>
      </c>
      <c r="C6" s="21">
        <v>3</v>
      </c>
      <c r="D6" s="21">
        <v>4</v>
      </c>
      <c r="E6" s="21">
        <v>5</v>
      </c>
      <c r="F6" s="21">
        <v>3</v>
      </c>
      <c r="G6" s="21">
        <v>4</v>
      </c>
      <c r="H6" s="21">
        <v>5</v>
      </c>
      <c r="I6" s="21">
        <v>6</v>
      </c>
      <c r="J6" s="21">
        <v>7</v>
      </c>
      <c r="K6" s="33">
        <v>8</v>
      </c>
      <c r="L6" s="21">
        <v>9</v>
      </c>
    </row>
    <row r="7" spans="1:13" s="22" customFormat="1" x14ac:dyDescent="0.2">
      <c r="A7" s="2" t="s">
        <v>18</v>
      </c>
      <c r="B7" s="3" t="s">
        <v>810</v>
      </c>
      <c r="C7" s="9">
        <v>54805493.5</v>
      </c>
      <c r="D7" s="9">
        <f>D8+D217</f>
        <v>54964353.184459999</v>
      </c>
      <c r="E7" s="9">
        <v>59712388.756530002</v>
      </c>
      <c r="F7" s="9" t="e">
        <f>F8+#REF!</f>
        <v>#REF!</v>
      </c>
      <c r="G7" s="9" t="e">
        <f>G8+#REF!</f>
        <v>#REF!</v>
      </c>
      <c r="H7" s="9">
        <v>2754155433.98</v>
      </c>
      <c r="I7" s="9">
        <f>E7/C7*100</f>
        <v>108.95329088958938</v>
      </c>
      <c r="J7" s="9">
        <f>E7/D7*100</f>
        <v>108.63839069684971</v>
      </c>
      <c r="K7" s="9">
        <v>54952613.624449998</v>
      </c>
      <c r="L7" s="9">
        <f>E7/K7*100</f>
        <v>108.66159918181259</v>
      </c>
      <c r="M7" s="29">
        <f>D7-C7</f>
        <v>158859.6844599992</v>
      </c>
    </row>
    <row r="8" spans="1:13" x14ac:dyDescent="0.2">
      <c r="A8" s="4" t="s">
        <v>19</v>
      </c>
      <c r="B8" s="5" t="s">
        <v>413</v>
      </c>
      <c r="C8" s="9">
        <v>42194857.399999999</v>
      </c>
      <c r="D8" s="9">
        <v>42194857.399999999</v>
      </c>
      <c r="E8" s="9">
        <v>47632517.76523</v>
      </c>
      <c r="F8" s="10"/>
      <c r="G8" s="10"/>
      <c r="H8" s="10"/>
      <c r="I8" s="9">
        <f t="shared" ref="I8:I80" si="0">E8/C8*100</f>
        <v>112.88702154786759</v>
      </c>
      <c r="J8" s="9">
        <f t="shared" ref="J8:J80" si="1">E8/D8*100</f>
        <v>112.88702154786759</v>
      </c>
      <c r="K8" s="9">
        <v>41690379.721129999</v>
      </c>
      <c r="L8" s="9">
        <f t="shared" ref="L8:L80" si="2">E8/K8*100</f>
        <v>114.25301972264921</v>
      </c>
    </row>
    <row r="9" spans="1:13" s="22" customFormat="1" x14ac:dyDescent="0.2">
      <c r="A9" s="4" t="s">
        <v>20</v>
      </c>
      <c r="B9" s="5" t="s">
        <v>414</v>
      </c>
      <c r="C9" s="9">
        <v>23920078</v>
      </c>
      <c r="D9" s="9">
        <v>23920078</v>
      </c>
      <c r="E9" s="9">
        <v>27584483.279819999</v>
      </c>
      <c r="F9" s="10"/>
      <c r="G9" s="10"/>
      <c r="H9" s="10"/>
      <c r="I9" s="9">
        <f t="shared" si="0"/>
        <v>115.31937011166937</v>
      </c>
      <c r="J9" s="9">
        <f t="shared" si="1"/>
        <v>115.31937011166937</v>
      </c>
      <c r="K9" s="9">
        <v>22953118.900630001</v>
      </c>
      <c r="L9" s="9">
        <f t="shared" si="2"/>
        <v>120.17749482865652</v>
      </c>
      <c r="M9" s="35"/>
    </row>
    <row r="10" spans="1:13" s="22" customFormat="1" x14ac:dyDescent="0.2">
      <c r="A10" s="6" t="s">
        <v>21</v>
      </c>
      <c r="B10" s="7" t="s">
        <v>415</v>
      </c>
      <c r="C10" s="10">
        <v>11234633</v>
      </c>
      <c r="D10" s="10">
        <v>11234633</v>
      </c>
      <c r="E10" s="10">
        <v>14128693.02001</v>
      </c>
      <c r="F10" s="10"/>
      <c r="G10" s="10"/>
      <c r="H10" s="10"/>
      <c r="I10" s="10">
        <f t="shared" si="0"/>
        <v>125.76016519640652</v>
      </c>
      <c r="J10" s="10">
        <f t="shared" si="1"/>
        <v>125.76016519640652</v>
      </c>
      <c r="K10" s="10">
        <v>10668257.22517</v>
      </c>
      <c r="L10" s="10">
        <f t="shared" si="2"/>
        <v>132.43674877538265</v>
      </c>
    </row>
    <row r="11" spans="1:13" ht="25.5" x14ac:dyDescent="0.2">
      <c r="A11" s="6" t="s">
        <v>22</v>
      </c>
      <c r="B11" s="7" t="s">
        <v>416</v>
      </c>
      <c r="C11" s="10">
        <v>11234633</v>
      </c>
      <c r="D11" s="10">
        <v>11234633</v>
      </c>
      <c r="E11" s="10">
        <v>14128693.02001</v>
      </c>
      <c r="F11" s="10"/>
      <c r="G11" s="10"/>
      <c r="H11" s="10"/>
      <c r="I11" s="10">
        <f t="shared" si="0"/>
        <v>125.76016519640652</v>
      </c>
      <c r="J11" s="10">
        <f t="shared" si="1"/>
        <v>125.76016519640652</v>
      </c>
      <c r="K11" s="10">
        <v>10668257.22517</v>
      </c>
      <c r="L11" s="10">
        <f t="shared" si="2"/>
        <v>132.43674877538265</v>
      </c>
    </row>
    <row r="12" spans="1:13" ht="25.5" x14ac:dyDescent="0.2">
      <c r="A12" s="6" t="s">
        <v>23</v>
      </c>
      <c r="B12" s="7" t="s">
        <v>417</v>
      </c>
      <c r="C12" s="10">
        <v>7100716</v>
      </c>
      <c r="D12" s="10">
        <v>7100716</v>
      </c>
      <c r="E12" s="10">
        <v>9334523.2075599991</v>
      </c>
      <c r="F12" s="10"/>
      <c r="G12" s="10"/>
      <c r="H12" s="10"/>
      <c r="I12" s="10">
        <f t="shared" si="0"/>
        <v>131.45890087084175</v>
      </c>
      <c r="J12" s="10">
        <f t="shared" si="1"/>
        <v>131.45890087084175</v>
      </c>
      <c r="K12" s="10">
        <v>7449982.5462700007</v>
      </c>
      <c r="L12" s="10">
        <f t="shared" si="2"/>
        <v>125.29590706535998</v>
      </c>
    </row>
    <row r="13" spans="1:13" ht="25.5" x14ac:dyDescent="0.2">
      <c r="A13" s="6" t="s">
        <v>24</v>
      </c>
      <c r="B13" s="7" t="s">
        <v>418</v>
      </c>
      <c r="C13" s="10">
        <v>4133917</v>
      </c>
      <c r="D13" s="10">
        <v>4133917</v>
      </c>
      <c r="E13" s="10">
        <v>4794169.8124500001</v>
      </c>
      <c r="F13" s="10"/>
      <c r="G13" s="10"/>
      <c r="H13" s="10"/>
      <c r="I13" s="10">
        <f t="shared" si="0"/>
        <v>115.97160302081537</v>
      </c>
      <c r="J13" s="10">
        <f t="shared" si="1"/>
        <v>115.97160302081537</v>
      </c>
      <c r="K13" s="10">
        <v>3218274.6789000002</v>
      </c>
      <c r="L13" s="10">
        <f t="shared" si="2"/>
        <v>148.96707990408817</v>
      </c>
    </row>
    <row r="14" spans="1:13" x14ac:dyDescent="0.2">
      <c r="A14" s="6" t="s">
        <v>25</v>
      </c>
      <c r="B14" s="7" t="s">
        <v>419</v>
      </c>
      <c r="C14" s="10">
        <v>12685445</v>
      </c>
      <c r="D14" s="10">
        <v>12685445</v>
      </c>
      <c r="E14" s="10">
        <v>13455790.259809999</v>
      </c>
      <c r="F14" s="10"/>
      <c r="G14" s="10"/>
      <c r="H14" s="10"/>
      <c r="I14" s="10">
        <f t="shared" si="0"/>
        <v>106.0726703699397</v>
      </c>
      <c r="J14" s="10">
        <f t="shared" si="1"/>
        <v>106.0726703699397</v>
      </c>
      <c r="K14" s="10">
        <v>12284861.67546</v>
      </c>
      <c r="L14" s="10">
        <f t="shared" si="2"/>
        <v>109.53147552885372</v>
      </c>
    </row>
    <row r="15" spans="1:13" ht="51" x14ac:dyDescent="0.2">
      <c r="A15" s="6" t="s">
        <v>26</v>
      </c>
      <c r="B15" s="7" t="s">
        <v>420</v>
      </c>
      <c r="C15" s="10">
        <v>12010567</v>
      </c>
      <c r="D15" s="10">
        <v>12010567</v>
      </c>
      <c r="E15" s="10">
        <v>12674062.224680001</v>
      </c>
      <c r="F15" s="10"/>
      <c r="G15" s="10"/>
      <c r="H15" s="10"/>
      <c r="I15" s="10">
        <f t="shared" si="0"/>
        <v>105.52426229902385</v>
      </c>
      <c r="J15" s="10">
        <f t="shared" si="1"/>
        <v>105.52426229902385</v>
      </c>
      <c r="K15" s="10">
        <v>11563805.562899999</v>
      </c>
      <c r="L15" s="10">
        <f t="shared" si="2"/>
        <v>109.60113567926135</v>
      </c>
    </row>
    <row r="16" spans="1:13" ht="76.5" x14ac:dyDescent="0.2">
      <c r="A16" s="6" t="s">
        <v>27</v>
      </c>
      <c r="B16" s="7" t="s">
        <v>421</v>
      </c>
      <c r="C16" s="10">
        <v>59440</v>
      </c>
      <c r="D16" s="10">
        <v>59440</v>
      </c>
      <c r="E16" s="10">
        <v>87085.95233</v>
      </c>
      <c r="F16" s="10"/>
      <c r="G16" s="10"/>
      <c r="H16" s="10"/>
      <c r="I16" s="10">
        <f t="shared" si="0"/>
        <v>146.51068696164199</v>
      </c>
      <c r="J16" s="10">
        <f t="shared" si="1"/>
        <v>146.51068696164199</v>
      </c>
      <c r="K16" s="10">
        <v>79330.897329999993</v>
      </c>
      <c r="L16" s="10">
        <f t="shared" si="2"/>
        <v>109.77557957997197</v>
      </c>
    </row>
    <row r="17" spans="1:12" ht="25.5" x14ac:dyDescent="0.2">
      <c r="A17" s="6" t="s">
        <v>28</v>
      </c>
      <c r="B17" s="7" t="s">
        <v>422</v>
      </c>
      <c r="C17" s="10">
        <v>97565</v>
      </c>
      <c r="D17" s="10">
        <v>97565</v>
      </c>
      <c r="E17" s="10">
        <v>180068.04251</v>
      </c>
      <c r="F17" s="10"/>
      <c r="G17" s="10"/>
      <c r="H17" s="10"/>
      <c r="I17" s="10">
        <f t="shared" si="0"/>
        <v>184.56213038487161</v>
      </c>
      <c r="J17" s="10">
        <f t="shared" si="1"/>
        <v>184.56213038487161</v>
      </c>
      <c r="K17" s="10">
        <v>102422.01916</v>
      </c>
      <c r="L17" s="10">
        <f t="shared" si="2"/>
        <v>175.80989321124804</v>
      </c>
    </row>
    <row r="18" spans="1:12" ht="51" x14ac:dyDescent="0.2">
      <c r="A18" s="6" t="s">
        <v>29</v>
      </c>
      <c r="B18" s="7" t="s">
        <v>423</v>
      </c>
      <c r="C18" s="10">
        <v>517873</v>
      </c>
      <c r="D18" s="10">
        <v>517873</v>
      </c>
      <c r="E18" s="10">
        <v>514574.04029000003</v>
      </c>
      <c r="F18" s="10"/>
      <c r="G18" s="10"/>
      <c r="H18" s="10"/>
      <c r="I18" s="10">
        <f t="shared" si="0"/>
        <v>99.362979010297906</v>
      </c>
      <c r="J18" s="10">
        <f t="shared" si="1"/>
        <v>99.362979010297906</v>
      </c>
      <c r="K18" s="10">
        <v>539303.19607000006</v>
      </c>
      <c r="L18" s="10">
        <f t="shared" si="2"/>
        <v>95.414609822414207</v>
      </c>
    </row>
    <row r="19" spans="1:12" s="22" customFormat="1" ht="25.5" x14ac:dyDescent="0.2">
      <c r="A19" s="4" t="s">
        <v>30</v>
      </c>
      <c r="B19" s="5" t="s">
        <v>424</v>
      </c>
      <c r="C19" s="9">
        <v>4989264</v>
      </c>
      <c r="D19" s="9">
        <v>4989264</v>
      </c>
      <c r="E19" s="9">
        <v>6266547.1064099995</v>
      </c>
      <c r="F19" s="9"/>
      <c r="G19" s="9"/>
      <c r="H19" s="9"/>
      <c r="I19" s="9">
        <f t="shared" si="0"/>
        <v>125.60063180481129</v>
      </c>
      <c r="J19" s="9">
        <f t="shared" si="1"/>
        <v>125.60063180481129</v>
      </c>
      <c r="K19" s="9">
        <v>5980840.1733400002</v>
      </c>
      <c r="L19" s="9">
        <f t="shared" si="2"/>
        <v>104.77703675051471</v>
      </c>
    </row>
    <row r="20" spans="1:12" ht="25.5" x14ac:dyDescent="0.2">
      <c r="A20" s="6" t="s">
        <v>31</v>
      </c>
      <c r="B20" s="7" t="s">
        <v>425</v>
      </c>
      <c r="C20" s="10">
        <v>4989264</v>
      </c>
      <c r="D20" s="10">
        <v>4989264</v>
      </c>
      <c r="E20" s="10">
        <v>6266547.1064099995</v>
      </c>
      <c r="F20" s="10"/>
      <c r="G20" s="10"/>
      <c r="H20" s="10"/>
      <c r="I20" s="10">
        <f t="shared" si="0"/>
        <v>125.60063180481129</v>
      </c>
      <c r="J20" s="10">
        <f t="shared" si="1"/>
        <v>125.60063180481129</v>
      </c>
      <c r="K20" s="10">
        <v>5980840.1733400002</v>
      </c>
      <c r="L20" s="10">
        <f t="shared" si="2"/>
        <v>104.77703675051471</v>
      </c>
    </row>
    <row r="21" spans="1:12" ht="63.75" x14ac:dyDescent="0.2">
      <c r="A21" s="6" t="s">
        <v>32</v>
      </c>
      <c r="B21" s="7" t="s">
        <v>426</v>
      </c>
      <c r="C21" s="10">
        <v>226908</v>
      </c>
      <c r="D21" s="10">
        <v>226908</v>
      </c>
      <c r="E21" s="10">
        <v>147087.01524000001</v>
      </c>
      <c r="F21" s="10">
        <v>0</v>
      </c>
      <c r="G21" s="10">
        <v>0</v>
      </c>
      <c r="H21" s="10">
        <v>0</v>
      </c>
      <c r="I21" s="10">
        <f t="shared" si="0"/>
        <v>64.822313554392096</v>
      </c>
      <c r="J21" s="10">
        <f t="shared" si="1"/>
        <v>64.822313554392096</v>
      </c>
      <c r="K21" s="10">
        <v>184352.14024000001</v>
      </c>
      <c r="L21" s="10">
        <f t="shared" si="2"/>
        <v>79.785900531729027</v>
      </c>
    </row>
    <row r="22" spans="1:12" x14ac:dyDescent="0.2">
      <c r="A22" s="6" t="s">
        <v>33</v>
      </c>
      <c r="B22" s="7" t="s">
        <v>427</v>
      </c>
      <c r="C22" s="10">
        <v>1376401</v>
      </c>
      <c r="D22" s="10">
        <v>1376401</v>
      </c>
      <c r="E22" s="10">
        <v>1612664.2024600001</v>
      </c>
      <c r="F22" s="10">
        <v>0</v>
      </c>
      <c r="G22" s="10">
        <v>0</v>
      </c>
      <c r="H22" s="10">
        <v>0</v>
      </c>
      <c r="I22" s="10">
        <f t="shared" si="0"/>
        <v>117.16528849223447</v>
      </c>
      <c r="J22" s="10">
        <f t="shared" si="1"/>
        <v>117.16528849223447</v>
      </c>
      <c r="K22" s="10">
        <v>1313835.8940399999</v>
      </c>
      <c r="L22" s="10">
        <f t="shared" si="2"/>
        <v>122.74472099412002</v>
      </c>
    </row>
    <row r="23" spans="1:12" ht="76.5" x14ac:dyDescent="0.2">
      <c r="A23" s="52" t="s">
        <v>1039</v>
      </c>
      <c r="B23" s="53" t="s">
        <v>1040</v>
      </c>
      <c r="C23" s="10">
        <v>0</v>
      </c>
      <c r="D23" s="10">
        <v>0</v>
      </c>
      <c r="E23" s="10">
        <v>0</v>
      </c>
      <c r="F23" s="10"/>
      <c r="G23" s="10"/>
      <c r="H23" s="10"/>
      <c r="I23" s="10">
        <v>0</v>
      </c>
      <c r="J23" s="10">
        <v>0</v>
      </c>
      <c r="K23" s="10">
        <v>142942.21784</v>
      </c>
      <c r="L23" s="10">
        <f t="shared" si="2"/>
        <v>0</v>
      </c>
    </row>
    <row r="24" spans="1:12" ht="25.5" x14ac:dyDescent="0.2">
      <c r="A24" s="6" t="s">
        <v>34</v>
      </c>
      <c r="B24" s="7" t="s">
        <v>428</v>
      </c>
      <c r="C24" s="10">
        <v>4200</v>
      </c>
      <c r="D24" s="10">
        <v>4200</v>
      </c>
      <c r="E24" s="10">
        <v>114.89607000000001</v>
      </c>
      <c r="F24" s="10"/>
      <c r="G24" s="10"/>
      <c r="H24" s="10"/>
      <c r="I24" s="10">
        <f t="shared" si="0"/>
        <v>2.7356207142857145</v>
      </c>
      <c r="J24" s="10">
        <f t="shared" si="1"/>
        <v>2.7356207142857145</v>
      </c>
      <c r="K24" s="10">
        <v>44901.141939999994</v>
      </c>
      <c r="L24" s="10">
        <f t="shared" si="2"/>
        <v>0.25588674371251419</v>
      </c>
    </row>
    <row r="25" spans="1:12" ht="89.25" x14ac:dyDescent="0.2">
      <c r="A25" s="6" t="s">
        <v>35</v>
      </c>
      <c r="B25" s="7" t="s">
        <v>429</v>
      </c>
      <c r="C25" s="10">
        <v>0</v>
      </c>
      <c r="D25" s="10">
        <v>0</v>
      </c>
      <c r="E25" s="10">
        <v>-19228.99698</v>
      </c>
      <c r="F25" s="10"/>
      <c r="G25" s="10"/>
      <c r="H25" s="10"/>
      <c r="I25" s="10">
        <v>0</v>
      </c>
      <c r="J25" s="10">
        <v>0</v>
      </c>
      <c r="K25" s="10">
        <v>202891.378</v>
      </c>
      <c r="L25" s="10">
        <v>0</v>
      </c>
    </row>
    <row r="26" spans="1:12" ht="89.25" x14ac:dyDescent="0.2">
      <c r="A26" s="6" t="s">
        <v>36</v>
      </c>
      <c r="B26" s="7" t="s">
        <v>430</v>
      </c>
      <c r="C26" s="10">
        <v>551835</v>
      </c>
      <c r="D26" s="10">
        <v>551835</v>
      </c>
      <c r="E26" s="10">
        <v>592685.44235999999</v>
      </c>
      <c r="F26" s="10"/>
      <c r="G26" s="10"/>
      <c r="H26" s="10"/>
      <c r="I26" s="10">
        <f t="shared" si="0"/>
        <v>107.40265520671939</v>
      </c>
      <c r="J26" s="10">
        <f t="shared" si="1"/>
        <v>107.40265520671939</v>
      </c>
      <c r="K26" s="10">
        <v>485300.51152</v>
      </c>
      <c r="L26" s="10">
        <f t="shared" si="2"/>
        <v>122.12751239508522</v>
      </c>
    </row>
    <row r="27" spans="1:12" ht="102" x14ac:dyDescent="0.2">
      <c r="A27" s="6" t="s">
        <v>37</v>
      </c>
      <c r="B27" s="7" t="s">
        <v>431</v>
      </c>
      <c r="C27" s="10">
        <v>551835</v>
      </c>
      <c r="D27" s="10">
        <v>551835</v>
      </c>
      <c r="E27" s="10">
        <v>592685.44235999999</v>
      </c>
      <c r="F27" s="10"/>
      <c r="G27" s="10"/>
      <c r="H27" s="10"/>
      <c r="I27" s="10">
        <f t="shared" si="0"/>
        <v>107.40265520671939</v>
      </c>
      <c r="J27" s="10">
        <f t="shared" si="1"/>
        <v>107.40265520671939</v>
      </c>
      <c r="K27" s="10">
        <v>0</v>
      </c>
      <c r="L27" s="10">
        <v>0</v>
      </c>
    </row>
    <row r="28" spans="1:12" ht="51" x14ac:dyDescent="0.2">
      <c r="A28" s="6" t="s">
        <v>38</v>
      </c>
      <c r="B28" s="7" t="s">
        <v>432</v>
      </c>
      <c r="C28" s="10">
        <v>1131997</v>
      </c>
      <c r="D28" s="10">
        <v>1131997</v>
      </c>
      <c r="E28" s="10">
        <v>1756184.6514000001</v>
      </c>
      <c r="F28" s="10"/>
      <c r="G28" s="10"/>
      <c r="H28" s="10"/>
      <c r="I28" s="10">
        <f t="shared" si="0"/>
        <v>155.14039802225625</v>
      </c>
      <c r="J28" s="10">
        <f t="shared" si="1"/>
        <v>155.14039802225625</v>
      </c>
      <c r="K28" s="10">
        <v>1484017.8503800002</v>
      </c>
      <c r="L28" s="10">
        <f t="shared" si="2"/>
        <v>118.33986032919404</v>
      </c>
    </row>
    <row r="29" spans="1:12" ht="51" x14ac:dyDescent="0.2">
      <c r="A29" s="6" t="s">
        <v>39</v>
      </c>
      <c r="B29" s="7" t="s">
        <v>433</v>
      </c>
      <c r="C29" s="10">
        <v>11291</v>
      </c>
      <c r="D29" s="10">
        <v>11291</v>
      </c>
      <c r="E29" s="10">
        <v>16913.22032</v>
      </c>
      <c r="F29" s="10"/>
      <c r="G29" s="10"/>
      <c r="H29" s="10"/>
      <c r="I29" s="10">
        <f t="shared" si="0"/>
        <v>149.79382091931629</v>
      </c>
      <c r="J29" s="10">
        <f t="shared" si="1"/>
        <v>149.79382091931629</v>
      </c>
      <c r="K29" s="10">
        <v>15065.253909999999</v>
      </c>
      <c r="L29" s="10">
        <f t="shared" si="2"/>
        <v>112.26641396845865</v>
      </c>
    </row>
    <row r="30" spans="1:12" ht="51" x14ac:dyDescent="0.2">
      <c r="A30" s="6" t="s">
        <v>40</v>
      </c>
      <c r="B30" s="7" t="s">
        <v>434</v>
      </c>
      <c r="C30" s="10">
        <v>1902659</v>
      </c>
      <c r="D30" s="10">
        <v>1902659</v>
      </c>
      <c r="E30" s="10">
        <v>2561862.2744999998</v>
      </c>
      <c r="F30" s="10"/>
      <c r="G30" s="10"/>
      <c r="H30" s="10"/>
      <c r="I30" s="10">
        <f t="shared" si="0"/>
        <v>134.6464224277708</v>
      </c>
      <c r="J30" s="10">
        <f t="shared" si="1"/>
        <v>134.6464224277708</v>
      </c>
      <c r="K30" s="10">
        <v>2399969.3180399998</v>
      </c>
      <c r="L30" s="10">
        <f t="shared" si="2"/>
        <v>106.74562608959577</v>
      </c>
    </row>
    <row r="31" spans="1:12" ht="51" x14ac:dyDescent="0.2">
      <c r="A31" s="6" t="s">
        <v>41</v>
      </c>
      <c r="B31" s="7" t="s">
        <v>435</v>
      </c>
      <c r="C31" s="10">
        <v>-209204</v>
      </c>
      <c r="D31" s="10">
        <v>-209204</v>
      </c>
      <c r="E31" s="10">
        <v>-393484.99195999996</v>
      </c>
      <c r="F31" s="10"/>
      <c r="G31" s="10"/>
      <c r="H31" s="10"/>
      <c r="I31" s="10">
        <f t="shared" si="0"/>
        <v>188.08674402019079</v>
      </c>
      <c r="J31" s="10">
        <f t="shared" si="1"/>
        <v>188.08674402019079</v>
      </c>
      <c r="K31" s="10">
        <v>-287419.16057000001</v>
      </c>
      <c r="L31" s="10">
        <f t="shared" si="2"/>
        <v>136.90283945567643</v>
      </c>
    </row>
    <row r="32" spans="1:12" ht="25.5" x14ac:dyDescent="0.2">
      <c r="A32" s="6" t="s">
        <v>42</v>
      </c>
      <c r="B32" s="7" t="s">
        <v>436</v>
      </c>
      <c r="C32" s="10">
        <v>-6823</v>
      </c>
      <c r="D32" s="10">
        <v>-6823</v>
      </c>
      <c r="E32" s="10">
        <v>-8250.607</v>
      </c>
      <c r="F32" s="10"/>
      <c r="G32" s="10"/>
      <c r="H32" s="10"/>
      <c r="I32" s="10">
        <f t="shared" si="0"/>
        <v>120.92345009526602</v>
      </c>
      <c r="J32" s="10">
        <f t="shared" si="1"/>
        <v>120.92345009526602</v>
      </c>
      <c r="K32" s="10">
        <v>-5016.3720000000003</v>
      </c>
      <c r="L32" s="10">
        <f t="shared" si="2"/>
        <v>164.47358768448589</v>
      </c>
    </row>
    <row r="33" spans="1:12" x14ac:dyDescent="0.2">
      <c r="A33" s="4" t="s">
        <v>43</v>
      </c>
      <c r="B33" s="5" t="s">
        <v>437</v>
      </c>
      <c r="C33" s="9">
        <v>2344203</v>
      </c>
      <c r="D33" s="9">
        <v>2344203</v>
      </c>
      <c r="E33" s="9">
        <v>2810336.4633499999</v>
      </c>
      <c r="F33" s="9"/>
      <c r="G33" s="9"/>
      <c r="H33" s="9"/>
      <c r="I33" s="9">
        <f t="shared" si="0"/>
        <v>119.88451782332842</v>
      </c>
      <c r="J33" s="9">
        <f t="shared" si="1"/>
        <v>119.88451782332842</v>
      </c>
      <c r="K33" s="9">
        <v>2273250.4338000002</v>
      </c>
      <c r="L33" s="9">
        <f t="shared" si="2"/>
        <v>123.62634673084384</v>
      </c>
    </row>
    <row r="34" spans="1:12" x14ac:dyDescent="0.2">
      <c r="A34" s="6" t="s">
        <v>44</v>
      </c>
      <c r="B34" s="7" t="s">
        <v>438</v>
      </c>
      <c r="C34" s="10">
        <v>2344203</v>
      </c>
      <c r="D34" s="10">
        <v>2344203</v>
      </c>
      <c r="E34" s="10">
        <v>2810335.6548699997</v>
      </c>
      <c r="F34" s="10"/>
      <c r="G34" s="10"/>
      <c r="H34" s="10"/>
      <c r="I34" s="10">
        <f t="shared" si="0"/>
        <v>119.88448333484769</v>
      </c>
      <c r="J34" s="10">
        <f t="shared" si="1"/>
        <v>119.88448333484769</v>
      </c>
      <c r="K34" s="10">
        <v>2273263.9439499998</v>
      </c>
      <c r="L34" s="10">
        <f t="shared" si="2"/>
        <v>123.62557644700026</v>
      </c>
    </row>
    <row r="35" spans="1:12" ht="25.5" x14ac:dyDescent="0.2">
      <c r="A35" s="6" t="s">
        <v>45</v>
      </c>
      <c r="B35" s="7" t="s">
        <v>439</v>
      </c>
      <c r="C35" s="10">
        <v>1583962</v>
      </c>
      <c r="D35" s="10">
        <v>1583962</v>
      </c>
      <c r="E35" s="10">
        <v>2004805.67279</v>
      </c>
      <c r="F35" s="10"/>
      <c r="G35" s="10"/>
      <c r="H35" s="10"/>
      <c r="I35" s="10">
        <f t="shared" si="0"/>
        <v>126.56905107508891</v>
      </c>
      <c r="J35" s="10">
        <f t="shared" si="1"/>
        <v>126.56905107508891</v>
      </c>
      <c r="K35" s="10">
        <v>1584654.08084</v>
      </c>
      <c r="L35" s="10">
        <f t="shared" si="2"/>
        <v>126.51377338625755</v>
      </c>
    </row>
    <row r="36" spans="1:12" ht="25.5" x14ac:dyDescent="0.2">
      <c r="A36" s="6" t="s">
        <v>45</v>
      </c>
      <c r="B36" s="7" t="s">
        <v>440</v>
      </c>
      <c r="C36" s="10">
        <v>1583962</v>
      </c>
      <c r="D36" s="10">
        <v>1583962</v>
      </c>
      <c r="E36" s="10">
        <v>2004722.27327</v>
      </c>
      <c r="F36" s="10"/>
      <c r="G36" s="10"/>
      <c r="H36" s="10"/>
      <c r="I36" s="10">
        <f t="shared" si="0"/>
        <v>126.56378582756405</v>
      </c>
      <c r="J36" s="10">
        <f t="shared" si="1"/>
        <v>126.56378582756405</v>
      </c>
      <c r="K36" s="10">
        <v>1584489.1452800001</v>
      </c>
      <c r="L36" s="10">
        <f t="shared" si="2"/>
        <v>126.5216791949521</v>
      </c>
    </row>
    <row r="37" spans="1:12" ht="25.5" x14ac:dyDescent="0.2">
      <c r="A37" s="6" t="s">
        <v>46</v>
      </c>
      <c r="B37" s="7" t="s">
        <v>441</v>
      </c>
      <c r="C37" s="10">
        <v>0</v>
      </c>
      <c r="D37" s="10">
        <v>0</v>
      </c>
      <c r="E37" s="10">
        <v>83.39952000000001</v>
      </c>
      <c r="F37" s="10"/>
      <c r="G37" s="10"/>
      <c r="H37" s="10"/>
      <c r="I37" s="10">
        <v>0</v>
      </c>
      <c r="J37" s="10">
        <v>0</v>
      </c>
      <c r="K37" s="10">
        <v>164.93556000000001</v>
      </c>
      <c r="L37" s="10">
        <f t="shared" si="2"/>
        <v>50.564911532722235</v>
      </c>
    </row>
    <row r="38" spans="1:12" ht="25.5" x14ac:dyDescent="0.2">
      <c r="A38" s="6" t="s">
        <v>47</v>
      </c>
      <c r="B38" s="7" t="s">
        <v>442</v>
      </c>
      <c r="C38" s="10">
        <v>760241</v>
      </c>
      <c r="D38" s="10">
        <v>760241</v>
      </c>
      <c r="E38" s="10">
        <v>806929.32238999999</v>
      </c>
      <c r="F38" s="10"/>
      <c r="G38" s="10"/>
      <c r="H38" s="10"/>
      <c r="I38" s="10">
        <f t="shared" si="0"/>
        <v>106.1412528908596</v>
      </c>
      <c r="J38" s="10">
        <f t="shared" si="1"/>
        <v>106.1412528908596</v>
      </c>
      <c r="K38" s="10">
        <v>699161.66752000002</v>
      </c>
      <c r="L38" s="10">
        <f t="shared" si="2"/>
        <v>115.41383915572247</v>
      </c>
    </row>
    <row r="39" spans="1:12" ht="38.25" x14ac:dyDescent="0.2">
      <c r="A39" s="6" t="s">
        <v>48</v>
      </c>
      <c r="B39" s="7" t="s">
        <v>443</v>
      </c>
      <c r="C39" s="10">
        <v>760241</v>
      </c>
      <c r="D39" s="10">
        <v>760241</v>
      </c>
      <c r="E39" s="10">
        <v>806900.91778999998</v>
      </c>
      <c r="F39" s="10"/>
      <c r="G39" s="10"/>
      <c r="H39" s="10"/>
      <c r="I39" s="10">
        <f t="shared" si="0"/>
        <v>106.1375166282797</v>
      </c>
      <c r="J39" s="10">
        <f t="shared" si="1"/>
        <v>106.1375166282797</v>
      </c>
      <c r="K39" s="10">
        <v>698993.43705999991</v>
      </c>
      <c r="L39" s="10">
        <f t="shared" si="2"/>
        <v>115.43755277358028</v>
      </c>
    </row>
    <row r="40" spans="1:12" ht="38.25" x14ac:dyDescent="0.2">
      <c r="A40" s="6" t="s">
        <v>49</v>
      </c>
      <c r="B40" s="7" t="s">
        <v>444</v>
      </c>
      <c r="C40" s="10">
        <v>0</v>
      </c>
      <c r="D40" s="10">
        <v>0</v>
      </c>
      <c r="E40" s="10">
        <v>28.404599999999999</v>
      </c>
      <c r="F40" s="10"/>
      <c r="G40" s="10"/>
      <c r="H40" s="10"/>
      <c r="I40" s="10">
        <v>0</v>
      </c>
      <c r="J40" s="10">
        <v>0</v>
      </c>
      <c r="K40" s="10">
        <v>168.23045999999999</v>
      </c>
      <c r="L40" s="10">
        <f t="shared" si="2"/>
        <v>16.884338305916778</v>
      </c>
    </row>
    <row r="41" spans="1:12" ht="25.5" x14ac:dyDescent="0.2">
      <c r="A41" s="6" t="s">
        <v>50</v>
      </c>
      <c r="B41" s="7" t="s">
        <v>445</v>
      </c>
      <c r="C41" s="10">
        <v>0</v>
      </c>
      <c r="D41" s="10">
        <v>0</v>
      </c>
      <c r="E41" s="10">
        <v>-1399.34031</v>
      </c>
      <c r="F41" s="10"/>
      <c r="G41" s="10"/>
      <c r="H41" s="10"/>
      <c r="I41" s="10">
        <v>0</v>
      </c>
      <c r="J41" s="10">
        <v>0</v>
      </c>
      <c r="K41" s="10">
        <v>-10551.804410000001</v>
      </c>
      <c r="L41" s="10">
        <f t="shared" si="2"/>
        <v>13.261621004591765</v>
      </c>
    </row>
    <row r="42" spans="1:12" x14ac:dyDescent="0.2">
      <c r="A42" s="6" t="s">
        <v>51</v>
      </c>
      <c r="B42" s="7" t="s">
        <v>446</v>
      </c>
      <c r="C42" s="10">
        <v>0</v>
      </c>
      <c r="D42" s="10">
        <v>0</v>
      </c>
      <c r="E42" s="10">
        <v>0.80847999999999998</v>
      </c>
      <c r="F42" s="10"/>
      <c r="G42" s="10"/>
      <c r="H42" s="10"/>
      <c r="I42" s="10">
        <v>0</v>
      </c>
      <c r="J42" s="10">
        <v>0</v>
      </c>
      <c r="K42" s="10">
        <v>-13.510149999999999</v>
      </c>
      <c r="L42" s="10">
        <v>0</v>
      </c>
    </row>
    <row r="43" spans="1:12" ht="25.5" x14ac:dyDescent="0.2">
      <c r="A43" s="6" t="s">
        <v>52</v>
      </c>
      <c r="B43" s="7" t="s">
        <v>447</v>
      </c>
      <c r="C43" s="10">
        <v>0</v>
      </c>
      <c r="D43" s="10">
        <v>0</v>
      </c>
      <c r="E43" s="10">
        <v>0.80847999999999998</v>
      </c>
      <c r="F43" s="10"/>
      <c r="G43" s="10"/>
      <c r="H43" s="10"/>
      <c r="I43" s="10">
        <v>0</v>
      </c>
      <c r="J43" s="10">
        <v>0</v>
      </c>
      <c r="K43" s="10">
        <v>-13.510149999999999</v>
      </c>
      <c r="L43" s="10">
        <v>0</v>
      </c>
    </row>
    <row r="44" spans="1:12" s="22" customFormat="1" x14ac:dyDescent="0.2">
      <c r="A44" s="4" t="s">
        <v>53</v>
      </c>
      <c r="B44" s="5" t="s">
        <v>448</v>
      </c>
      <c r="C44" s="9">
        <v>9155415</v>
      </c>
      <c r="D44" s="9">
        <v>9155415</v>
      </c>
      <c r="E44" s="9">
        <v>9092909.0444699991</v>
      </c>
      <c r="F44" s="9"/>
      <c r="G44" s="9"/>
      <c r="H44" s="9"/>
      <c r="I44" s="9">
        <f t="shared" si="0"/>
        <v>99.317278839571969</v>
      </c>
      <c r="J44" s="9">
        <f t="shared" si="1"/>
        <v>99.317278839571969</v>
      </c>
      <c r="K44" s="9">
        <v>8533737.0141499992</v>
      </c>
      <c r="L44" s="9">
        <f t="shared" si="2"/>
        <v>106.55248725608514</v>
      </c>
    </row>
    <row r="45" spans="1:12" x14ac:dyDescent="0.2">
      <c r="A45" s="6" t="s">
        <v>54</v>
      </c>
      <c r="B45" s="7" t="s">
        <v>449</v>
      </c>
      <c r="C45" s="10">
        <v>8039042</v>
      </c>
      <c r="D45" s="10">
        <v>8039042</v>
      </c>
      <c r="E45" s="10">
        <v>7873063.9736000001</v>
      </c>
      <c r="F45" s="10"/>
      <c r="G45" s="10"/>
      <c r="H45" s="10"/>
      <c r="I45" s="10">
        <f t="shared" si="0"/>
        <v>97.935350674868971</v>
      </c>
      <c r="J45" s="10">
        <f t="shared" si="1"/>
        <v>97.935350674868971</v>
      </c>
      <c r="K45" s="10">
        <v>7356988.9147200007</v>
      </c>
      <c r="L45" s="10">
        <f t="shared" si="2"/>
        <v>107.01475922911108</v>
      </c>
    </row>
    <row r="46" spans="1:12" ht="25.5" x14ac:dyDescent="0.2">
      <c r="A46" s="6" t="s">
        <v>55</v>
      </c>
      <c r="B46" s="7" t="s">
        <v>450</v>
      </c>
      <c r="C46" s="10">
        <v>7299450</v>
      </c>
      <c r="D46" s="10">
        <v>7299450</v>
      </c>
      <c r="E46" s="10">
        <v>7107994.7822899995</v>
      </c>
      <c r="F46" s="10"/>
      <c r="G46" s="10"/>
      <c r="H46" s="10"/>
      <c r="I46" s="10">
        <f t="shared" si="0"/>
        <v>97.377128171163577</v>
      </c>
      <c r="J46" s="10">
        <f t="shared" si="1"/>
        <v>97.377128171163577</v>
      </c>
      <c r="K46" s="10">
        <v>6648027.3211499993</v>
      </c>
      <c r="L46" s="10">
        <f t="shared" si="2"/>
        <v>106.9188563602418</v>
      </c>
    </row>
    <row r="47" spans="1:12" ht="25.5" x14ac:dyDescent="0.2">
      <c r="A47" s="6" t="s">
        <v>56</v>
      </c>
      <c r="B47" s="7" t="s">
        <v>451</v>
      </c>
      <c r="C47" s="10">
        <v>739592</v>
      </c>
      <c r="D47" s="10">
        <v>739592</v>
      </c>
      <c r="E47" s="10">
        <v>765069.19130999991</v>
      </c>
      <c r="F47" s="10"/>
      <c r="G47" s="10"/>
      <c r="H47" s="10"/>
      <c r="I47" s="10">
        <f t="shared" si="0"/>
        <v>103.44476296525652</v>
      </c>
      <c r="J47" s="10">
        <f t="shared" si="1"/>
        <v>103.44476296525652</v>
      </c>
      <c r="K47" s="10">
        <v>708961.59357000003</v>
      </c>
      <c r="L47" s="10">
        <f t="shared" si="2"/>
        <v>107.91405320808256</v>
      </c>
    </row>
    <row r="48" spans="1:12" x14ac:dyDescent="0.2">
      <c r="A48" s="6" t="s">
        <v>57</v>
      </c>
      <c r="B48" s="7" t="s">
        <v>452</v>
      </c>
      <c r="C48" s="10">
        <v>1113949</v>
      </c>
      <c r="D48" s="10">
        <v>1113949</v>
      </c>
      <c r="E48" s="10">
        <v>1216362.9668699999</v>
      </c>
      <c r="F48" s="10"/>
      <c r="G48" s="10"/>
      <c r="H48" s="10"/>
      <c r="I48" s="10">
        <f t="shared" si="0"/>
        <v>109.19377519706916</v>
      </c>
      <c r="J48" s="10">
        <f t="shared" si="1"/>
        <v>109.19377519706916</v>
      </c>
      <c r="K48" s="10">
        <v>1174728.5698699998</v>
      </c>
      <c r="L48" s="10">
        <f t="shared" si="2"/>
        <v>103.5441716552963</v>
      </c>
    </row>
    <row r="49" spans="1:12" x14ac:dyDescent="0.2">
      <c r="A49" s="6" t="s">
        <v>58</v>
      </c>
      <c r="B49" s="7" t="s">
        <v>453</v>
      </c>
      <c r="C49" s="10">
        <v>195172</v>
      </c>
      <c r="D49" s="10">
        <v>195172</v>
      </c>
      <c r="E49" s="10">
        <v>180709.38644</v>
      </c>
      <c r="F49" s="10"/>
      <c r="G49" s="10"/>
      <c r="H49" s="10"/>
      <c r="I49" s="10">
        <f t="shared" si="0"/>
        <v>92.589811263910804</v>
      </c>
      <c r="J49" s="10">
        <f t="shared" si="1"/>
        <v>92.589811263910804</v>
      </c>
      <c r="K49" s="10">
        <v>173874.12247</v>
      </c>
      <c r="L49" s="10">
        <f t="shared" si="2"/>
        <v>103.93115655906723</v>
      </c>
    </row>
    <row r="50" spans="1:12" x14ac:dyDescent="0.2">
      <c r="A50" s="6" t="s">
        <v>59</v>
      </c>
      <c r="B50" s="7" t="s">
        <v>454</v>
      </c>
      <c r="C50" s="10">
        <v>918777</v>
      </c>
      <c r="D50" s="10">
        <v>918777</v>
      </c>
      <c r="E50" s="10">
        <v>1035653.58043</v>
      </c>
      <c r="F50" s="10"/>
      <c r="G50" s="10"/>
      <c r="H50" s="10"/>
      <c r="I50" s="10">
        <f t="shared" si="0"/>
        <v>112.72088661666541</v>
      </c>
      <c r="J50" s="10">
        <f t="shared" si="1"/>
        <v>112.72088661666541</v>
      </c>
      <c r="K50" s="10">
        <v>1000854.4473999999</v>
      </c>
      <c r="L50" s="10">
        <f t="shared" si="2"/>
        <v>103.47694243857342</v>
      </c>
    </row>
    <row r="51" spans="1:12" x14ac:dyDescent="0.2">
      <c r="A51" s="6" t="s">
        <v>60</v>
      </c>
      <c r="B51" s="7" t="s">
        <v>455</v>
      </c>
      <c r="C51" s="10">
        <v>2424</v>
      </c>
      <c r="D51" s="10">
        <v>2424</v>
      </c>
      <c r="E51" s="10">
        <v>3482.1039999999998</v>
      </c>
      <c r="F51" s="10"/>
      <c r="G51" s="10"/>
      <c r="H51" s="10"/>
      <c r="I51" s="10">
        <f t="shared" si="0"/>
        <v>143.65115511551153</v>
      </c>
      <c r="J51" s="10">
        <f t="shared" si="1"/>
        <v>143.65115511551153</v>
      </c>
      <c r="K51" s="10">
        <v>2019.5295599999999</v>
      </c>
      <c r="L51" s="10">
        <f t="shared" si="2"/>
        <v>172.42154157921809</v>
      </c>
    </row>
    <row r="52" spans="1:12" ht="25.5" x14ac:dyDescent="0.2">
      <c r="A52" s="4" t="s">
        <v>61</v>
      </c>
      <c r="B52" s="5" t="s">
        <v>456</v>
      </c>
      <c r="C52" s="9">
        <v>57378</v>
      </c>
      <c r="D52" s="9">
        <v>57378</v>
      </c>
      <c r="E52" s="9">
        <v>61776.593350000003</v>
      </c>
      <c r="F52" s="9"/>
      <c r="G52" s="9"/>
      <c r="H52" s="9"/>
      <c r="I52" s="9">
        <f t="shared" si="0"/>
        <v>107.66599280211928</v>
      </c>
      <c r="J52" s="9">
        <f t="shared" si="1"/>
        <v>107.66599280211928</v>
      </c>
      <c r="K52" s="9">
        <v>51104.691079999997</v>
      </c>
      <c r="L52" s="9">
        <f t="shared" si="2"/>
        <v>120.88243181686404</v>
      </c>
    </row>
    <row r="53" spans="1:12" x14ac:dyDescent="0.2">
      <c r="A53" s="6" t="s">
        <v>62</v>
      </c>
      <c r="B53" s="7" t="s">
        <v>457</v>
      </c>
      <c r="C53" s="10">
        <v>49510</v>
      </c>
      <c r="D53" s="10">
        <v>49510</v>
      </c>
      <c r="E53" s="10">
        <v>57331.596090000006</v>
      </c>
      <c r="F53" s="10"/>
      <c r="G53" s="10"/>
      <c r="H53" s="10"/>
      <c r="I53" s="10">
        <f t="shared" si="0"/>
        <v>115.79801270450416</v>
      </c>
      <c r="J53" s="10">
        <f t="shared" si="1"/>
        <v>115.79801270450416</v>
      </c>
      <c r="K53" s="10">
        <v>46252.847630000004</v>
      </c>
      <c r="L53" s="10">
        <f t="shared" si="2"/>
        <v>123.95257595515963</v>
      </c>
    </row>
    <row r="54" spans="1:12" x14ac:dyDescent="0.2">
      <c r="A54" s="6" t="s">
        <v>63</v>
      </c>
      <c r="B54" s="7" t="s">
        <v>458</v>
      </c>
      <c r="C54" s="10">
        <v>48302</v>
      </c>
      <c r="D54" s="10">
        <v>48302</v>
      </c>
      <c r="E54" s="10">
        <v>56938.92985</v>
      </c>
      <c r="F54" s="10"/>
      <c r="G54" s="10"/>
      <c r="H54" s="10"/>
      <c r="I54" s="10">
        <f t="shared" si="0"/>
        <v>117.8811019212455</v>
      </c>
      <c r="J54" s="10">
        <f t="shared" si="1"/>
        <v>117.8811019212455</v>
      </c>
      <c r="K54" s="10">
        <v>45656.227450000006</v>
      </c>
      <c r="L54" s="10">
        <f t="shared" si="2"/>
        <v>124.71229672306181</v>
      </c>
    </row>
    <row r="55" spans="1:12" ht="25.5" x14ac:dyDescent="0.2">
      <c r="A55" s="6" t="s">
        <v>64</v>
      </c>
      <c r="B55" s="7" t="s">
        <v>459</v>
      </c>
      <c r="C55" s="10">
        <v>1208</v>
      </c>
      <c r="D55" s="10">
        <v>1208</v>
      </c>
      <c r="E55" s="10">
        <v>392.66624000000002</v>
      </c>
      <c r="F55" s="10"/>
      <c r="G55" s="10"/>
      <c r="H55" s="10"/>
      <c r="I55" s="10">
        <f t="shared" si="0"/>
        <v>32.505483443708613</v>
      </c>
      <c r="J55" s="10">
        <f t="shared" si="1"/>
        <v>32.505483443708613</v>
      </c>
      <c r="K55" s="10">
        <v>596.62018</v>
      </c>
      <c r="L55" s="10">
        <f t="shared" si="2"/>
        <v>65.815112053367017</v>
      </c>
    </row>
    <row r="56" spans="1:12" ht="25.5" x14ac:dyDescent="0.2">
      <c r="A56" s="6" t="s">
        <v>65</v>
      </c>
      <c r="B56" s="7" t="s">
        <v>460</v>
      </c>
      <c r="C56" s="10">
        <v>7868</v>
      </c>
      <c r="D56" s="10">
        <v>7868</v>
      </c>
      <c r="E56" s="10">
        <v>4444.9972600000001</v>
      </c>
      <c r="F56" s="10"/>
      <c r="G56" s="10"/>
      <c r="H56" s="10"/>
      <c r="I56" s="10">
        <f t="shared" si="0"/>
        <v>56.494627097102189</v>
      </c>
      <c r="J56" s="10">
        <f t="shared" si="1"/>
        <v>56.494627097102189</v>
      </c>
      <c r="K56" s="10">
        <v>4851.8434500000003</v>
      </c>
      <c r="L56" s="10">
        <f t="shared" si="2"/>
        <v>91.614605990636406</v>
      </c>
    </row>
    <row r="57" spans="1:12" s="22" customFormat="1" x14ac:dyDescent="0.2">
      <c r="A57" s="6" t="s">
        <v>66</v>
      </c>
      <c r="B57" s="7" t="s">
        <v>461</v>
      </c>
      <c r="C57" s="10">
        <v>7859</v>
      </c>
      <c r="D57" s="10">
        <v>7859</v>
      </c>
      <c r="E57" s="10">
        <v>4442.9241900000006</v>
      </c>
      <c r="F57" s="10"/>
      <c r="G57" s="10"/>
      <c r="H57" s="10"/>
      <c r="I57" s="10">
        <f t="shared" si="0"/>
        <v>56.532945540145064</v>
      </c>
      <c r="J57" s="10">
        <f t="shared" si="1"/>
        <v>56.532945540145064</v>
      </c>
      <c r="K57" s="10">
        <v>4848.6689299999998</v>
      </c>
      <c r="L57" s="10">
        <f t="shared" si="2"/>
        <v>91.631832450148352</v>
      </c>
    </row>
    <row r="58" spans="1:12" ht="25.5" x14ac:dyDescent="0.2">
      <c r="A58" s="6" t="s">
        <v>67</v>
      </c>
      <c r="B58" s="7" t="s">
        <v>462</v>
      </c>
      <c r="C58" s="10">
        <v>9</v>
      </c>
      <c r="D58" s="10">
        <v>9</v>
      </c>
      <c r="E58" s="10">
        <v>2.07307</v>
      </c>
      <c r="F58" s="10"/>
      <c r="G58" s="10"/>
      <c r="H58" s="10"/>
      <c r="I58" s="10">
        <f t="shared" si="0"/>
        <v>23.034111111111109</v>
      </c>
      <c r="J58" s="10">
        <f t="shared" si="1"/>
        <v>23.034111111111109</v>
      </c>
      <c r="K58" s="10">
        <v>3.1745199999999998</v>
      </c>
      <c r="L58" s="10">
        <f t="shared" si="2"/>
        <v>65.303415949497875</v>
      </c>
    </row>
    <row r="59" spans="1:12" x14ac:dyDescent="0.2">
      <c r="A59" s="4" t="s">
        <v>68</v>
      </c>
      <c r="B59" s="5" t="s">
        <v>463</v>
      </c>
      <c r="C59" s="9">
        <v>270392.59999999998</v>
      </c>
      <c r="D59" s="9">
        <v>270392.59999999998</v>
      </c>
      <c r="E59" s="9">
        <v>247570.06861000002</v>
      </c>
      <c r="F59" s="9"/>
      <c r="G59" s="9"/>
      <c r="H59" s="9"/>
      <c r="I59" s="9">
        <f t="shared" si="0"/>
        <v>91.559483732173149</v>
      </c>
      <c r="J59" s="9">
        <f t="shared" si="1"/>
        <v>91.559483732173149</v>
      </c>
      <c r="K59" s="9">
        <v>193338.5643</v>
      </c>
      <c r="L59" s="9">
        <f t="shared" si="2"/>
        <v>128.05001914974912</v>
      </c>
    </row>
    <row r="60" spans="1:12" ht="51" x14ac:dyDescent="0.2">
      <c r="A60" s="6" t="s">
        <v>69</v>
      </c>
      <c r="B60" s="7" t="s">
        <v>464</v>
      </c>
      <c r="C60" s="10">
        <v>10771</v>
      </c>
      <c r="D60" s="10">
        <v>10771</v>
      </c>
      <c r="E60" s="10">
        <v>9306.98</v>
      </c>
      <c r="F60" s="10"/>
      <c r="G60" s="10"/>
      <c r="H60" s="10"/>
      <c r="I60" s="10">
        <f t="shared" si="0"/>
        <v>86.407761582025813</v>
      </c>
      <c r="J60" s="10">
        <f t="shared" si="1"/>
        <v>86.407761582025813</v>
      </c>
      <c r="K60" s="10">
        <v>9935.35</v>
      </c>
      <c r="L60" s="10">
        <f t="shared" si="2"/>
        <v>93.675411535577496</v>
      </c>
    </row>
    <row r="61" spans="1:12" ht="25.5" x14ac:dyDescent="0.2">
      <c r="A61" s="6" t="s">
        <v>70</v>
      </c>
      <c r="B61" s="7" t="s">
        <v>465</v>
      </c>
      <c r="C61" s="10">
        <v>259621.6</v>
      </c>
      <c r="D61" s="10">
        <v>259621.6</v>
      </c>
      <c r="E61" s="10">
        <v>238263.08861000001</v>
      </c>
      <c r="F61" s="10"/>
      <c r="G61" s="10"/>
      <c r="H61" s="10"/>
      <c r="I61" s="10">
        <f t="shared" si="0"/>
        <v>91.773214790294801</v>
      </c>
      <c r="J61" s="10">
        <f t="shared" si="1"/>
        <v>91.773214790294801</v>
      </c>
      <c r="K61" s="10">
        <v>183403.21430000002</v>
      </c>
      <c r="L61" s="10">
        <f t="shared" si="2"/>
        <v>129.91216621768879</v>
      </c>
    </row>
    <row r="62" spans="1:12" ht="63.75" x14ac:dyDescent="0.2">
      <c r="A62" s="6" t="s">
        <v>71</v>
      </c>
      <c r="B62" s="7" t="s">
        <v>466</v>
      </c>
      <c r="C62" s="10">
        <v>285</v>
      </c>
      <c r="D62" s="10">
        <v>285</v>
      </c>
      <c r="E62" s="10">
        <v>324.20699999999999</v>
      </c>
      <c r="F62" s="10"/>
      <c r="G62" s="10"/>
      <c r="H62" s="10"/>
      <c r="I62" s="10">
        <f t="shared" si="0"/>
        <v>113.75684210526316</v>
      </c>
      <c r="J62" s="10">
        <f t="shared" si="1"/>
        <v>113.75684210526316</v>
      </c>
      <c r="K62" s="10">
        <v>256.89</v>
      </c>
      <c r="L62" s="10">
        <f t="shared" si="2"/>
        <v>126.20460119117132</v>
      </c>
    </row>
    <row r="63" spans="1:12" ht="25.5" x14ac:dyDescent="0.2">
      <c r="A63" s="6" t="s">
        <v>72</v>
      </c>
      <c r="B63" s="7" t="s">
        <v>467</v>
      </c>
      <c r="C63" s="10">
        <v>178262.39999999999</v>
      </c>
      <c r="D63" s="10">
        <v>178262.39999999999</v>
      </c>
      <c r="E63" s="10">
        <v>143153.95761000001</v>
      </c>
      <c r="F63" s="10"/>
      <c r="G63" s="10"/>
      <c r="H63" s="10"/>
      <c r="I63" s="10">
        <f t="shared" si="0"/>
        <v>80.305189209838986</v>
      </c>
      <c r="J63" s="10">
        <f t="shared" si="1"/>
        <v>80.305189209838986</v>
      </c>
      <c r="K63" s="10">
        <v>98959.459099999993</v>
      </c>
      <c r="L63" s="10">
        <f t="shared" si="2"/>
        <v>144.6591957069418</v>
      </c>
    </row>
    <row r="64" spans="1:12" ht="38.25" x14ac:dyDescent="0.2">
      <c r="A64" s="6" t="s">
        <v>73</v>
      </c>
      <c r="B64" s="7" t="s">
        <v>468</v>
      </c>
      <c r="C64" s="10">
        <v>47217.8</v>
      </c>
      <c r="D64" s="10">
        <v>47217.8</v>
      </c>
      <c r="E64" s="10">
        <v>58280.9</v>
      </c>
      <c r="F64" s="10"/>
      <c r="G64" s="10"/>
      <c r="H64" s="10"/>
      <c r="I64" s="10">
        <f t="shared" si="0"/>
        <v>123.42993532100182</v>
      </c>
      <c r="J64" s="10">
        <f t="shared" si="1"/>
        <v>123.42993532100182</v>
      </c>
      <c r="K64" s="10">
        <v>51524.715360000002</v>
      </c>
      <c r="L64" s="10">
        <f t="shared" si="2"/>
        <v>113.11251230170794</v>
      </c>
    </row>
    <row r="65" spans="1:12" ht="51" x14ac:dyDescent="0.2">
      <c r="A65" s="6" t="s">
        <v>74</v>
      </c>
      <c r="B65" s="7" t="s">
        <v>469</v>
      </c>
      <c r="C65" s="10">
        <v>47217.8</v>
      </c>
      <c r="D65" s="10">
        <v>47217.8</v>
      </c>
      <c r="E65" s="10">
        <v>58280.9</v>
      </c>
      <c r="F65" s="10"/>
      <c r="G65" s="10"/>
      <c r="H65" s="10"/>
      <c r="I65" s="10">
        <f t="shared" si="0"/>
        <v>123.42993532100182</v>
      </c>
      <c r="J65" s="10">
        <f t="shared" si="1"/>
        <v>123.42993532100182</v>
      </c>
      <c r="K65" s="10">
        <v>51524.715360000002</v>
      </c>
      <c r="L65" s="10">
        <f t="shared" si="2"/>
        <v>113.11251230170794</v>
      </c>
    </row>
    <row r="66" spans="1:12" ht="25.5" x14ac:dyDescent="0.2">
      <c r="A66" s="6" t="s">
        <v>75</v>
      </c>
      <c r="B66" s="7" t="s">
        <v>470</v>
      </c>
      <c r="C66" s="10">
        <v>5292</v>
      </c>
      <c r="D66" s="10">
        <v>5292</v>
      </c>
      <c r="E66" s="10">
        <v>6840.4570000000003</v>
      </c>
      <c r="F66" s="10"/>
      <c r="G66" s="10"/>
      <c r="H66" s="10"/>
      <c r="I66" s="10">
        <f t="shared" si="0"/>
        <v>129.26033635676492</v>
      </c>
      <c r="J66" s="10">
        <f t="shared" si="1"/>
        <v>129.26033635676492</v>
      </c>
      <c r="K66" s="10">
        <v>6010.7505000000001</v>
      </c>
      <c r="L66" s="10">
        <f t="shared" si="2"/>
        <v>113.80370887129652</v>
      </c>
    </row>
    <row r="67" spans="1:12" ht="51" x14ac:dyDescent="0.2">
      <c r="A67" s="6" t="s">
        <v>76</v>
      </c>
      <c r="B67" s="7" t="s">
        <v>471</v>
      </c>
      <c r="C67" s="10">
        <v>176</v>
      </c>
      <c r="D67" s="10">
        <v>176</v>
      </c>
      <c r="E67" s="10">
        <v>97</v>
      </c>
      <c r="F67" s="10"/>
      <c r="G67" s="10"/>
      <c r="H67" s="10"/>
      <c r="I67" s="10">
        <f t="shared" si="0"/>
        <v>55.113636363636367</v>
      </c>
      <c r="J67" s="10">
        <f t="shared" si="1"/>
        <v>55.113636363636367</v>
      </c>
      <c r="K67" s="10">
        <v>136</v>
      </c>
      <c r="L67" s="10">
        <f t="shared" si="2"/>
        <v>71.32352941176471</v>
      </c>
    </row>
    <row r="68" spans="1:12" s="22" customFormat="1" ht="25.5" x14ac:dyDescent="0.2">
      <c r="A68" s="6" t="s">
        <v>77</v>
      </c>
      <c r="B68" s="7" t="s">
        <v>472</v>
      </c>
      <c r="C68" s="10">
        <v>10.5</v>
      </c>
      <c r="D68" s="10">
        <v>10.5</v>
      </c>
      <c r="E68" s="10">
        <v>7</v>
      </c>
      <c r="F68" s="10"/>
      <c r="G68" s="10"/>
      <c r="H68" s="10"/>
      <c r="I68" s="10">
        <f t="shared" si="0"/>
        <v>66.666666666666657</v>
      </c>
      <c r="J68" s="10">
        <f t="shared" si="1"/>
        <v>66.666666666666657</v>
      </c>
      <c r="K68" s="10">
        <v>7</v>
      </c>
      <c r="L68" s="10">
        <f t="shared" si="2"/>
        <v>100</v>
      </c>
    </row>
    <row r="69" spans="1:12" ht="76.5" x14ac:dyDescent="0.2">
      <c r="A69" s="6" t="s">
        <v>78</v>
      </c>
      <c r="B69" s="7" t="s">
        <v>473</v>
      </c>
      <c r="C69" s="10">
        <v>162.30000000000001</v>
      </c>
      <c r="D69" s="10">
        <v>162.30000000000001</v>
      </c>
      <c r="E69" s="10">
        <v>79.650000000000006</v>
      </c>
      <c r="F69" s="10"/>
      <c r="G69" s="10"/>
      <c r="H69" s="10"/>
      <c r="I69" s="10">
        <f t="shared" si="0"/>
        <v>49.075785582255079</v>
      </c>
      <c r="J69" s="10">
        <f t="shared" si="1"/>
        <v>49.075785582255079</v>
      </c>
      <c r="K69" s="10">
        <v>141.80000000000001</v>
      </c>
      <c r="L69" s="10">
        <f t="shared" si="2"/>
        <v>56.170662905500699</v>
      </c>
    </row>
    <row r="70" spans="1:12" ht="51" x14ac:dyDescent="0.2">
      <c r="A70" s="6" t="s">
        <v>79</v>
      </c>
      <c r="B70" s="7" t="s">
        <v>474</v>
      </c>
      <c r="C70" s="10">
        <v>22023.3</v>
      </c>
      <c r="D70" s="10">
        <v>22023.3</v>
      </c>
      <c r="E70" s="10">
        <v>24041.667000000001</v>
      </c>
      <c r="F70" s="10"/>
      <c r="G70" s="10"/>
      <c r="H70" s="10"/>
      <c r="I70" s="10">
        <f t="shared" si="0"/>
        <v>109.16468921551268</v>
      </c>
      <c r="J70" s="10">
        <f t="shared" si="1"/>
        <v>109.16468921551268</v>
      </c>
      <c r="K70" s="10">
        <v>20869.2</v>
      </c>
      <c r="L70" s="10">
        <f t="shared" si="2"/>
        <v>115.20167040423208</v>
      </c>
    </row>
    <row r="71" spans="1:12" ht="51" x14ac:dyDescent="0.2">
      <c r="A71" s="6" t="s">
        <v>80</v>
      </c>
      <c r="B71" s="7" t="s">
        <v>475</v>
      </c>
      <c r="C71" s="10">
        <v>0</v>
      </c>
      <c r="D71" s="10">
        <v>0</v>
      </c>
      <c r="E71" s="10">
        <v>2876.25</v>
      </c>
      <c r="F71" s="10"/>
      <c r="G71" s="10"/>
      <c r="H71" s="10"/>
      <c r="I71" s="10">
        <v>0</v>
      </c>
      <c r="J71" s="10">
        <v>0</v>
      </c>
      <c r="K71" s="10">
        <v>0.7</v>
      </c>
      <c r="L71" s="10" t="s">
        <v>1085</v>
      </c>
    </row>
    <row r="72" spans="1:12" ht="114.75" x14ac:dyDescent="0.2">
      <c r="A72" s="6" t="s">
        <v>81</v>
      </c>
      <c r="B72" s="7" t="s">
        <v>476</v>
      </c>
      <c r="C72" s="10">
        <v>22023.3</v>
      </c>
      <c r="D72" s="10">
        <v>22023.3</v>
      </c>
      <c r="E72" s="10">
        <v>21165.417000000001</v>
      </c>
      <c r="F72" s="10"/>
      <c r="G72" s="10"/>
      <c r="H72" s="10"/>
      <c r="I72" s="10">
        <f t="shared" si="0"/>
        <v>96.104657340180637</v>
      </c>
      <c r="J72" s="10">
        <f t="shared" si="1"/>
        <v>96.104657340180637</v>
      </c>
      <c r="K72" s="10">
        <v>20868.5</v>
      </c>
      <c r="L72" s="10">
        <f t="shared" si="2"/>
        <v>101.42279991374561</v>
      </c>
    </row>
    <row r="73" spans="1:12" ht="76.5" x14ac:dyDescent="0.2">
      <c r="A73" s="6" t="s">
        <v>82</v>
      </c>
      <c r="B73" s="7" t="s">
        <v>477</v>
      </c>
      <c r="C73" s="10">
        <v>8</v>
      </c>
      <c r="D73" s="10">
        <v>8</v>
      </c>
      <c r="E73" s="10">
        <v>9.6</v>
      </c>
      <c r="F73" s="10"/>
      <c r="G73" s="10"/>
      <c r="H73" s="10"/>
      <c r="I73" s="10">
        <f t="shared" si="0"/>
        <v>120</v>
      </c>
      <c r="J73" s="10">
        <f t="shared" si="1"/>
        <v>120</v>
      </c>
      <c r="K73" s="10">
        <v>16</v>
      </c>
      <c r="L73" s="10">
        <f t="shared" si="2"/>
        <v>60</v>
      </c>
    </row>
    <row r="74" spans="1:12" ht="38.25" x14ac:dyDescent="0.2">
      <c r="A74" s="6" t="s">
        <v>83</v>
      </c>
      <c r="B74" s="7" t="s">
        <v>478</v>
      </c>
      <c r="C74" s="10">
        <v>1539.3</v>
      </c>
      <c r="D74" s="10">
        <v>1539.3</v>
      </c>
      <c r="E74" s="10">
        <v>1721.8</v>
      </c>
      <c r="F74" s="10"/>
      <c r="G74" s="10"/>
      <c r="H74" s="10"/>
      <c r="I74" s="10">
        <f t="shared" si="0"/>
        <v>111.85603845903982</v>
      </c>
      <c r="J74" s="10">
        <f t="shared" si="1"/>
        <v>111.85603845903982</v>
      </c>
      <c r="K74" s="10">
        <v>1419.8</v>
      </c>
      <c r="L74" s="10">
        <f t="shared" si="2"/>
        <v>121.27060149316806</v>
      </c>
    </row>
    <row r="75" spans="1:12" ht="63.75" x14ac:dyDescent="0.2">
      <c r="A75" s="6" t="s">
        <v>84</v>
      </c>
      <c r="B75" s="7" t="s">
        <v>479</v>
      </c>
      <c r="C75" s="10">
        <v>1539.3</v>
      </c>
      <c r="D75" s="10">
        <v>1539.3</v>
      </c>
      <c r="E75" s="10">
        <v>1721.8</v>
      </c>
      <c r="F75" s="10"/>
      <c r="G75" s="10"/>
      <c r="H75" s="10"/>
      <c r="I75" s="10">
        <f t="shared" si="0"/>
        <v>111.85603845903982</v>
      </c>
      <c r="J75" s="10">
        <f t="shared" si="1"/>
        <v>111.85603845903982</v>
      </c>
      <c r="K75" s="10">
        <v>1419.8</v>
      </c>
      <c r="L75" s="10">
        <f t="shared" si="2"/>
        <v>121.27060149316806</v>
      </c>
    </row>
    <row r="76" spans="1:12" ht="25.5" x14ac:dyDescent="0.2">
      <c r="A76" s="6" t="s">
        <v>85</v>
      </c>
      <c r="B76" s="7" t="s">
        <v>480</v>
      </c>
      <c r="C76" s="10">
        <v>630</v>
      </c>
      <c r="D76" s="10">
        <v>630</v>
      </c>
      <c r="E76" s="10">
        <v>612.5</v>
      </c>
      <c r="F76" s="10"/>
      <c r="G76" s="10"/>
      <c r="H76" s="10"/>
      <c r="I76" s="10">
        <f t="shared" si="0"/>
        <v>97.222222222222214</v>
      </c>
      <c r="J76" s="10">
        <f t="shared" si="1"/>
        <v>97.222222222222214</v>
      </c>
      <c r="K76" s="10">
        <v>623</v>
      </c>
      <c r="L76" s="10">
        <f t="shared" si="2"/>
        <v>98.31460674157303</v>
      </c>
    </row>
    <row r="77" spans="1:12" ht="51" x14ac:dyDescent="0.2">
      <c r="A77" s="6" t="s">
        <v>86</v>
      </c>
      <c r="B77" s="7" t="s">
        <v>481</v>
      </c>
      <c r="C77" s="10">
        <v>630</v>
      </c>
      <c r="D77" s="10">
        <v>630</v>
      </c>
      <c r="E77" s="10">
        <v>612.5</v>
      </c>
      <c r="F77" s="10"/>
      <c r="G77" s="10"/>
      <c r="H77" s="10"/>
      <c r="I77" s="10">
        <f t="shared" si="0"/>
        <v>97.222222222222214</v>
      </c>
      <c r="J77" s="10">
        <f t="shared" si="1"/>
        <v>97.222222222222214</v>
      </c>
      <c r="K77" s="10">
        <v>623</v>
      </c>
      <c r="L77" s="10">
        <f t="shared" si="2"/>
        <v>98.31460674157303</v>
      </c>
    </row>
    <row r="78" spans="1:12" ht="38.25" x14ac:dyDescent="0.2">
      <c r="A78" s="6" t="s">
        <v>87</v>
      </c>
      <c r="B78" s="7" t="s">
        <v>482</v>
      </c>
      <c r="C78" s="10">
        <v>240</v>
      </c>
      <c r="D78" s="10">
        <v>240</v>
      </c>
      <c r="E78" s="10">
        <v>339.85</v>
      </c>
      <c r="F78" s="10"/>
      <c r="G78" s="10"/>
      <c r="H78" s="10"/>
      <c r="I78" s="10">
        <f t="shared" si="0"/>
        <v>141.60416666666669</v>
      </c>
      <c r="J78" s="10">
        <f t="shared" si="1"/>
        <v>141.60416666666669</v>
      </c>
      <c r="K78" s="10">
        <v>512.1</v>
      </c>
      <c r="L78" s="10">
        <f t="shared" si="2"/>
        <v>66.36399140792814</v>
      </c>
    </row>
    <row r="79" spans="1:12" ht="51" x14ac:dyDescent="0.2">
      <c r="A79" s="6" t="s">
        <v>88</v>
      </c>
      <c r="B79" s="7" t="s">
        <v>483</v>
      </c>
      <c r="C79" s="10">
        <v>240</v>
      </c>
      <c r="D79" s="10">
        <v>240</v>
      </c>
      <c r="E79" s="10">
        <v>339.85</v>
      </c>
      <c r="F79" s="10"/>
      <c r="G79" s="10"/>
      <c r="H79" s="10"/>
      <c r="I79" s="10">
        <f t="shared" si="0"/>
        <v>141.60416666666669</v>
      </c>
      <c r="J79" s="10">
        <f t="shared" si="1"/>
        <v>141.60416666666669</v>
      </c>
      <c r="K79" s="10">
        <v>512.1</v>
      </c>
      <c r="L79" s="10">
        <f t="shared" si="2"/>
        <v>66.36399140792814</v>
      </c>
    </row>
    <row r="80" spans="1:12" ht="51" x14ac:dyDescent="0.2">
      <c r="A80" s="6" t="s">
        <v>89</v>
      </c>
      <c r="B80" s="7" t="s">
        <v>484</v>
      </c>
      <c r="C80" s="10">
        <v>2935</v>
      </c>
      <c r="D80" s="10">
        <v>2935</v>
      </c>
      <c r="E80" s="10">
        <v>1037</v>
      </c>
      <c r="F80" s="10"/>
      <c r="G80" s="10"/>
      <c r="H80" s="10"/>
      <c r="I80" s="10">
        <f t="shared" si="0"/>
        <v>35.332197614991486</v>
      </c>
      <c r="J80" s="10">
        <f t="shared" si="1"/>
        <v>35.332197614991486</v>
      </c>
      <c r="K80" s="10">
        <v>1456.4993400000001</v>
      </c>
      <c r="L80" s="10">
        <f t="shared" si="2"/>
        <v>71.198109846036729</v>
      </c>
    </row>
    <row r="81" spans="1:12" ht="51" x14ac:dyDescent="0.2">
      <c r="A81" s="6" t="s">
        <v>90</v>
      </c>
      <c r="B81" s="7" t="s">
        <v>485</v>
      </c>
      <c r="C81" s="10">
        <v>345</v>
      </c>
      <c r="D81" s="10">
        <v>345</v>
      </c>
      <c r="E81" s="10">
        <v>632.5</v>
      </c>
      <c r="F81" s="10"/>
      <c r="G81" s="10"/>
      <c r="H81" s="10"/>
      <c r="I81" s="10">
        <f t="shared" ref="I81:I148" si="3">E81/C81*100</f>
        <v>183.33333333333331</v>
      </c>
      <c r="J81" s="10">
        <f t="shared" ref="J81:J148" si="4">E81/D81*100</f>
        <v>183.33333333333331</v>
      </c>
      <c r="K81" s="10">
        <v>520</v>
      </c>
      <c r="L81" s="10">
        <f t="shared" ref="L81:L148" si="5">E81/K81*100</f>
        <v>121.63461538461537</v>
      </c>
    </row>
    <row r="82" spans="1:12" ht="38.25" x14ac:dyDescent="0.2">
      <c r="A82" s="6" t="s">
        <v>91</v>
      </c>
      <c r="B82" s="7" t="s">
        <v>486</v>
      </c>
      <c r="C82" s="10">
        <v>495</v>
      </c>
      <c r="D82" s="10">
        <v>495</v>
      </c>
      <c r="E82" s="10">
        <v>1085</v>
      </c>
      <c r="F82" s="10"/>
      <c r="G82" s="10"/>
      <c r="H82" s="10"/>
      <c r="I82" s="10" t="s">
        <v>1085</v>
      </c>
      <c r="J82" s="10">
        <f t="shared" si="4"/>
        <v>219.1919191919192</v>
      </c>
      <c r="K82" s="10">
        <v>950</v>
      </c>
      <c r="L82" s="10">
        <f t="shared" si="5"/>
        <v>114.21052631578948</v>
      </c>
    </row>
    <row r="83" spans="1:12" ht="25.5" x14ac:dyDescent="0.2">
      <c r="A83" s="4" t="s">
        <v>92</v>
      </c>
      <c r="B83" s="5" t="s">
        <v>487</v>
      </c>
      <c r="C83" s="9">
        <v>72</v>
      </c>
      <c r="D83" s="9">
        <v>72</v>
      </c>
      <c r="E83" s="9">
        <v>294.28083000000004</v>
      </c>
      <c r="F83" s="9"/>
      <c r="G83" s="9"/>
      <c r="H83" s="9"/>
      <c r="I83" s="9" t="s">
        <v>1085</v>
      </c>
      <c r="J83" s="9">
        <f t="shared" si="4"/>
        <v>408.72337500000003</v>
      </c>
      <c r="K83" s="9">
        <v>309.40512000000001</v>
      </c>
      <c r="L83" s="9">
        <f t="shared" si="5"/>
        <v>95.111816507755279</v>
      </c>
    </row>
    <row r="84" spans="1:12" ht="25.5" x14ac:dyDescent="0.2">
      <c r="A84" s="6" t="s">
        <v>93</v>
      </c>
      <c r="B84" s="7" t="s">
        <v>488</v>
      </c>
      <c r="C84" s="10">
        <v>2</v>
      </c>
      <c r="D84" s="10">
        <v>2</v>
      </c>
      <c r="E84" s="10">
        <v>7.1397899999999996</v>
      </c>
      <c r="F84" s="10"/>
      <c r="G84" s="10"/>
      <c r="H84" s="10"/>
      <c r="I84" s="10" t="s">
        <v>1085</v>
      </c>
      <c r="J84" s="10">
        <f t="shared" si="4"/>
        <v>356.98949999999996</v>
      </c>
      <c r="K84" s="10">
        <v>6.6273599999999995</v>
      </c>
      <c r="L84" s="10">
        <f t="shared" si="5"/>
        <v>107.73203809661767</v>
      </c>
    </row>
    <row r="85" spans="1:12" ht="25.5" x14ac:dyDescent="0.2">
      <c r="A85" s="6" t="s">
        <v>94</v>
      </c>
      <c r="B85" s="7" t="s">
        <v>489</v>
      </c>
      <c r="C85" s="10">
        <v>0</v>
      </c>
      <c r="D85" s="10">
        <v>0</v>
      </c>
      <c r="E85" s="10">
        <v>1.14602</v>
      </c>
      <c r="F85" s="10"/>
      <c r="G85" s="10"/>
      <c r="H85" s="10"/>
      <c r="I85" s="10">
        <v>0</v>
      </c>
      <c r="J85" s="10">
        <v>0</v>
      </c>
      <c r="K85" s="10">
        <v>-0.99050000000000005</v>
      </c>
      <c r="L85" s="10">
        <v>0</v>
      </c>
    </row>
    <row r="86" spans="1:12" ht="25.5" x14ac:dyDescent="0.2">
      <c r="A86" s="6" t="s">
        <v>95</v>
      </c>
      <c r="B86" s="7" t="s">
        <v>490</v>
      </c>
      <c r="C86" s="10">
        <v>2</v>
      </c>
      <c r="D86" s="10">
        <v>2</v>
      </c>
      <c r="E86" s="10">
        <v>5.9937700000000005</v>
      </c>
      <c r="F86" s="10"/>
      <c r="G86" s="10"/>
      <c r="H86" s="10"/>
      <c r="I86" s="10" t="s">
        <v>1085</v>
      </c>
      <c r="J86" s="10">
        <f t="shared" si="4"/>
        <v>299.68850000000003</v>
      </c>
      <c r="K86" s="10">
        <v>7.6178599999999994</v>
      </c>
      <c r="L86" s="10">
        <f t="shared" si="5"/>
        <v>78.680495572247338</v>
      </c>
    </row>
    <row r="87" spans="1:12" s="22" customFormat="1" x14ac:dyDescent="0.2">
      <c r="A87" s="6" t="s">
        <v>96</v>
      </c>
      <c r="B87" s="7" t="s">
        <v>491</v>
      </c>
      <c r="C87" s="10">
        <v>40</v>
      </c>
      <c r="D87" s="10">
        <v>40</v>
      </c>
      <c r="E87" s="10">
        <v>39.415019999999998</v>
      </c>
      <c r="F87" s="10"/>
      <c r="G87" s="10"/>
      <c r="H87" s="10"/>
      <c r="I87" s="10">
        <f t="shared" si="3"/>
        <v>98.537549999999996</v>
      </c>
      <c r="J87" s="10">
        <f t="shared" si="4"/>
        <v>98.537549999999996</v>
      </c>
      <c r="K87" s="10">
        <v>32.36665</v>
      </c>
      <c r="L87" s="10">
        <f t="shared" si="5"/>
        <v>121.77664355130975</v>
      </c>
    </row>
    <row r="88" spans="1:12" x14ac:dyDescent="0.2">
      <c r="A88" s="6" t="s">
        <v>97</v>
      </c>
      <c r="B88" s="7" t="s">
        <v>492</v>
      </c>
      <c r="C88" s="10">
        <v>1</v>
      </c>
      <c r="D88" s="10">
        <v>1</v>
      </c>
      <c r="E88" s="10">
        <v>0.86326999999999998</v>
      </c>
      <c r="F88" s="10"/>
      <c r="G88" s="10"/>
      <c r="H88" s="10"/>
      <c r="I88" s="10">
        <f t="shared" si="3"/>
        <v>86.326999999999998</v>
      </c>
      <c r="J88" s="10">
        <f t="shared" si="4"/>
        <v>86.326999999999998</v>
      </c>
      <c r="K88" s="10">
        <v>2.1706699999999999</v>
      </c>
      <c r="L88" s="10">
        <f t="shared" si="5"/>
        <v>39.769748510828457</v>
      </c>
    </row>
    <row r="89" spans="1:12" x14ac:dyDescent="0.2">
      <c r="A89" s="6" t="s">
        <v>98</v>
      </c>
      <c r="B89" s="7" t="s">
        <v>493</v>
      </c>
      <c r="C89" s="10">
        <v>1</v>
      </c>
      <c r="D89" s="10">
        <v>1</v>
      </c>
      <c r="E89" s="10">
        <v>0.86326999999999998</v>
      </c>
      <c r="F89" s="10"/>
      <c r="G89" s="10"/>
      <c r="H89" s="10"/>
      <c r="I89" s="10">
        <f t="shared" si="3"/>
        <v>86.326999999999998</v>
      </c>
      <c r="J89" s="10">
        <f t="shared" si="4"/>
        <v>86.326999999999998</v>
      </c>
      <c r="K89" s="10">
        <v>2.1706699999999999</v>
      </c>
      <c r="L89" s="10">
        <f t="shared" si="5"/>
        <v>39.769748510828457</v>
      </c>
    </row>
    <row r="90" spans="1:12" x14ac:dyDescent="0.2">
      <c r="A90" s="6" t="s">
        <v>99</v>
      </c>
      <c r="B90" s="7" t="s">
        <v>494</v>
      </c>
      <c r="C90" s="10">
        <v>39</v>
      </c>
      <c r="D90" s="10">
        <v>39</v>
      </c>
      <c r="E90" s="10">
        <v>38.551749999999998</v>
      </c>
      <c r="F90" s="10"/>
      <c r="G90" s="10"/>
      <c r="H90" s="10"/>
      <c r="I90" s="10">
        <f t="shared" si="3"/>
        <v>98.850641025641011</v>
      </c>
      <c r="J90" s="10">
        <f t="shared" si="4"/>
        <v>98.850641025641011</v>
      </c>
      <c r="K90" s="10">
        <v>30.195979999999999</v>
      </c>
      <c r="L90" s="10">
        <f t="shared" si="5"/>
        <v>127.67179604702348</v>
      </c>
    </row>
    <row r="91" spans="1:12" ht="51" x14ac:dyDescent="0.2">
      <c r="A91" s="6" t="s">
        <v>100</v>
      </c>
      <c r="B91" s="7" t="s">
        <v>495</v>
      </c>
      <c r="C91" s="10">
        <v>39</v>
      </c>
      <c r="D91" s="10">
        <v>39</v>
      </c>
      <c r="E91" s="10">
        <v>38.551749999999998</v>
      </c>
      <c r="F91" s="10"/>
      <c r="G91" s="10"/>
      <c r="H91" s="10"/>
      <c r="I91" s="10">
        <f t="shared" si="3"/>
        <v>98.850641025641011</v>
      </c>
      <c r="J91" s="10">
        <f t="shared" si="4"/>
        <v>98.850641025641011</v>
      </c>
      <c r="K91" s="10">
        <v>30.195979999999999</v>
      </c>
      <c r="L91" s="10">
        <f t="shared" si="5"/>
        <v>127.67179604702348</v>
      </c>
    </row>
    <row r="92" spans="1:12" x14ac:dyDescent="0.2">
      <c r="A92" s="6" t="s">
        <v>101</v>
      </c>
      <c r="B92" s="7" t="s">
        <v>496</v>
      </c>
      <c r="C92" s="10">
        <v>4</v>
      </c>
      <c r="D92" s="10">
        <v>4</v>
      </c>
      <c r="E92" s="10">
        <v>130.19452999999999</v>
      </c>
      <c r="F92" s="10"/>
      <c r="G92" s="10"/>
      <c r="H92" s="10"/>
      <c r="I92" s="10" t="s">
        <v>1085</v>
      </c>
      <c r="J92" s="10">
        <f t="shared" si="4"/>
        <v>3254.8632499999994</v>
      </c>
      <c r="K92" s="10">
        <v>171.19423</v>
      </c>
      <c r="L92" s="10">
        <f t="shared" si="5"/>
        <v>76.05076993541195</v>
      </c>
    </row>
    <row r="93" spans="1:12" x14ac:dyDescent="0.2">
      <c r="A93" s="6" t="s">
        <v>102</v>
      </c>
      <c r="B93" s="7" t="s">
        <v>497</v>
      </c>
      <c r="C93" s="10">
        <v>2</v>
      </c>
      <c r="D93" s="10">
        <v>2</v>
      </c>
      <c r="E93" s="10">
        <v>54.75132</v>
      </c>
      <c r="F93" s="10"/>
      <c r="G93" s="10"/>
      <c r="H93" s="10"/>
      <c r="I93" s="10" t="s">
        <v>1085</v>
      </c>
      <c r="J93" s="10">
        <f t="shared" si="4"/>
        <v>2737.5659999999998</v>
      </c>
      <c r="K93" s="10">
        <v>72.74709</v>
      </c>
      <c r="L93" s="10">
        <f t="shared" si="5"/>
        <v>75.262556894028336</v>
      </c>
    </row>
    <row r="94" spans="1:12" ht="25.5" x14ac:dyDescent="0.2">
      <c r="A94" s="6" t="s">
        <v>103</v>
      </c>
      <c r="B94" s="7" t="s">
        <v>498</v>
      </c>
      <c r="C94" s="10">
        <v>0</v>
      </c>
      <c r="D94" s="10">
        <v>0</v>
      </c>
      <c r="E94" s="10">
        <v>20.62171</v>
      </c>
      <c r="F94" s="10"/>
      <c r="G94" s="10"/>
      <c r="H94" s="10"/>
      <c r="I94" s="10">
        <v>0</v>
      </c>
      <c r="J94" s="10">
        <v>0</v>
      </c>
      <c r="K94" s="10">
        <v>14.7464</v>
      </c>
      <c r="L94" s="10">
        <f t="shared" si="5"/>
        <v>139.84233440026043</v>
      </c>
    </row>
    <row r="95" spans="1:12" x14ac:dyDescent="0.2">
      <c r="A95" s="6" t="s">
        <v>104</v>
      </c>
      <c r="B95" s="7" t="s">
        <v>499</v>
      </c>
      <c r="C95" s="10">
        <v>2</v>
      </c>
      <c r="D95" s="10">
        <v>2</v>
      </c>
      <c r="E95" s="10">
        <v>54.8215</v>
      </c>
      <c r="F95" s="10"/>
      <c r="G95" s="10"/>
      <c r="H95" s="10"/>
      <c r="I95" s="10" t="s">
        <v>1085</v>
      </c>
      <c r="J95" s="10">
        <f t="shared" si="4"/>
        <v>2741.0749999999998</v>
      </c>
      <c r="K95" s="10">
        <v>89.661410000000004</v>
      </c>
      <c r="L95" s="10">
        <f t="shared" si="5"/>
        <v>61.142803799315672</v>
      </c>
    </row>
    <row r="96" spans="1:12" x14ac:dyDescent="0.2">
      <c r="A96" s="6" t="s">
        <v>105</v>
      </c>
      <c r="B96" s="7" t="s">
        <v>500</v>
      </c>
      <c r="C96" s="10">
        <v>0</v>
      </c>
      <c r="D96" s="10">
        <v>0</v>
      </c>
      <c r="E96" s="10">
        <v>-0.4</v>
      </c>
      <c r="F96" s="10"/>
      <c r="G96" s="10"/>
      <c r="H96" s="10"/>
      <c r="I96" s="10">
        <v>0</v>
      </c>
      <c r="J96" s="10">
        <v>0</v>
      </c>
      <c r="K96" s="10">
        <v>-5.9606700000000004</v>
      </c>
      <c r="L96" s="10">
        <f t="shared" si="5"/>
        <v>6.7106550102589129</v>
      </c>
    </row>
    <row r="97" spans="1:12" ht="25.5" x14ac:dyDescent="0.2">
      <c r="A97" s="6" t="s">
        <v>106</v>
      </c>
      <c r="B97" s="7" t="s">
        <v>501</v>
      </c>
      <c r="C97" s="10">
        <v>0</v>
      </c>
      <c r="D97" s="10">
        <v>0</v>
      </c>
      <c r="E97" s="10">
        <v>-0.4</v>
      </c>
      <c r="F97" s="10"/>
      <c r="G97" s="10"/>
      <c r="H97" s="10"/>
      <c r="I97" s="10">
        <v>0</v>
      </c>
      <c r="J97" s="10">
        <v>0</v>
      </c>
      <c r="K97" s="10">
        <v>0</v>
      </c>
      <c r="L97" s="10">
        <v>0</v>
      </c>
    </row>
    <row r="98" spans="1:12" ht="25.5" x14ac:dyDescent="0.2">
      <c r="A98" s="6" t="s">
        <v>107</v>
      </c>
      <c r="B98" s="7" t="s">
        <v>502</v>
      </c>
      <c r="C98" s="10">
        <v>26</v>
      </c>
      <c r="D98" s="10">
        <v>26</v>
      </c>
      <c r="E98" s="10">
        <v>109.78549000000001</v>
      </c>
      <c r="F98" s="10"/>
      <c r="G98" s="10"/>
      <c r="H98" s="10"/>
      <c r="I98" s="10" t="s">
        <v>1085</v>
      </c>
      <c r="J98" s="10">
        <f t="shared" si="4"/>
        <v>422.25188461538465</v>
      </c>
      <c r="K98" s="10">
        <v>99.216880000000003</v>
      </c>
      <c r="L98" s="10">
        <f t="shared" si="5"/>
        <v>110.6520281629497</v>
      </c>
    </row>
    <row r="99" spans="1:12" x14ac:dyDescent="0.2">
      <c r="A99" s="6" t="s">
        <v>108</v>
      </c>
      <c r="B99" s="7" t="s">
        <v>503</v>
      </c>
      <c r="C99" s="10">
        <v>26</v>
      </c>
      <c r="D99" s="10">
        <v>26</v>
      </c>
      <c r="E99" s="10">
        <v>105.15157000000001</v>
      </c>
      <c r="F99" s="10"/>
      <c r="G99" s="10"/>
      <c r="H99" s="10"/>
      <c r="I99" s="10" t="s">
        <v>1085</v>
      </c>
      <c r="J99" s="10">
        <f t="shared" si="4"/>
        <v>404.42911538461539</v>
      </c>
      <c r="K99" s="10">
        <v>94.556939999999997</v>
      </c>
      <c r="L99" s="10">
        <f t="shared" si="5"/>
        <v>111.20449752286825</v>
      </c>
    </row>
    <row r="100" spans="1:12" x14ac:dyDescent="0.2">
      <c r="A100" s="6" t="s">
        <v>109</v>
      </c>
      <c r="B100" s="7" t="s">
        <v>504</v>
      </c>
      <c r="C100" s="10">
        <v>0</v>
      </c>
      <c r="D100" s="10">
        <v>0</v>
      </c>
      <c r="E100" s="10">
        <v>4.6339199999999998</v>
      </c>
      <c r="F100" s="10"/>
      <c r="G100" s="10"/>
      <c r="H100" s="10"/>
      <c r="I100" s="10">
        <v>0</v>
      </c>
      <c r="J100" s="10">
        <v>0</v>
      </c>
      <c r="K100" s="10">
        <v>4.6599399999999997</v>
      </c>
      <c r="L100" s="10">
        <f t="shared" si="5"/>
        <v>99.441623711893286</v>
      </c>
    </row>
    <row r="101" spans="1:12" ht="25.5" x14ac:dyDescent="0.2">
      <c r="A101" s="6" t="s">
        <v>110</v>
      </c>
      <c r="B101" s="7" t="s">
        <v>505</v>
      </c>
      <c r="C101" s="10">
        <v>0</v>
      </c>
      <c r="D101" s="10">
        <v>0</v>
      </c>
      <c r="E101" s="10">
        <v>8.1460000000000008</v>
      </c>
      <c r="F101" s="10"/>
      <c r="G101" s="10"/>
      <c r="H101" s="10"/>
      <c r="I101" s="10">
        <v>0</v>
      </c>
      <c r="J101" s="10">
        <v>0</v>
      </c>
      <c r="K101" s="10">
        <v>0</v>
      </c>
      <c r="L101" s="10">
        <v>0</v>
      </c>
    </row>
    <row r="102" spans="1:12" ht="25.5" x14ac:dyDescent="0.2">
      <c r="A102" s="6" t="s">
        <v>110</v>
      </c>
      <c r="B102" s="7" t="s">
        <v>506</v>
      </c>
      <c r="C102" s="10">
        <v>0</v>
      </c>
      <c r="D102" s="10">
        <v>0</v>
      </c>
      <c r="E102" s="10">
        <v>8.1460000000000008</v>
      </c>
      <c r="F102" s="10"/>
      <c r="G102" s="10"/>
      <c r="H102" s="10"/>
      <c r="I102" s="10">
        <v>0</v>
      </c>
      <c r="J102" s="10">
        <v>0</v>
      </c>
      <c r="K102" s="10">
        <v>0</v>
      </c>
      <c r="L102" s="10">
        <v>0</v>
      </c>
    </row>
    <row r="103" spans="1:12" ht="25.5" x14ac:dyDescent="0.2">
      <c r="A103" s="4" t="s">
        <v>111</v>
      </c>
      <c r="B103" s="5" t="s">
        <v>507</v>
      </c>
      <c r="C103" s="9">
        <v>141860.79999999999</v>
      </c>
      <c r="D103" s="9">
        <v>141860.79999999999</v>
      </c>
      <c r="E103" s="9">
        <v>158399.25837</v>
      </c>
      <c r="F103" s="9"/>
      <c r="G103" s="9"/>
      <c r="H103" s="9"/>
      <c r="I103" s="9">
        <f t="shared" si="3"/>
        <v>111.65823001844062</v>
      </c>
      <c r="J103" s="9">
        <f t="shared" si="4"/>
        <v>111.65823001844062</v>
      </c>
      <c r="K103" s="9">
        <v>89022.122959999993</v>
      </c>
      <c r="L103" s="9">
        <f t="shared" si="5"/>
        <v>177.93246566493701</v>
      </c>
    </row>
    <row r="104" spans="1:12" ht="51" x14ac:dyDescent="0.2">
      <c r="A104" s="6" t="s">
        <v>112</v>
      </c>
      <c r="B104" s="7" t="s">
        <v>508</v>
      </c>
      <c r="C104" s="10">
        <v>9973</v>
      </c>
      <c r="D104" s="10">
        <v>9973</v>
      </c>
      <c r="E104" s="10">
        <v>54872.055</v>
      </c>
      <c r="F104" s="10"/>
      <c r="G104" s="10"/>
      <c r="H104" s="10"/>
      <c r="I104" s="10" t="s">
        <v>1085</v>
      </c>
      <c r="J104" s="10">
        <f t="shared" si="4"/>
        <v>550.20610648751631</v>
      </c>
      <c r="K104" s="10">
        <v>4463</v>
      </c>
      <c r="L104" s="10" t="s">
        <v>1085</v>
      </c>
    </row>
    <row r="105" spans="1:12" ht="38.25" x14ac:dyDescent="0.2">
      <c r="A105" s="6" t="s">
        <v>113</v>
      </c>
      <c r="B105" s="7" t="s">
        <v>509</v>
      </c>
      <c r="C105" s="10">
        <v>9973</v>
      </c>
      <c r="D105" s="10">
        <v>9973</v>
      </c>
      <c r="E105" s="10">
        <v>54872.055</v>
      </c>
      <c r="F105" s="10">
        <v>0</v>
      </c>
      <c r="G105" s="10">
        <v>0</v>
      </c>
      <c r="H105" s="10">
        <v>0</v>
      </c>
      <c r="I105" s="10" t="s">
        <v>1085</v>
      </c>
      <c r="J105" s="10">
        <f t="shared" si="4"/>
        <v>550.20610648751631</v>
      </c>
      <c r="K105" s="10">
        <v>4463</v>
      </c>
      <c r="L105" s="10" t="s">
        <v>1085</v>
      </c>
    </row>
    <row r="106" spans="1:12" x14ac:dyDescent="0.2">
      <c r="A106" s="6" t="s">
        <v>114</v>
      </c>
      <c r="B106" s="7" t="s">
        <v>510</v>
      </c>
      <c r="C106" s="10">
        <v>4874.8</v>
      </c>
      <c r="D106" s="10">
        <v>4874.8</v>
      </c>
      <c r="E106" s="10">
        <v>3579.1174999999998</v>
      </c>
      <c r="F106" s="10">
        <v>0</v>
      </c>
      <c r="G106" s="10">
        <v>0</v>
      </c>
      <c r="H106" s="10">
        <v>0</v>
      </c>
      <c r="I106" s="10">
        <f t="shared" si="3"/>
        <v>73.420807007466976</v>
      </c>
      <c r="J106" s="10">
        <f t="shared" si="4"/>
        <v>73.420807007466976</v>
      </c>
      <c r="K106" s="10">
        <v>13928.405060000001</v>
      </c>
      <c r="L106" s="10">
        <f t="shared" si="5"/>
        <v>25.696535135086023</v>
      </c>
    </row>
    <row r="107" spans="1:12" ht="25.5" x14ac:dyDescent="0.2">
      <c r="A107" s="6" t="s">
        <v>115</v>
      </c>
      <c r="B107" s="7" t="s">
        <v>511</v>
      </c>
      <c r="C107" s="10">
        <v>4874.8</v>
      </c>
      <c r="D107" s="10">
        <v>4874.8</v>
      </c>
      <c r="E107" s="10">
        <v>3579.1174999999998</v>
      </c>
      <c r="F107" s="10"/>
      <c r="G107" s="10"/>
      <c r="H107" s="10"/>
      <c r="I107" s="10">
        <f t="shared" si="3"/>
        <v>73.420807007466976</v>
      </c>
      <c r="J107" s="10">
        <f t="shared" si="4"/>
        <v>73.420807007466976</v>
      </c>
      <c r="K107" s="10">
        <v>13928.405060000001</v>
      </c>
      <c r="L107" s="10">
        <f t="shared" si="5"/>
        <v>25.696535135086023</v>
      </c>
    </row>
    <row r="108" spans="1:12" ht="51" x14ac:dyDescent="0.2">
      <c r="A108" s="6" t="s">
        <v>116</v>
      </c>
      <c r="B108" s="7" t="s">
        <v>512</v>
      </c>
      <c r="C108" s="10">
        <v>98208.2</v>
      </c>
      <c r="D108" s="10">
        <v>98208.2</v>
      </c>
      <c r="E108" s="10">
        <v>76587.386750000005</v>
      </c>
      <c r="F108" s="10"/>
      <c r="G108" s="10"/>
      <c r="H108" s="10"/>
      <c r="I108" s="10">
        <f t="shared" si="3"/>
        <v>77.984716907549483</v>
      </c>
      <c r="J108" s="10">
        <f t="shared" si="4"/>
        <v>77.984716907549483</v>
      </c>
      <c r="K108" s="10">
        <v>66551.917379999999</v>
      </c>
      <c r="L108" s="10">
        <f t="shared" si="5"/>
        <v>115.07915889590259</v>
      </c>
    </row>
    <row r="109" spans="1:12" ht="51" x14ac:dyDescent="0.2">
      <c r="A109" s="6" t="s">
        <v>117</v>
      </c>
      <c r="B109" s="7" t="s">
        <v>513</v>
      </c>
      <c r="C109" s="10">
        <v>73261.600000000006</v>
      </c>
      <c r="D109" s="10">
        <v>73261.600000000006</v>
      </c>
      <c r="E109" s="10">
        <v>48128.263800000001</v>
      </c>
      <c r="F109" s="10"/>
      <c r="G109" s="10"/>
      <c r="H109" s="10"/>
      <c r="I109" s="10">
        <f t="shared" si="3"/>
        <v>65.693711030062133</v>
      </c>
      <c r="J109" s="10">
        <f t="shared" si="4"/>
        <v>65.693711030062133</v>
      </c>
      <c r="K109" s="10">
        <v>42945.840530000001</v>
      </c>
      <c r="L109" s="10">
        <f t="shared" si="5"/>
        <v>112.0673462343339</v>
      </c>
    </row>
    <row r="110" spans="1:12" ht="51" x14ac:dyDescent="0.2">
      <c r="A110" s="6" t="s">
        <v>118</v>
      </c>
      <c r="B110" s="7" t="s">
        <v>514</v>
      </c>
      <c r="C110" s="10">
        <v>73261.600000000006</v>
      </c>
      <c r="D110" s="10">
        <v>73261.600000000006</v>
      </c>
      <c r="E110" s="10">
        <v>48128.263800000001</v>
      </c>
      <c r="F110" s="10"/>
      <c r="G110" s="10"/>
      <c r="H110" s="10"/>
      <c r="I110" s="10">
        <f t="shared" si="3"/>
        <v>65.693711030062133</v>
      </c>
      <c r="J110" s="10">
        <f t="shared" si="4"/>
        <v>65.693711030062133</v>
      </c>
      <c r="K110" s="10">
        <v>42945.840530000001</v>
      </c>
      <c r="L110" s="10">
        <f t="shared" si="5"/>
        <v>112.0673462343339</v>
      </c>
    </row>
    <row r="111" spans="1:12" ht="51" x14ac:dyDescent="0.2">
      <c r="A111" s="6" t="s">
        <v>119</v>
      </c>
      <c r="B111" s="7" t="s">
        <v>515</v>
      </c>
      <c r="C111" s="10">
        <v>3363.1</v>
      </c>
      <c r="D111" s="10">
        <v>3363.1</v>
      </c>
      <c r="E111" s="10">
        <v>3635.1868199999999</v>
      </c>
      <c r="F111" s="10"/>
      <c r="G111" s="10"/>
      <c r="H111" s="10"/>
      <c r="I111" s="10">
        <f t="shared" si="3"/>
        <v>108.09035770568821</v>
      </c>
      <c r="J111" s="10">
        <f t="shared" si="4"/>
        <v>108.09035770568821</v>
      </c>
      <c r="K111" s="10">
        <v>3566.2292000000002</v>
      </c>
      <c r="L111" s="10">
        <f t="shared" si="5"/>
        <v>101.93362838260647</v>
      </c>
    </row>
    <row r="112" spans="1:12" ht="51" x14ac:dyDescent="0.2">
      <c r="A112" s="6" t="s">
        <v>120</v>
      </c>
      <c r="B112" s="7" t="s">
        <v>516</v>
      </c>
      <c r="C112" s="10">
        <v>3363.1</v>
      </c>
      <c r="D112" s="10">
        <v>3363.1</v>
      </c>
      <c r="E112" s="10">
        <v>3635.1868199999999</v>
      </c>
      <c r="F112" s="10"/>
      <c r="G112" s="10"/>
      <c r="H112" s="10"/>
      <c r="I112" s="10">
        <f t="shared" si="3"/>
        <v>108.09035770568821</v>
      </c>
      <c r="J112" s="10">
        <f t="shared" si="4"/>
        <v>108.09035770568821</v>
      </c>
      <c r="K112" s="10">
        <v>3566.2292000000002</v>
      </c>
      <c r="L112" s="10">
        <f t="shared" si="5"/>
        <v>101.93362838260647</v>
      </c>
    </row>
    <row r="113" spans="1:12" ht="25.5" x14ac:dyDescent="0.2">
      <c r="A113" s="6" t="s">
        <v>121</v>
      </c>
      <c r="B113" s="7" t="s">
        <v>517</v>
      </c>
      <c r="C113" s="10">
        <v>21583.5</v>
      </c>
      <c r="D113" s="10">
        <v>21583.5</v>
      </c>
      <c r="E113" s="10">
        <v>24821.387329999998</v>
      </c>
      <c r="F113" s="10">
        <v>0</v>
      </c>
      <c r="G113" s="10">
        <v>0</v>
      </c>
      <c r="H113" s="10">
        <v>0</v>
      </c>
      <c r="I113" s="10">
        <f t="shared" si="3"/>
        <v>115.00167873607153</v>
      </c>
      <c r="J113" s="10">
        <f t="shared" si="4"/>
        <v>115.00167873607153</v>
      </c>
      <c r="K113" s="10">
        <v>20039.11465</v>
      </c>
      <c r="L113" s="10">
        <f t="shared" si="5"/>
        <v>123.86469044928587</v>
      </c>
    </row>
    <row r="114" spans="1:12" ht="25.5" x14ac:dyDescent="0.2">
      <c r="A114" s="6" t="s">
        <v>122</v>
      </c>
      <c r="B114" s="7" t="s">
        <v>518</v>
      </c>
      <c r="C114" s="10">
        <v>21583.5</v>
      </c>
      <c r="D114" s="10">
        <v>21583.5</v>
      </c>
      <c r="E114" s="10">
        <v>24821.387329999998</v>
      </c>
      <c r="F114" s="10">
        <v>0</v>
      </c>
      <c r="G114" s="10">
        <v>0</v>
      </c>
      <c r="H114" s="10">
        <v>0</v>
      </c>
      <c r="I114" s="10">
        <f t="shared" si="3"/>
        <v>115.00167873607153</v>
      </c>
      <c r="J114" s="10">
        <f t="shared" si="4"/>
        <v>115.00167873607153</v>
      </c>
      <c r="K114" s="10">
        <v>20039.11465</v>
      </c>
      <c r="L114" s="10">
        <f t="shared" si="5"/>
        <v>123.86469044928587</v>
      </c>
    </row>
    <row r="115" spans="1:12" ht="76.5" x14ac:dyDescent="0.2">
      <c r="A115" s="6" t="s">
        <v>123</v>
      </c>
      <c r="B115" s="7" t="s">
        <v>519</v>
      </c>
      <c r="C115" s="10">
        <v>0</v>
      </c>
      <c r="D115" s="10">
        <v>0</v>
      </c>
      <c r="E115" s="10">
        <v>2.5488000000000004</v>
      </c>
      <c r="F115" s="10"/>
      <c r="G115" s="10"/>
      <c r="H115" s="10"/>
      <c r="I115" s="10">
        <v>0</v>
      </c>
      <c r="J115" s="10">
        <v>0</v>
      </c>
      <c r="K115" s="10">
        <v>0.73299999999999998</v>
      </c>
      <c r="L115" s="10" t="s">
        <v>1085</v>
      </c>
    </row>
    <row r="116" spans="1:12" ht="25.5" x14ac:dyDescent="0.2">
      <c r="A116" s="6" t="s">
        <v>124</v>
      </c>
      <c r="B116" s="7" t="s">
        <v>520</v>
      </c>
      <c r="C116" s="10">
        <v>34</v>
      </c>
      <c r="D116" s="10">
        <v>34</v>
      </c>
      <c r="E116" s="10">
        <v>263.81920000000002</v>
      </c>
      <c r="F116" s="10"/>
      <c r="G116" s="10"/>
      <c r="H116" s="10"/>
      <c r="I116" s="10" t="s">
        <v>1085</v>
      </c>
      <c r="J116" s="10">
        <f t="shared" si="4"/>
        <v>775.93882352941182</v>
      </c>
      <c r="K116" s="10">
        <v>18.596160000000001</v>
      </c>
      <c r="L116" s="10" t="s">
        <v>1085</v>
      </c>
    </row>
    <row r="117" spans="1:12" ht="25.5" x14ac:dyDescent="0.2">
      <c r="A117" s="6" t="s">
        <v>125</v>
      </c>
      <c r="B117" s="7" t="s">
        <v>521</v>
      </c>
      <c r="C117" s="10">
        <v>34</v>
      </c>
      <c r="D117" s="10">
        <v>34</v>
      </c>
      <c r="E117" s="10">
        <v>263.81920000000002</v>
      </c>
      <c r="F117" s="10"/>
      <c r="G117" s="10"/>
      <c r="H117" s="10"/>
      <c r="I117" s="10" t="s">
        <v>1085</v>
      </c>
      <c r="J117" s="10">
        <f t="shared" si="4"/>
        <v>775.93882352941182</v>
      </c>
      <c r="K117" s="10">
        <v>18.596160000000001</v>
      </c>
      <c r="L117" s="10" t="s">
        <v>1085</v>
      </c>
    </row>
    <row r="118" spans="1:12" ht="63.75" x14ac:dyDescent="0.2">
      <c r="A118" s="6" t="s">
        <v>126</v>
      </c>
      <c r="B118" s="7" t="s">
        <v>522</v>
      </c>
      <c r="C118" s="10">
        <v>34</v>
      </c>
      <c r="D118" s="10">
        <v>34</v>
      </c>
      <c r="E118" s="10">
        <v>263.81920000000002</v>
      </c>
      <c r="F118" s="10"/>
      <c r="G118" s="10"/>
      <c r="H118" s="10"/>
      <c r="I118" s="10" t="s">
        <v>1085</v>
      </c>
      <c r="J118" s="10">
        <f t="shared" si="4"/>
        <v>775.93882352941182</v>
      </c>
      <c r="K118" s="10">
        <v>18.596160000000001</v>
      </c>
      <c r="L118" s="10" t="s">
        <v>1085</v>
      </c>
    </row>
    <row r="119" spans="1:12" x14ac:dyDescent="0.2">
      <c r="A119" s="6" t="s">
        <v>127</v>
      </c>
      <c r="B119" s="7" t="s">
        <v>523</v>
      </c>
      <c r="C119" s="10">
        <v>28770.799999999999</v>
      </c>
      <c r="D119" s="10">
        <v>28770.799999999999</v>
      </c>
      <c r="E119" s="10">
        <v>23096.879920000003</v>
      </c>
      <c r="F119" s="10"/>
      <c r="G119" s="10"/>
      <c r="H119" s="10"/>
      <c r="I119" s="10">
        <f t="shared" si="3"/>
        <v>80.27889360045603</v>
      </c>
      <c r="J119" s="10">
        <f t="shared" si="4"/>
        <v>80.27889360045603</v>
      </c>
      <c r="K119" s="10">
        <v>3703.4711000000002</v>
      </c>
      <c r="L119" s="10" t="s">
        <v>1085</v>
      </c>
    </row>
    <row r="120" spans="1:12" ht="38.25" x14ac:dyDescent="0.2">
      <c r="A120" s="6" t="s">
        <v>128</v>
      </c>
      <c r="B120" s="7" t="s">
        <v>524</v>
      </c>
      <c r="C120" s="10">
        <v>28770.799999999999</v>
      </c>
      <c r="D120" s="10">
        <v>28770.799999999999</v>
      </c>
      <c r="E120" s="10">
        <v>23096.879920000003</v>
      </c>
      <c r="F120" s="10"/>
      <c r="G120" s="10"/>
      <c r="H120" s="10"/>
      <c r="I120" s="10">
        <f t="shared" si="3"/>
        <v>80.27889360045603</v>
      </c>
      <c r="J120" s="10">
        <f t="shared" si="4"/>
        <v>80.27889360045603</v>
      </c>
      <c r="K120" s="10">
        <v>3703.4711000000002</v>
      </c>
      <c r="L120" s="10" t="s">
        <v>1085</v>
      </c>
    </row>
    <row r="121" spans="1:12" ht="38.25" x14ac:dyDescent="0.2">
      <c r="A121" s="6" t="s">
        <v>129</v>
      </c>
      <c r="B121" s="7" t="s">
        <v>525</v>
      </c>
      <c r="C121" s="10">
        <v>28770.799999999999</v>
      </c>
      <c r="D121" s="10">
        <v>28770.799999999999</v>
      </c>
      <c r="E121" s="10">
        <v>23096.879920000003</v>
      </c>
      <c r="F121" s="10"/>
      <c r="G121" s="10"/>
      <c r="H121" s="10"/>
      <c r="I121" s="10">
        <f t="shared" si="3"/>
        <v>80.27889360045603</v>
      </c>
      <c r="J121" s="10">
        <f t="shared" si="4"/>
        <v>80.27889360045603</v>
      </c>
      <c r="K121" s="10">
        <v>3703.4711000000002</v>
      </c>
      <c r="L121" s="10" t="s">
        <v>1085</v>
      </c>
    </row>
    <row r="122" spans="1:12" ht="51" x14ac:dyDescent="0.2">
      <c r="A122" s="6" t="s">
        <v>1041</v>
      </c>
      <c r="B122" s="7" t="s">
        <v>1042</v>
      </c>
      <c r="C122" s="10">
        <v>0</v>
      </c>
      <c r="D122" s="10">
        <v>0</v>
      </c>
      <c r="E122" s="10">
        <v>0</v>
      </c>
      <c r="F122" s="10">
        <v>0</v>
      </c>
      <c r="G122" s="10">
        <v>0</v>
      </c>
      <c r="H122" s="10">
        <v>0</v>
      </c>
      <c r="I122" s="10">
        <v>0</v>
      </c>
      <c r="J122" s="10">
        <v>0</v>
      </c>
      <c r="K122" s="10">
        <v>356.73326000000003</v>
      </c>
      <c r="L122" s="10">
        <v>0</v>
      </c>
    </row>
    <row r="123" spans="1:12" ht="51" x14ac:dyDescent="0.2">
      <c r="A123" s="6" t="s">
        <v>1043</v>
      </c>
      <c r="B123" s="7" t="s">
        <v>1044</v>
      </c>
      <c r="C123" s="10">
        <v>0</v>
      </c>
      <c r="D123" s="10">
        <v>0</v>
      </c>
      <c r="E123" s="10">
        <v>0</v>
      </c>
      <c r="F123" s="10">
        <v>0</v>
      </c>
      <c r="G123" s="10">
        <v>0</v>
      </c>
      <c r="H123" s="10">
        <v>0</v>
      </c>
      <c r="I123" s="10">
        <v>0</v>
      </c>
      <c r="J123" s="10">
        <v>0</v>
      </c>
      <c r="K123" s="10">
        <v>356.73326000000003</v>
      </c>
      <c r="L123" s="10">
        <v>0</v>
      </c>
    </row>
    <row r="124" spans="1:12" ht="63.75" x14ac:dyDescent="0.2">
      <c r="A124" s="6" t="s">
        <v>1045</v>
      </c>
      <c r="B124" s="7" t="s">
        <v>1046</v>
      </c>
      <c r="C124" s="10">
        <v>0</v>
      </c>
      <c r="D124" s="10">
        <v>0</v>
      </c>
      <c r="E124" s="10">
        <v>0</v>
      </c>
      <c r="F124" s="10">
        <v>0</v>
      </c>
      <c r="G124" s="10">
        <v>0</v>
      </c>
      <c r="H124" s="10">
        <v>0</v>
      </c>
      <c r="I124" s="10">
        <v>0</v>
      </c>
      <c r="J124" s="10">
        <v>0</v>
      </c>
      <c r="K124" s="10">
        <v>356.73326000000003</v>
      </c>
      <c r="L124" s="10">
        <v>0</v>
      </c>
    </row>
    <row r="125" spans="1:12" x14ac:dyDescent="0.2">
      <c r="A125" s="4" t="s">
        <v>130</v>
      </c>
      <c r="B125" s="5" t="s">
        <v>526</v>
      </c>
      <c r="C125" s="9">
        <v>276837.59999999998</v>
      </c>
      <c r="D125" s="9">
        <v>276837.59999999998</v>
      </c>
      <c r="E125" s="9">
        <v>358886.80531999998</v>
      </c>
      <c r="F125" s="9">
        <v>0</v>
      </c>
      <c r="G125" s="9">
        <v>0</v>
      </c>
      <c r="H125" s="9">
        <v>0</v>
      </c>
      <c r="I125" s="9">
        <f t="shared" si="3"/>
        <v>129.63802797018903</v>
      </c>
      <c r="J125" s="9">
        <f t="shared" si="4"/>
        <v>129.63802797018903</v>
      </c>
      <c r="K125" s="9">
        <v>287712.10622000002</v>
      </c>
      <c r="L125" s="9">
        <f t="shared" si="5"/>
        <v>124.73816622981309</v>
      </c>
    </row>
    <row r="126" spans="1:12" x14ac:dyDescent="0.2">
      <c r="A126" s="6" t="s">
        <v>131</v>
      </c>
      <c r="B126" s="7" t="s">
        <v>527</v>
      </c>
      <c r="C126" s="10">
        <v>31320.7</v>
      </c>
      <c r="D126" s="10">
        <v>31320.7</v>
      </c>
      <c r="E126" s="10">
        <v>19739.19814</v>
      </c>
      <c r="F126" s="10">
        <v>0</v>
      </c>
      <c r="G126" s="10">
        <v>0</v>
      </c>
      <c r="H126" s="10">
        <v>0</v>
      </c>
      <c r="I126" s="10">
        <f t="shared" si="3"/>
        <v>63.02285114955923</v>
      </c>
      <c r="J126" s="10">
        <f t="shared" si="4"/>
        <v>63.02285114955923</v>
      </c>
      <c r="K126" s="10">
        <v>25136.473879999998</v>
      </c>
      <c r="L126" s="10">
        <f t="shared" si="5"/>
        <v>78.528111119458259</v>
      </c>
    </row>
    <row r="127" spans="1:12" ht="25.5" x14ac:dyDescent="0.2">
      <c r="A127" s="6" t="s">
        <v>132</v>
      </c>
      <c r="B127" s="7" t="s">
        <v>528</v>
      </c>
      <c r="C127" s="10">
        <v>5611.8</v>
      </c>
      <c r="D127" s="10">
        <v>5611.8</v>
      </c>
      <c r="E127" s="10">
        <v>4238.0317699999996</v>
      </c>
      <c r="F127" s="10">
        <v>0</v>
      </c>
      <c r="G127" s="10">
        <v>0</v>
      </c>
      <c r="H127" s="10">
        <v>0</v>
      </c>
      <c r="I127" s="10">
        <f t="shared" si="3"/>
        <v>75.520007306033705</v>
      </c>
      <c r="J127" s="10">
        <f t="shared" si="4"/>
        <v>75.520007306033705</v>
      </c>
      <c r="K127" s="10">
        <v>5441.2733899999994</v>
      </c>
      <c r="L127" s="10">
        <f t="shared" si="5"/>
        <v>77.886764112765889</v>
      </c>
    </row>
    <row r="128" spans="1:12" ht="25.5" x14ac:dyDescent="0.2">
      <c r="A128" s="52" t="s">
        <v>1047</v>
      </c>
      <c r="B128" s="53" t="s">
        <v>1048</v>
      </c>
      <c r="C128" s="10">
        <v>0</v>
      </c>
      <c r="D128" s="10">
        <v>0</v>
      </c>
      <c r="E128" s="10">
        <v>0</v>
      </c>
      <c r="F128" s="10"/>
      <c r="G128" s="10"/>
      <c r="H128" s="10"/>
      <c r="I128" s="10">
        <v>0</v>
      </c>
      <c r="J128" s="10">
        <v>0</v>
      </c>
      <c r="K128" s="10">
        <v>71.553280000000001</v>
      </c>
      <c r="L128" s="10"/>
    </row>
    <row r="129" spans="1:12" s="22" customFormat="1" x14ac:dyDescent="0.2">
      <c r="A129" s="6" t="s">
        <v>133</v>
      </c>
      <c r="B129" s="7" t="s">
        <v>529</v>
      </c>
      <c r="C129" s="10">
        <v>8195.9</v>
      </c>
      <c r="D129" s="10">
        <v>8195.9</v>
      </c>
      <c r="E129" s="10">
        <v>2967.9450299999999</v>
      </c>
      <c r="F129" s="10"/>
      <c r="G129" s="10"/>
      <c r="H129" s="10"/>
      <c r="I129" s="10">
        <f t="shared" si="3"/>
        <v>36.212557864297999</v>
      </c>
      <c r="J129" s="10">
        <f t="shared" si="4"/>
        <v>36.212557864297999</v>
      </c>
      <c r="K129" s="10">
        <v>4708.8198300000004</v>
      </c>
      <c r="L129" s="10">
        <f t="shared" si="5"/>
        <v>63.029488006552157</v>
      </c>
    </row>
    <row r="130" spans="1:12" x14ac:dyDescent="0.2">
      <c r="A130" s="6" t="s">
        <v>134</v>
      </c>
      <c r="B130" s="7" t="s">
        <v>530</v>
      </c>
      <c r="C130" s="10">
        <v>17513</v>
      </c>
      <c r="D130" s="10">
        <v>17513</v>
      </c>
      <c r="E130" s="10">
        <v>12533.22134</v>
      </c>
      <c r="F130" s="10"/>
      <c r="G130" s="10"/>
      <c r="H130" s="10"/>
      <c r="I130" s="10">
        <f t="shared" si="3"/>
        <v>71.565244903785768</v>
      </c>
      <c r="J130" s="10">
        <f t="shared" si="4"/>
        <v>71.565244903785768</v>
      </c>
      <c r="K130" s="10">
        <v>14914.827380000001</v>
      </c>
      <c r="L130" s="10">
        <f t="shared" si="5"/>
        <v>84.031957063119549</v>
      </c>
    </row>
    <row r="131" spans="1:12" x14ac:dyDescent="0.2">
      <c r="A131" s="6" t="s">
        <v>135</v>
      </c>
      <c r="B131" s="7" t="s">
        <v>531</v>
      </c>
      <c r="C131" s="10">
        <v>17390.400000000001</v>
      </c>
      <c r="D131" s="10">
        <v>17390.400000000001</v>
      </c>
      <c r="E131" s="10">
        <v>12432.90076</v>
      </c>
      <c r="F131" s="10"/>
      <c r="G131" s="10"/>
      <c r="H131" s="10"/>
      <c r="I131" s="10">
        <f t="shared" si="3"/>
        <v>71.492897000644035</v>
      </c>
      <c r="J131" s="10">
        <f t="shared" si="4"/>
        <v>71.492897000644035</v>
      </c>
      <c r="K131" s="10">
        <v>0</v>
      </c>
      <c r="L131" s="10">
        <v>0</v>
      </c>
    </row>
    <row r="132" spans="1:12" x14ac:dyDescent="0.2">
      <c r="A132" s="6" t="s">
        <v>136</v>
      </c>
      <c r="B132" s="7" t="s">
        <v>532</v>
      </c>
      <c r="C132" s="10">
        <v>122.6</v>
      </c>
      <c r="D132" s="10">
        <v>122.6</v>
      </c>
      <c r="E132" s="10">
        <v>100.32058000000001</v>
      </c>
      <c r="F132" s="10">
        <v>0</v>
      </c>
      <c r="G132" s="10">
        <v>0</v>
      </c>
      <c r="H132" s="10">
        <v>0</v>
      </c>
      <c r="I132" s="10">
        <f t="shared" si="3"/>
        <v>81.827553017944538</v>
      </c>
      <c r="J132" s="10">
        <f t="shared" si="4"/>
        <v>81.827553017944538</v>
      </c>
      <c r="K132" s="10">
        <v>0</v>
      </c>
      <c r="L132" s="10">
        <v>0</v>
      </c>
    </row>
    <row r="133" spans="1:12" x14ac:dyDescent="0.2">
      <c r="A133" s="6" t="s">
        <v>137</v>
      </c>
      <c r="B133" s="7" t="s">
        <v>533</v>
      </c>
      <c r="C133" s="10">
        <v>30733.4</v>
      </c>
      <c r="D133" s="10">
        <v>30733.4</v>
      </c>
      <c r="E133" s="10">
        <v>20782.324949999998</v>
      </c>
      <c r="F133" s="10"/>
      <c r="G133" s="10"/>
      <c r="H133" s="10"/>
      <c r="I133" s="10">
        <f t="shared" si="3"/>
        <v>67.62130109262236</v>
      </c>
      <c r="J133" s="10">
        <f t="shared" si="4"/>
        <v>67.62130109262236</v>
      </c>
      <c r="K133" s="10">
        <v>26158.997170000002</v>
      </c>
      <c r="L133" s="10">
        <f t="shared" si="5"/>
        <v>79.446183716223857</v>
      </c>
    </row>
    <row r="134" spans="1:12" ht="38.25" x14ac:dyDescent="0.2">
      <c r="A134" s="6" t="s">
        <v>138</v>
      </c>
      <c r="B134" s="7" t="s">
        <v>534</v>
      </c>
      <c r="C134" s="10">
        <v>29496.400000000001</v>
      </c>
      <c r="D134" s="10">
        <v>29496.400000000001</v>
      </c>
      <c r="E134" s="10">
        <v>20062.741959999999</v>
      </c>
      <c r="F134" s="10">
        <v>0</v>
      </c>
      <c r="G134" s="10">
        <v>0</v>
      </c>
      <c r="H134" s="10">
        <v>0</v>
      </c>
      <c r="I134" s="10">
        <f t="shared" si="3"/>
        <v>68.017595231960499</v>
      </c>
      <c r="J134" s="10">
        <f t="shared" si="4"/>
        <v>68.017595231960499</v>
      </c>
      <c r="K134" s="10">
        <v>25552.824399999998</v>
      </c>
      <c r="L134" s="10">
        <f t="shared" si="5"/>
        <v>78.51477255876263</v>
      </c>
    </row>
    <row r="135" spans="1:12" ht="38.25" x14ac:dyDescent="0.2">
      <c r="A135" s="6" t="s">
        <v>139</v>
      </c>
      <c r="B135" s="7" t="s">
        <v>535</v>
      </c>
      <c r="C135" s="10">
        <v>29496.400000000001</v>
      </c>
      <c r="D135" s="10">
        <v>29496.400000000001</v>
      </c>
      <c r="E135" s="10">
        <v>20062.741959999999</v>
      </c>
      <c r="F135" s="10">
        <v>0</v>
      </c>
      <c r="G135" s="10">
        <v>0</v>
      </c>
      <c r="H135" s="10">
        <v>0</v>
      </c>
      <c r="I135" s="10">
        <f t="shared" si="3"/>
        <v>68.017595231960499</v>
      </c>
      <c r="J135" s="10">
        <f t="shared" si="4"/>
        <v>68.017595231960499</v>
      </c>
      <c r="K135" s="10">
        <v>25552.824399999998</v>
      </c>
      <c r="L135" s="10">
        <f t="shared" si="5"/>
        <v>78.51477255876263</v>
      </c>
    </row>
    <row r="136" spans="1:12" ht="25.5" x14ac:dyDescent="0.2">
      <c r="A136" s="6" t="s">
        <v>140</v>
      </c>
      <c r="B136" s="7" t="s">
        <v>536</v>
      </c>
      <c r="C136" s="10">
        <v>167</v>
      </c>
      <c r="D136" s="10">
        <v>167</v>
      </c>
      <c r="E136" s="10">
        <v>69.582990000000009</v>
      </c>
      <c r="F136" s="10">
        <v>0</v>
      </c>
      <c r="G136" s="10">
        <v>0</v>
      </c>
      <c r="H136" s="10">
        <v>0</v>
      </c>
      <c r="I136" s="10">
        <f t="shared" si="3"/>
        <v>41.666461077844318</v>
      </c>
      <c r="J136" s="10">
        <f t="shared" si="4"/>
        <v>41.666461077844318</v>
      </c>
      <c r="K136" s="10">
        <v>111.17277</v>
      </c>
      <c r="L136" s="10">
        <f t="shared" si="5"/>
        <v>62.589957954632247</v>
      </c>
    </row>
    <row r="137" spans="1:12" ht="38.25" x14ac:dyDescent="0.2">
      <c r="A137" s="6" t="s">
        <v>141</v>
      </c>
      <c r="B137" s="7" t="s">
        <v>537</v>
      </c>
      <c r="C137" s="10">
        <v>690</v>
      </c>
      <c r="D137" s="10">
        <v>690</v>
      </c>
      <c r="E137" s="10">
        <v>570</v>
      </c>
      <c r="F137" s="10"/>
      <c r="G137" s="10"/>
      <c r="H137" s="10"/>
      <c r="I137" s="10">
        <f t="shared" si="3"/>
        <v>82.608695652173907</v>
      </c>
      <c r="J137" s="10">
        <f t="shared" si="4"/>
        <v>82.608695652173907</v>
      </c>
      <c r="K137" s="10">
        <v>435</v>
      </c>
      <c r="L137" s="10">
        <f t="shared" si="5"/>
        <v>131.0344827586207</v>
      </c>
    </row>
    <row r="138" spans="1:12" ht="38.25" x14ac:dyDescent="0.2">
      <c r="A138" s="6" t="s">
        <v>142</v>
      </c>
      <c r="B138" s="7" t="s">
        <v>538</v>
      </c>
      <c r="C138" s="10">
        <v>690</v>
      </c>
      <c r="D138" s="10">
        <v>690</v>
      </c>
      <c r="E138" s="10">
        <v>570</v>
      </c>
      <c r="F138" s="10"/>
      <c r="G138" s="10"/>
      <c r="H138" s="10"/>
      <c r="I138" s="10">
        <f t="shared" si="3"/>
        <v>82.608695652173907</v>
      </c>
      <c r="J138" s="10">
        <f t="shared" si="4"/>
        <v>82.608695652173907</v>
      </c>
      <c r="K138" s="10">
        <v>435</v>
      </c>
      <c r="L138" s="10">
        <f t="shared" si="5"/>
        <v>131.0344827586207</v>
      </c>
    </row>
    <row r="139" spans="1:12" x14ac:dyDescent="0.2">
      <c r="A139" s="6" t="s">
        <v>143</v>
      </c>
      <c r="B139" s="7" t="s">
        <v>539</v>
      </c>
      <c r="C139" s="10">
        <v>380</v>
      </c>
      <c r="D139" s="10">
        <v>380</v>
      </c>
      <c r="E139" s="10">
        <v>80</v>
      </c>
      <c r="F139" s="10"/>
      <c r="G139" s="10"/>
      <c r="H139" s="10"/>
      <c r="I139" s="10">
        <f t="shared" si="3"/>
        <v>21.052631578947366</v>
      </c>
      <c r="J139" s="10">
        <f t="shared" si="4"/>
        <v>21.052631578947366</v>
      </c>
      <c r="K139" s="10">
        <v>60</v>
      </c>
      <c r="L139" s="10">
        <f t="shared" si="5"/>
        <v>133.33333333333331</v>
      </c>
    </row>
    <row r="140" spans="1:12" ht="25.5" x14ac:dyDescent="0.2">
      <c r="A140" s="6" t="s">
        <v>144</v>
      </c>
      <c r="B140" s="7" t="s">
        <v>540</v>
      </c>
      <c r="C140" s="10">
        <v>380</v>
      </c>
      <c r="D140" s="10">
        <v>380</v>
      </c>
      <c r="E140" s="10">
        <v>80</v>
      </c>
      <c r="F140" s="10"/>
      <c r="G140" s="10"/>
      <c r="H140" s="10"/>
      <c r="I140" s="10">
        <f t="shared" si="3"/>
        <v>21.052631578947366</v>
      </c>
      <c r="J140" s="10">
        <f t="shared" si="4"/>
        <v>21.052631578947366</v>
      </c>
      <c r="K140" s="10">
        <v>60</v>
      </c>
      <c r="L140" s="10">
        <f t="shared" si="5"/>
        <v>133.33333333333331</v>
      </c>
    </row>
    <row r="141" spans="1:12" x14ac:dyDescent="0.2">
      <c r="A141" s="6" t="s">
        <v>145</v>
      </c>
      <c r="B141" s="7" t="s">
        <v>541</v>
      </c>
      <c r="C141" s="10">
        <v>214783.5</v>
      </c>
      <c r="D141" s="10">
        <v>214783.5</v>
      </c>
      <c r="E141" s="10">
        <v>318365.28223000001</v>
      </c>
      <c r="F141" s="10"/>
      <c r="G141" s="10"/>
      <c r="H141" s="10"/>
      <c r="I141" s="10">
        <f t="shared" si="3"/>
        <v>148.22613572737197</v>
      </c>
      <c r="J141" s="10">
        <f t="shared" si="4"/>
        <v>148.22613572737197</v>
      </c>
      <c r="K141" s="10">
        <v>236416.63516999999</v>
      </c>
      <c r="L141" s="10">
        <f t="shared" si="5"/>
        <v>134.66280915514815</v>
      </c>
    </row>
    <row r="142" spans="1:12" x14ac:dyDescent="0.2">
      <c r="A142" s="6" t="s">
        <v>146</v>
      </c>
      <c r="B142" s="7" t="s">
        <v>542</v>
      </c>
      <c r="C142" s="10">
        <v>214783.5</v>
      </c>
      <c r="D142" s="10">
        <v>214783.5</v>
      </c>
      <c r="E142" s="10">
        <v>318365.28223000001</v>
      </c>
      <c r="F142" s="10"/>
      <c r="G142" s="10"/>
      <c r="H142" s="10"/>
      <c r="I142" s="10">
        <f t="shared" si="3"/>
        <v>148.22613572737197</v>
      </c>
      <c r="J142" s="10">
        <f t="shared" si="4"/>
        <v>148.22613572737197</v>
      </c>
      <c r="K142" s="10">
        <v>236416.63516999999</v>
      </c>
      <c r="L142" s="10">
        <f t="shared" si="5"/>
        <v>134.66280915514815</v>
      </c>
    </row>
    <row r="143" spans="1:12" ht="38.25" x14ac:dyDescent="0.2">
      <c r="A143" s="6" t="s">
        <v>147</v>
      </c>
      <c r="B143" s="7" t="s">
        <v>543</v>
      </c>
      <c r="C143" s="10">
        <v>15334.6</v>
      </c>
      <c r="D143" s="10">
        <v>15334.6</v>
      </c>
      <c r="E143" s="10">
        <v>15538.411749999999</v>
      </c>
      <c r="F143" s="10"/>
      <c r="G143" s="10"/>
      <c r="H143" s="10"/>
      <c r="I143" s="10">
        <f t="shared" si="3"/>
        <v>101.3290972702255</v>
      </c>
      <c r="J143" s="10">
        <f t="shared" si="4"/>
        <v>101.3290972702255</v>
      </c>
      <c r="K143" s="10">
        <v>26053.87657</v>
      </c>
      <c r="L143" s="10">
        <f t="shared" si="5"/>
        <v>59.639538508798573</v>
      </c>
    </row>
    <row r="144" spans="1:12" ht="25.5" x14ac:dyDescent="0.2">
      <c r="A144" s="6" t="s">
        <v>148</v>
      </c>
      <c r="B144" s="7" t="s">
        <v>544</v>
      </c>
      <c r="C144" s="10">
        <v>177238.3</v>
      </c>
      <c r="D144" s="10">
        <v>177238.3</v>
      </c>
      <c r="E144" s="10">
        <v>278483.82378999999</v>
      </c>
      <c r="F144" s="10"/>
      <c r="G144" s="10"/>
      <c r="H144" s="10"/>
      <c r="I144" s="10">
        <f t="shared" si="3"/>
        <v>157.12395333852785</v>
      </c>
      <c r="J144" s="10">
        <f t="shared" si="4"/>
        <v>157.12395333852785</v>
      </c>
      <c r="K144" s="10">
        <v>189380.08369</v>
      </c>
      <c r="L144" s="10">
        <f t="shared" si="5"/>
        <v>147.05021687806183</v>
      </c>
    </row>
    <row r="145" spans="1:12" ht="25.5" x14ac:dyDescent="0.2">
      <c r="A145" s="6" t="s">
        <v>149</v>
      </c>
      <c r="B145" s="7" t="s">
        <v>545</v>
      </c>
      <c r="C145" s="10">
        <v>22210.6</v>
      </c>
      <c r="D145" s="10">
        <v>22210.6</v>
      </c>
      <c r="E145" s="10">
        <v>24343.046690000003</v>
      </c>
      <c r="F145" s="10"/>
      <c r="G145" s="10"/>
      <c r="H145" s="10"/>
      <c r="I145" s="10">
        <f t="shared" si="3"/>
        <v>109.60103144444547</v>
      </c>
      <c r="J145" s="10">
        <f t="shared" si="4"/>
        <v>109.60103144444547</v>
      </c>
      <c r="K145" s="10">
        <v>20982.674910000002</v>
      </c>
      <c r="L145" s="10">
        <f t="shared" si="5"/>
        <v>116.01498281040661</v>
      </c>
    </row>
    <row r="146" spans="1:12" ht="25.5" x14ac:dyDescent="0.2">
      <c r="A146" s="4" t="s">
        <v>150</v>
      </c>
      <c r="B146" s="5" t="s">
        <v>546</v>
      </c>
      <c r="C146" s="9">
        <v>226283.8</v>
      </c>
      <c r="D146" s="9">
        <v>226283.8</v>
      </c>
      <c r="E146" s="9">
        <v>254727.42381000001</v>
      </c>
      <c r="F146" s="9">
        <v>0</v>
      </c>
      <c r="G146" s="9">
        <v>0</v>
      </c>
      <c r="H146" s="9">
        <v>0</v>
      </c>
      <c r="I146" s="9">
        <f t="shared" si="3"/>
        <v>112.56988958555584</v>
      </c>
      <c r="J146" s="9">
        <f t="shared" si="4"/>
        <v>112.56988958555584</v>
      </c>
      <c r="K146" s="9">
        <v>258930.33274000001</v>
      </c>
      <c r="L146" s="9">
        <f t="shared" si="5"/>
        <v>98.376818627031909</v>
      </c>
    </row>
    <row r="147" spans="1:12" x14ac:dyDescent="0.2">
      <c r="A147" s="6" t="s">
        <v>151</v>
      </c>
      <c r="B147" s="7" t="s">
        <v>547</v>
      </c>
      <c r="C147" s="10">
        <v>18469.099999999999</v>
      </c>
      <c r="D147" s="10">
        <v>18469.099999999999</v>
      </c>
      <c r="E147" s="10">
        <v>21159.864089999999</v>
      </c>
      <c r="F147" s="10">
        <v>0</v>
      </c>
      <c r="G147" s="10">
        <v>0</v>
      </c>
      <c r="H147" s="10">
        <v>0</v>
      </c>
      <c r="I147" s="10">
        <f t="shared" si="3"/>
        <v>114.56900493256303</v>
      </c>
      <c r="J147" s="10">
        <f t="shared" si="4"/>
        <v>114.56900493256303</v>
      </c>
      <c r="K147" s="10">
        <v>19718.149370000003</v>
      </c>
      <c r="L147" s="10">
        <f t="shared" si="5"/>
        <v>107.3116127327521</v>
      </c>
    </row>
    <row r="148" spans="1:12" ht="38.25" x14ac:dyDescent="0.2">
      <c r="A148" s="6" t="s">
        <v>152</v>
      </c>
      <c r="B148" s="7" t="s">
        <v>548</v>
      </c>
      <c r="C148" s="10">
        <v>0</v>
      </c>
      <c r="D148" s="10">
        <v>0</v>
      </c>
      <c r="E148" s="10">
        <v>5.8</v>
      </c>
      <c r="F148" s="10">
        <v>0</v>
      </c>
      <c r="G148" s="10">
        <v>0</v>
      </c>
      <c r="H148" s="10">
        <v>0</v>
      </c>
      <c r="I148" s="10">
        <v>0</v>
      </c>
      <c r="J148" s="10">
        <v>0</v>
      </c>
      <c r="K148" s="10">
        <v>4.3</v>
      </c>
      <c r="L148" s="10">
        <f t="shared" si="5"/>
        <v>134.88372093023256</v>
      </c>
    </row>
    <row r="149" spans="1:12" ht="25.5" x14ac:dyDescent="0.2">
      <c r="A149" s="6" t="s">
        <v>153</v>
      </c>
      <c r="B149" s="7" t="s">
        <v>549</v>
      </c>
      <c r="C149" s="10">
        <v>84.9</v>
      </c>
      <c r="D149" s="10">
        <v>84.9</v>
      </c>
      <c r="E149" s="10">
        <v>461.47602000000001</v>
      </c>
      <c r="F149" s="10"/>
      <c r="G149" s="10"/>
      <c r="H149" s="10"/>
      <c r="I149" s="10" t="s">
        <v>1085</v>
      </c>
      <c r="J149" s="10">
        <f t="shared" ref="J149:J212" si="6">E149/D149*100</f>
        <v>543.55243816254415</v>
      </c>
      <c r="K149" s="10">
        <v>226.09192000000002</v>
      </c>
      <c r="L149" s="10" t="s">
        <v>1085</v>
      </c>
    </row>
    <row r="150" spans="1:12" x14ac:dyDescent="0.2">
      <c r="A150" s="6" t="s">
        <v>154</v>
      </c>
      <c r="B150" s="7" t="s">
        <v>550</v>
      </c>
      <c r="C150" s="10">
        <v>0</v>
      </c>
      <c r="D150" s="10">
        <v>0</v>
      </c>
      <c r="E150" s="10">
        <v>0.4</v>
      </c>
      <c r="F150" s="10"/>
      <c r="G150" s="10"/>
      <c r="H150" s="10"/>
      <c r="I150" s="10">
        <v>0</v>
      </c>
      <c r="J150" s="10">
        <v>0</v>
      </c>
      <c r="K150" s="10">
        <v>0.2</v>
      </c>
      <c r="L150" s="10" t="s">
        <v>1085</v>
      </c>
    </row>
    <row r="151" spans="1:12" ht="25.5" x14ac:dyDescent="0.2">
      <c r="A151" s="6" t="s">
        <v>155</v>
      </c>
      <c r="B151" s="7" t="s">
        <v>551</v>
      </c>
      <c r="C151" s="10">
        <v>0</v>
      </c>
      <c r="D151" s="10">
        <v>0</v>
      </c>
      <c r="E151" s="10">
        <v>31.55</v>
      </c>
      <c r="F151" s="10"/>
      <c r="G151" s="10"/>
      <c r="H151" s="10"/>
      <c r="I151" s="10">
        <v>0</v>
      </c>
      <c r="J151" s="10">
        <v>0</v>
      </c>
      <c r="K151" s="10">
        <v>28.5</v>
      </c>
      <c r="L151" s="10">
        <f t="shared" ref="L149:L212" si="7">E151/K151*100</f>
        <v>110.70175438596492</v>
      </c>
    </row>
    <row r="152" spans="1:12" ht="51" x14ac:dyDescent="0.2">
      <c r="A152" s="6" t="s">
        <v>156</v>
      </c>
      <c r="B152" s="7" t="s">
        <v>552</v>
      </c>
      <c r="C152" s="10">
        <v>0</v>
      </c>
      <c r="D152" s="10">
        <v>0</v>
      </c>
      <c r="E152" s="10">
        <v>31.55</v>
      </c>
      <c r="F152" s="10"/>
      <c r="G152" s="10"/>
      <c r="H152" s="10"/>
      <c r="I152" s="10">
        <v>0</v>
      </c>
      <c r="J152" s="10">
        <v>0</v>
      </c>
      <c r="K152" s="10">
        <v>28.5</v>
      </c>
      <c r="L152" s="10">
        <f t="shared" si="7"/>
        <v>110.70175438596492</v>
      </c>
    </row>
    <row r="153" spans="1:12" ht="25.5" x14ac:dyDescent="0.2">
      <c r="A153" s="6" t="s">
        <v>157</v>
      </c>
      <c r="B153" s="7" t="s">
        <v>553</v>
      </c>
      <c r="C153" s="10">
        <v>75</v>
      </c>
      <c r="D153" s="10">
        <v>75</v>
      </c>
      <c r="E153" s="10">
        <v>33.817500000000003</v>
      </c>
      <c r="F153" s="10"/>
      <c r="G153" s="10"/>
      <c r="H153" s="10"/>
      <c r="I153" s="10">
        <f t="shared" ref="I149:I212" si="8">E153/C153*100</f>
        <v>45.09</v>
      </c>
      <c r="J153" s="10">
        <f t="shared" si="6"/>
        <v>45.09</v>
      </c>
      <c r="K153" s="10">
        <v>116.61499999999999</v>
      </c>
      <c r="L153" s="10">
        <f t="shared" si="7"/>
        <v>28.999271105775421</v>
      </c>
    </row>
    <row r="154" spans="1:12" ht="51" x14ac:dyDescent="0.2">
      <c r="A154" s="6" t="s">
        <v>158</v>
      </c>
      <c r="B154" s="7" t="s">
        <v>554</v>
      </c>
      <c r="C154" s="10">
        <v>75</v>
      </c>
      <c r="D154" s="10">
        <v>75</v>
      </c>
      <c r="E154" s="10">
        <v>33.817500000000003</v>
      </c>
      <c r="F154" s="10"/>
      <c r="G154" s="10"/>
      <c r="H154" s="10"/>
      <c r="I154" s="10">
        <f t="shared" si="8"/>
        <v>45.09</v>
      </c>
      <c r="J154" s="10">
        <f t="shared" si="6"/>
        <v>45.09</v>
      </c>
      <c r="K154" s="10">
        <v>116.61499999999999</v>
      </c>
      <c r="L154" s="10">
        <f t="shared" si="7"/>
        <v>28.999271105775421</v>
      </c>
    </row>
    <row r="155" spans="1:12" x14ac:dyDescent="0.2">
      <c r="A155" s="6" t="s">
        <v>159</v>
      </c>
      <c r="B155" s="7" t="s">
        <v>555</v>
      </c>
      <c r="C155" s="10">
        <v>18309.2</v>
      </c>
      <c r="D155" s="10">
        <v>18309.2</v>
      </c>
      <c r="E155" s="10">
        <v>20626.82057</v>
      </c>
      <c r="F155" s="10"/>
      <c r="G155" s="10"/>
      <c r="H155" s="10"/>
      <c r="I155" s="10">
        <f t="shared" si="8"/>
        <v>112.65822957857252</v>
      </c>
      <c r="J155" s="10">
        <f t="shared" si="6"/>
        <v>112.65822957857252</v>
      </c>
      <c r="K155" s="10">
        <v>19342.442449999999</v>
      </c>
      <c r="L155" s="10">
        <f t="shared" si="7"/>
        <v>106.64020649574171</v>
      </c>
    </row>
    <row r="156" spans="1:12" ht="25.5" x14ac:dyDescent="0.2">
      <c r="A156" s="6" t="s">
        <v>160</v>
      </c>
      <c r="B156" s="7" t="s">
        <v>556</v>
      </c>
      <c r="C156" s="10">
        <v>18309.2</v>
      </c>
      <c r="D156" s="10">
        <v>18309.2</v>
      </c>
      <c r="E156" s="10">
        <v>20626.82057</v>
      </c>
      <c r="F156" s="10">
        <v>0</v>
      </c>
      <c r="G156" s="10">
        <v>0</v>
      </c>
      <c r="H156" s="10">
        <v>0</v>
      </c>
      <c r="I156" s="10">
        <f t="shared" si="8"/>
        <v>112.65822957857252</v>
      </c>
      <c r="J156" s="10">
        <f t="shared" si="6"/>
        <v>112.65822957857252</v>
      </c>
      <c r="K156" s="10">
        <v>19342.442449999999</v>
      </c>
      <c r="L156" s="10">
        <f t="shared" si="7"/>
        <v>106.64020649574171</v>
      </c>
    </row>
    <row r="157" spans="1:12" x14ac:dyDescent="0.2">
      <c r="A157" s="6" t="s">
        <v>161</v>
      </c>
      <c r="B157" s="7" t="s">
        <v>557</v>
      </c>
      <c r="C157" s="10">
        <v>207814.7</v>
      </c>
      <c r="D157" s="10">
        <v>207814.7</v>
      </c>
      <c r="E157" s="10">
        <v>233567.55971999999</v>
      </c>
      <c r="F157" s="10">
        <v>0</v>
      </c>
      <c r="G157" s="10">
        <v>0</v>
      </c>
      <c r="H157" s="10">
        <v>0</v>
      </c>
      <c r="I157" s="10">
        <f t="shared" si="8"/>
        <v>112.39222235963095</v>
      </c>
      <c r="J157" s="10">
        <f t="shared" si="6"/>
        <v>112.39222235963095</v>
      </c>
      <c r="K157" s="10">
        <v>239212.18337000001</v>
      </c>
      <c r="L157" s="10">
        <f t="shared" si="7"/>
        <v>97.640327691307746</v>
      </c>
    </row>
    <row r="158" spans="1:12" ht="25.5" x14ac:dyDescent="0.2">
      <c r="A158" s="6" t="s">
        <v>162</v>
      </c>
      <c r="B158" s="7" t="s">
        <v>558</v>
      </c>
      <c r="C158" s="10">
        <v>8613.7999999999993</v>
      </c>
      <c r="D158" s="10">
        <v>8613.7999999999993</v>
      </c>
      <c r="E158" s="10">
        <v>7833.7569299999996</v>
      </c>
      <c r="F158" s="10">
        <v>0</v>
      </c>
      <c r="G158" s="10">
        <v>0</v>
      </c>
      <c r="H158" s="10">
        <v>0</v>
      </c>
      <c r="I158" s="10">
        <f t="shared" si="8"/>
        <v>90.944263043023994</v>
      </c>
      <c r="J158" s="10">
        <f t="shared" si="6"/>
        <v>90.944263043023994</v>
      </c>
      <c r="K158" s="10">
        <v>8445.3126499999998</v>
      </c>
      <c r="L158" s="10">
        <f t="shared" si="7"/>
        <v>92.758637301604224</v>
      </c>
    </row>
    <row r="159" spans="1:12" ht="25.5" x14ac:dyDescent="0.2">
      <c r="A159" s="6" t="s">
        <v>163</v>
      </c>
      <c r="B159" s="7" t="s">
        <v>559</v>
      </c>
      <c r="C159" s="10">
        <v>8613.7999999999993</v>
      </c>
      <c r="D159" s="10">
        <v>8613.7999999999993</v>
      </c>
      <c r="E159" s="10">
        <v>7833.7569299999996</v>
      </c>
      <c r="F159" s="10">
        <v>0</v>
      </c>
      <c r="G159" s="10">
        <v>0</v>
      </c>
      <c r="H159" s="10">
        <v>0</v>
      </c>
      <c r="I159" s="10">
        <f t="shared" si="8"/>
        <v>90.944263043023994</v>
      </c>
      <c r="J159" s="10">
        <f t="shared" si="6"/>
        <v>90.944263043023994</v>
      </c>
      <c r="K159" s="10">
        <v>8445.3126499999998</v>
      </c>
      <c r="L159" s="10">
        <f t="shared" si="7"/>
        <v>92.758637301604224</v>
      </c>
    </row>
    <row r="160" spans="1:12" x14ac:dyDescent="0.2">
      <c r="A160" s="6" t="s">
        <v>164</v>
      </c>
      <c r="B160" s="7" t="s">
        <v>560</v>
      </c>
      <c r="C160" s="10">
        <v>199200.9</v>
      </c>
      <c r="D160" s="10">
        <v>199200.9</v>
      </c>
      <c r="E160" s="10">
        <v>225733.80278999999</v>
      </c>
      <c r="F160" s="10">
        <v>0</v>
      </c>
      <c r="G160" s="10">
        <v>0</v>
      </c>
      <c r="H160" s="10">
        <v>0</v>
      </c>
      <c r="I160" s="10">
        <f t="shared" si="8"/>
        <v>113.3196701370325</v>
      </c>
      <c r="J160" s="10">
        <f t="shared" si="6"/>
        <v>113.3196701370325</v>
      </c>
      <c r="K160" s="10">
        <v>230766.87072000001</v>
      </c>
      <c r="L160" s="10">
        <f t="shared" si="7"/>
        <v>97.818981591986457</v>
      </c>
    </row>
    <row r="161" spans="1:12" x14ac:dyDescent="0.2">
      <c r="A161" s="6" t="s">
        <v>165</v>
      </c>
      <c r="B161" s="7" t="s">
        <v>561</v>
      </c>
      <c r="C161" s="10">
        <v>199200.9</v>
      </c>
      <c r="D161" s="10">
        <v>199200.9</v>
      </c>
      <c r="E161" s="10">
        <v>225733.80278999999</v>
      </c>
      <c r="F161" s="10"/>
      <c r="G161" s="10"/>
      <c r="H161" s="10"/>
      <c r="I161" s="10">
        <f t="shared" si="8"/>
        <v>113.3196701370325</v>
      </c>
      <c r="J161" s="10">
        <f t="shared" si="6"/>
        <v>113.3196701370325</v>
      </c>
      <c r="K161" s="10">
        <v>230766.87072000001</v>
      </c>
      <c r="L161" s="10">
        <f t="shared" si="7"/>
        <v>97.818981591986457</v>
      </c>
    </row>
    <row r="162" spans="1:12" x14ac:dyDescent="0.2">
      <c r="A162" s="4" t="s">
        <v>166</v>
      </c>
      <c r="B162" s="5" t="s">
        <v>562</v>
      </c>
      <c r="C162" s="9">
        <v>346.8</v>
      </c>
      <c r="D162" s="9">
        <v>346.8</v>
      </c>
      <c r="E162" s="9">
        <v>18798.138749999998</v>
      </c>
      <c r="F162" s="9"/>
      <c r="G162" s="9"/>
      <c r="H162" s="9"/>
      <c r="I162" s="9" t="s">
        <v>1085</v>
      </c>
      <c r="J162" s="9">
        <f t="shared" si="6"/>
        <v>5420.4552335640128</v>
      </c>
      <c r="K162" s="9">
        <v>3357.8752000000004</v>
      </c>
      <c r="L162" s="9" t="s">
        <v>1085</v>
      </c>
    </row>
    <row r="163" spans="1:12" x14ac:dyDescent="0.2">
      <c r="A163" s="6" t="s">
        <v>167</v>
      </c>
      <c r="B163" s="7" t="s">
        <v>563</v>
      </c>
      <c r="C163" s="10">
        <v>77.599999999999994</v>
      </c>
      <c r="D163" s="10">
        <v>77.599999999999994</v>
      </c>
      <c r="E163" s="10">
        <v>0</v>
      </c>
      <c r="F163" s="10"/>
      <c r="G163" s="10"/>
      <c r="H163" s="10"/>
      <c r="I163" s="10">
        <f t="shared" si="8"/>
        <v>0</v>
      </c>
      <c r="J163" s="10">
        <f t="shared" si="6"/>
        <v>0</v>
      </c>
      <c r="K163" s="10">
        <v>0</v>
      </c>
      <c r="L163" s="10">
        <v>0</v>
      </c>
    </row>
    <row r="164" spans="1:12" ht="25.5" x14ac:dyDescent="0.2">
      <c r="A164" s="6" t="s">
        <v>168</v>
      </c>
      <c r="B164" s="7" t="s">
        <v>564</v>
      </c>
      <c r="C164" s="10">
        <v>77.599999999999994</v>
      </c>
      <c r="D164" s="10">
        <v>77.599999999999994</v>
      </c>
      <c r="E164" s="10">
        <v>0</v>
      </c>
      <c r="F164" s="10"/>
      <c r="G164" s="10"/>
      <c r="H164" s="10"/>
      <c r="I164" s="10">
        <f t="shared" si="8"/>
        <v>0</v>
      </c>
      <c r="J164" s="10">
        <f t="shared" si="6"/>
        <v>0</v>
      </c>
      <c r="K164" s="10">
        <v>0</v>
      </c>
      <c r="L164" s="10">
        <v>0</v>
      </c>
    </row>
    <row r="165" spans="1:12" ht="51" x14ac:dyDescent="0.2">
      <c r="A165" s="6" t="s">
        <v>169</v>
      </c>
      <c r="B165" s="7" t="s">
        <v>565</v>
      </c>
      <c r="C165" s="10">
        <v>269.2</v>
      </c>
      <c r="D165" s="10">
        <v>269.2</v>
      </c>
      <c r="E165" s="10">
        <v>1212.9414299999999</v>
      </c>
      <c r="F165" s="10"/>
      <c r="G165" s="10"/>
      <c r="H165" s="10"/>
      <c r="I165" s="10" t="s">
        <v>1085</v>
      </c>
      <c r="J165" s="10">
        <f t="shared" si="6"/>
        <v>450.57259658246653</v>
      </c>
      <c r="K165" s="10">
        <v>1795.7660100000001</v>
      </c>
      <c r="L165" s="10">
        <f t="shared" si="7"/>
        <v>67.544514332354453</v>
      </c>
    </row>
    <row r="166" spans="1:12" ht="63.75" x14ac:dyDescent="0.2">
      <c r="A166" s="6" t="s">
        <v>170</v>
      </c>
      <c r="B166" s="7" t="s">
        <v>566</v>
      </c>
      <c r="C166" s="10">
        <v>246</v>
      </c>
      <c r="D166" s="10">
        <v>246</v>
      </c>
      <c r="E166" s="10">
        <v>778.39545999999996</v>
      </c>
      <c r="F166" s="10"/>
      <c r="G166" s="10"/>
      <c r="H166" s="10"/>
      <c r="I166" s="10" t="s">
        <v>1085</v>
      </c>
      <c r="J166" s="10">
        <f t="shared" si="6"/>
        <v>316.42091869918698</v>
      </c>
      <c r="K166" s="10">
        <v>1749.5946899999999</v>
      </c>
      <c r="L166" s="10">
        <f t="shared" si="7"/>
        <v>44.490044720014552</v>
      </c>
    </row>
    <row r="167" spans="1:12" ht="63.75" x14ac:dyDescent="0.2">
      <c r="A167" s="6" t="s">
        <v>171</v>
      </c>
      <c r="B167" s="7" t="s">
        <v>567</v>
      </c>
      <c r="C167" s="10">
        <v>23.2</v>
      </c>
      <c r="D167" s="10">
        <v>23.2</v>
      </c>
      <c r="E167" s="10">
        <v>434.54596999999995</v>
      </c>
      <c r="F167" s="10"/>
      <c r="G167" s="10"/>
      <c r="H167" s="10"/>
      <c r="I167" s="10" t="s">
        <v>1085</v>
      </c>
      <c r="J167" s="10">
        <f t="shared" si="6"/>
        <v>1873.0429741379307</v>
      </c>
      <c r="K167" s="10">
        <v>46.171320000000001</v>
      </c>
      <c r="L167" s="10" t="s">
        <v>1085</v>
      </c>
    </row>
    <row r="168" spans="1:12" ht="63.75" x14ac:dyDescent="0.2">
      <c r="A168" s="6" t="s">
        <v>172</v>
      </c>
      <c r="B168" s="7" t="s">
        <v>568</v>
      </c>
      <c r="C168" s="10">
        <v>246</v>
      </c>
      <c r="D168" s="10">
        <v>246</v>
      </c>
      <c r="E168" s="10">
        <v>141.78046000000001</v>
      </c>
      <c r="F168" s="10"/>
      <c r="G168" s="10"/>
      <c r="H168" s="10"/>
      <c r="I168" s="10">
        <f t="shared" si="8"/>
        <v>57.634333333333331</v>
      </c>
      <c r="J168" s="10">
        <f t="shared" si="6"/>
        <v>57.634333333333331</v>
      </c>
      <c r="K168" s="10">
        <v>362.80975000000001</v>
      </c>
      <c r="L168" s="10">
        <f t="shared" si="7"/>
        <v>39.078459164892898</v>
      </c>
    </row>
    <row r="169" spans="1:12" ht="63.75" x14ac:dyDescent="0.2">
      <c r="A169" s="6" t="s">
        <v>173</v>
      </c>
      <c r="B169" s="7" t="s">
        <v>569</v>
      </c>
      <c r="C169" s="10">
        <v>23.2</v>
      </c>
      <c r="D169" s="10">
        <v>23.2</v>
      </c>
      <c r="E169" s="10">
        <v>434.54596999999995</v>
      </c>
      <c r="F169" s="10">
        <v>0</v>
      </c>
      <c r="G169" s="10">
        <v>0</v>
      </c>
      <c r="H169" s="10">
        <v>0</v>
      </c>
      <c r="I169" s="10" t="s">
        <v>1085</v>
      </c>
      <c r="J169" s="10">
        <f t="shared" si="6"/>
        <v>1873.0429741379307</v>
      </c>
      <c r="K169" s="10">
        <v>46.171320000000001</v>
      </c>
      <c r="L169" s="10" t="s">
        <v>1085</v>
      </c>
    </row>
    <row r="170" spans="1:12" ht="63.75" x14ac:dyDescent="0.2">
      <c r="A170" s="6" t="s">
        <v>174</v>
      </c>
      <c r="B170" s="7" t="s">
        <v>570</v>
      </c>
      <c r="C170" s="10">
        <v>0</v>
      </c>
      <c r="D170" s="10">
        <v>0</v>
      </c>
      <c r="E170" s="10">
        <v>636.61500000000001</v>
      </c>
      <c r="F170" s="10">
        <v>0</v>
      </c>
      <c r="G170" s="10">
        <v>0</v>
      </c>
      <c r="H170" s="10">
        <v>0</v>
      </c>
      <c r="I170" s="10">
        <v>0</v>
      </c>
      <c r="J170" s="10">
        <v>0</v>
      </c>
      <c r="K170" s="10">
        <v>1386.78494</v>
      </c>
      <c r="L170" s="10">
        <f t="shared" si="7"/>
        <v>45.905820119448371</v>
      </c>
    </row>
    <row r="171" spans="1:12" x14ac:dyDescent="0.2">
      <c r="A171" s="6" t="s">
        <v>175</v>
      </c>
      <c r="B171" s="7" t="s">
        <v>571</v>
      </c>
      <c r="C171" s="10">
        <v>0</v>
      </c>
      <c r="D171" s="10">
        <v>0</v>
      </c>
      <c r="E171" s="10">
        <v>64.975620000000006</v>
      </c>
      <c r="F171" s="10"/>
      <c r="G171" s="10"/>
      <c r="H171" s="10"/>
      <c r="I171" s="10">
        <v>0</v>
      </c>
      <c r="J171" s="10">
        <v>0</v>
      </c>
      <c r="K171" s="10">
        <v>0</v>
      </c>
      <c r="L171" s="10">
        <v>0</v>
      </c>
    </row>
    <row r="172" spans="1:12" ht="25.5" x14ac:dyDescent="0.2">
      <c r="A172" s="6" t="s">
        <v>176</v>
      </c>
      <c r="B172" s="7" t="s">
        <v>572</v>
      </c>
      <c r="C172" s="10">
        <v>0</v>
      </c>
      <c r="D172" s="10">
        <v>0</v>
      </c>
      <c r="E172" s="10">
        <v>64.975620000000006</v>
      </c>
      <c r="F172" s="10"/>
      <c r="G172" s="10"/>
      <c r="H172" s="10"/>
      <c r="I172" s="10">
        <v>0</v>
      </c>
      <c r="J172" s="10">
        <v>0</v>
      </c>
      <c r="K172" s="10">
        <v>0</v>
      </c>
      <c r="L172" s="10">
        <v>0</v>
      </c>
    </row>
    <row r="173" spans="1:12" s="22" customFormat="1" ht="25.5" x14ac:dyDescent="0.2">
      <c r="A173" s="6" t="s">
        <v>177</v>
      </c>
      <c r="B173" s="7" t="s">
        <v>573</v>
      </c>
      <c r="C173" s="10">
        <v>0</v>
      </c>
      <c r="D173" s="10">
        <v>0</v>
      </c>
      <c r="E173" s="10">
        <v>17253.58022</v>
      </c>
      <c r="F173" s="10"/>
      <c r="G173" s="10"/>
      <c r="H173" s="10"/>
      <c r="I173" s="10">
        <v>0</v>
      </c>
      <c r="J173" s="10">
        <v>0</v>
      </c>
      <c r="K173" s="10">
        <v>1562.1091899999999</v>
      </c>
      <c r="L173" s="10" t="s">
        <v>1085</v>
      </c>
    </row>
    <row r="174" spans="1:12" s="22" customFormat="1" ht="38.25" x14ac:dyDescent="0.2">
      <c r="A174" s="6" t="s">
        <v>178</v>
      </c>
      <c r="B174" s="7" t="s">
        <v>574</v>
      </c>
      <c r="C174" s="10">
        <v>0</v>
      </c>
      <c r="D174" s="10">
        <v>0</v>
      </c>
      <c r="E174" s="10">
        <v>17253.58022</v>
      </c>
      <c r="F174" s="10"/>
      <c r="G174" s="10"/>
      <c r="H174" s="10"/>
      <c r="I174" s="10">
        <v>0</v>
      </c>
      <c r="J174" s="10">
        <v>0</v>
      </c>
      <c r="K174" s="10">
        <v>1562.1091899999999</v>
      </c>
      <c r="L174" s="10" t="s">
        <v>1085</v>
      </c>
    </row>
    <row r="175" spans="1:12" ht="38.25" x14ac:dyDescent="0.2">
      <c r="A175" s="6" t="s">
        <v>179</v>
      </c>
      <c r="B175" s="7" t="s">
        <v>575</v>
      </c>
      <c r="C175" s="10">
        <v>0</v>
      </c>
      <c r="D175" s="10">
        <v>0</v>
      </c>
      <c r="E175" s="10">
        <v>17253.58022</v>
      </c>
      <c r="F175" s="10"/>
      <c r="G175" s="10"/>
      <c r="H175" s="10"/>
      <c r="I175" s="10">
        <v>0</v>
      </c>
      <c r="J175" s="10">
        <v>0</v>
      </c>
      <c r="K175" s="10">
        <v>1562.1091899999999</v>
      </c>
      <c r="L175" s="10" t="s">
        <v>1085</v>
      </c>
    </row>
    <row r="176" spans="1:12" ht="51" x14ac:dyDescent="0.2">
      <c r="A176" s="6" t="s">
        <v>180</v>
      </c>
      <c r="B176" s="7" t="s">
        <v>576</v>
      </c>
      <c r="C176" s="10">
        <v>0</v>
      </c>
      <c r="D176" s="10">
        <v>0</v>
      </c>
      <c r="E176" s="10">
        <v>266.64148</v>
      </c>
      <c r="F176" s="10"/>
      <c r="G176" s="10"/>
      <c r="H176" s="10"/>
      <c r="I176" s="10">
        <v>0</v>
      </c>
      <c r="J176" s="10">
        <v>0</v>
      </c>
      <c r="K176" s="10">
        <v>0</v>
      </c>
      <c r="L176" s="10">
        <v>0</v>
      </c>
    </row>
    <row r="177" spans="1:12" ht="38.25" x14ac:dyDescent="0.2">
      <c r="A177" s="6" t="s">
        <v>181</v>
      </c>
      <c r="B177" s="7" t="s">
        <v>577</v>
      </c>
      <c r="C177" s="10">
        <v>0</v>
      </c>
      <c r="D177" s="10">
        <v>0</v>
      </c>
      <c r="E177" s="10">
        <v>266.64148</v>
      </c>
      <c r="F177" s="10"/>
      <c r="G177" s="10"/>
      <c r="H177" s="10"/>
      <c r="I177" s="10">
        <v>0</v>
      </c>
      <c r="J177" s="10">
        <v>0</v>
      </c>
      <c r="K177" s="10">
        <v>0</v>
      </c>
      <c r="L177" s="10">
        <v>0</v>
      </c>
    </row>
    <row r="178" spans="1:12" ht="51" x14ac:dyDescent="0.2">
      <c r="A178" s="6" t="s">
        <v>182</v>
      </c>
      <c r="B178" s="7" t="s">
        <v>578</v>
      </c>
      <c r="C178" s="10">
        <v>0</v>
      </c>
      <c r="D178" s="10">
        <v>0</v>
      </c>
      <c r="E178" s="10">
        <v>266.64148</v>
      </c>
      <c r="F178" s="10"/>
      <c r="G178" s="10"/>
      <c r="H178" s="10"/>
      <c r="I178" s="10">
        <v>0</v>
      </c>
      <c r="J178" s="10">
        <v>0</v>
      </c>
      <c r="K178" s="10">
        <v>0</v>
      </c>
      <c r="L178" s="10">
        <v>0</v>
      </c>
    </row>
    <row r="179" spans="1:12" x14ac:dyDescent="0.2">
      <c r="A179" s="4" t="s">
        <v>183</v>
      </c>
      <c r="B179" s="5" t="s">
        <v>579</v>
      </c>
      <c r="C179" s="9">
        <v>5875.8</v>
      </c>
      <c r="D179" s="9">
        <v>5875.8</v>
      </c>
      <c r="E179" s="9">
        <v>6060.2786399999995</v>
      </c>
      <c r="F179" s="9"/>
      <c r="G179" s="9"/>
      <c r="H179" s="9"/>
      <c r="I179" s="9">
        <f t="shared" si="8"/>
        <v>103.13963443275809</v>
      </c>
      <c r="J179" s="9">
        <f t="shared" si="6"/>
        <v>103.13963443275809</v>
      </c>
      <c r="K179" s="9">
        <v>6043.9024400000008</v>
      </c>
      <c r="L179" s="9">
        <f t="shared" si="7"/>
        <v>100.27095407582387</v>
      </c>
    </row>
    <row r="180" spans="1:12" ht="25.5" x14ac:dyDescent="0.2">
      <c r="A180" s="6" t="s">
        <v>184</v>
      </c>
      <c r="B180" s="7" t="s">
        <v>580</v>
      </c>
      <c r="C180" s="10">
        <v>5875.8</v>
      </c>
      <c r="D180" s="10">
        <v>5875.8</v>
      </c>
      <c r="E180" s="10">
        <v>6060.2786399999995</v>
      </c>
      <c r="F180" s="10"/>
      <c r="G180" s="10"/>
      <c r="H180" s="10"/>
      <c r="I180" s="10">
        <f t="shared" si="8"/>
        <v>103.13963443275809</v>
      </c>
      <c r="J180" s="10">
        <f t="shared" si="6"/>
        <v>103.13963443275809</v>
      </c>
      <c r="K180" s="10">
        <v>6043.9024400000008</v>
      </c>
      <c r="L180" s="10">
        <f t="shared" si="7"/>
        <v>100.27095407582387</v>
      </c>
    </row>
    <row r="181" spans="1:12" ht="25.5" x14ac:dyDescent="0.2">
      <c r="A181" s="6" t="s">
        <v>185</v>
      </c>
      <c r="B181" s="7" t="s">
        <v>581</v>
      </c>
      <c r="C181" s="10">
        <v>5875.8</v>
      </c>
      <c r="D181" s="10">
        <v>5875.8</v>
      </c>
      <c r="E181" s="10">
        <v>6060.2786399999995</v>
      </c>
      <c r="F181" s="10"/>
      <c r="G181" s="10"/>
      <c r="H181" s="10"/>
      <c r="I181" s="10">
        <f t="shared" si="8"/>
        <v>103.13963443275809</v>
      </c>
      <c r="J181" s="10">
        <f t="shared" si="6"/>
        <v>103.13963443275809</v>
      </c>
      <c r="K181" s="10">
        <v>6043.9024400000008</v>
      </c>
      <c r="L181" s="10">
        <f t="shared" si="7"/>
        <v>100.27095407582387</v>
      </c>
    </row>
    <row r="182" spans="1:12" x14ac:dyDescent="0.2">
      <c r="A182" s="4" t="s">
        <v>186</v>
      </c>
      <c r="B182" s="5" t="s">
        <v>582</v>
      </c>
      <c r="C182" s="9">
        <v>806741.1</v>
      </c>
      <c r="D182" s="9">
        <v>806741.1</v>
      </c>
      <c r="E182" s="9">
        <v>773336.13353999995</v>
      </c>
      <c r="F182" s="9"/>
      <c r="G182" s="9"/>
      <c r="H182" s="9"/>
      <c r="I182" s="9">
        <f t="shared" si="8"/>
        <v>95.859270531772836</v>
      </c>
      <c r="J182" s="9">
        <f t="shared" si="6"/>
        <v>95.859270531772836</v>
      </c>
      <c r="K182" s="9">
        <v>1055559.5122799999</v>
      </c>
      <c r="L182" s="9">
        <f t="shared" si="7"/>
        <v>73.263148552335082</v>
      </c>
    </row>
    <row r="183" spans="1:12" ht="51" x14ac:dyDescent="0.2">
      <c r="A183" s="6" t="s">
        <v>187</v>
      </c>
      <c r="B183" s="7" t="s">
        <v>583</v>
      </c>
      <c r="C183" s="10">
        <v>874</v>
      </c>
      <c r="D183" s="10">
        <v>874</v>
      </c>
      <c r="E183" s="10">
        <v>763.18380000000002</v>
      </c>
      <c r="F183" s="10"/>
      <c r="G183" s="10"/>
      <c r="H183" s="10"/>
      <c r="I183" s="10">
        <f t="shared" si="8"/>
        <v>87.320800915331802</v>
      </c>
      <c r="J183" s="10">
        <f t="shared" si="6"/>
        <v>87.320800915331802</v>
      </c>
      <c r="K183" s="10">
        <v>909.94418000000007</v>
      </c>
      <c r="L183" s="10">
        <f t="shared" si="7"/>
        <v>83.871496381239552</v>
      </c>
    </row>
    <row r="184" spans="1:12" ht="51" x14ac:dyDescent="0.2">
      <c r="A184" s="6" t="s">
        <v>188</v>
      </c>
      <c r="B184" s="7" t="s">
        <v>584</v>
      </c>
      <c r="C184" s="10">
        <v>874</v>
      </c>
      <c r="D184" s="10">
        <v>874</v>
      </c>
      <c r="E184" s="10">
        <v>763.18380000000002</v>
      </c>
      <c r="F184" s="10"/>
      <c r="G184" s="10"/>
      <c r="H184" s="10"/>
      <c r="I184" s="10">
        <f t="shared" si="8"/>
        <v>87.320800915331802</v>
      </c>
      <c r="J184" s="10">
        <f t="shared" si="6"/>
        <v>87.320800915331802</v>
      </c>
      <c r="K184" s="10">
        <v>909.94418000000007</v>
      </c>
      <c r="L184" s="10">
        <f t="shared" si="7"/>
        <v>83.871496381239552</v>
      </c>
    </row>
    <row r="185" spans="1:12" ht="25.5" x14ac:dyDescent="0.2">
      <c r="A185" s="6" t="s">
        <v>189</v>
      </c>
      <c r="B185" s="7" t="s">
        <v>585</v>
      </c>
      <c r="C185" s="10">
        <v>192.3</v>
      </c>
      <c r="D185" s="10">
        <v>192.3</v>
      </c>
      <c r="E185" s="10">
        <v>310.14875000000001</v>
      </c>
      <c r="F185" s="10"/>
      <c r="G185" s="10"/>
      <c r="H185" s="10"/>
      <c r="I185" s="10">
        <f t="shared" si="8"/>
        <v>161.28380135205407</v>
      </c>
      <c r="J185" s="10">
        <f t="shared" si="6"/>
        <v>161.28380135205407</v>
      </c>
      <c r="K185" s="10">
        <v>294.45405</v>
      </c>
      <c r="L185" s="10">
        <f t="shared" si="7"/>
        <v>105.33010158970475</v>
      </c>
    </row>
    <row r="186" spans="1:12" ht="25.5" x14ac:dyDescent="0.2">
      <c r="A186" s="6" t="s">
        <v>190</v>
      </c>
      <c r="B186" s="7" t="s">
        <v>586</v>
      </c>
      <c r="C186" s="10">
        <v>192.3</v>
      </c>
      <c r="D186" s="10">
        <v>192.3</v>
      </c>
      <c r="E186" s="10">
        <v>310.14875000000001</v>
      </c>
      <c r="F186" s="10"/>
      <c r="G186" s="10"/>
      <c r="H186" s="10"/>
      <c r="I186" s="10">
        <f t="shared" si="8"/>
        <v>161.28380135205407</v>
      </c>
      <c r="J186" s="10">
        <f t="shared" si="6"/>
        <v>161.28380135205407</v>
      </c>
      <c r="K186" s="10">
        <v>294.45405</v>
      </c>
      <c r="L186" s="10">
        <f t="shared" si="7"/>
        <v>105.33010158970475</v>
      </c>
    </row>
    <row r="187" spans="1:12" ht="25.5" x14ac:dyDescent="0.2">
      <c r="A187" s="6" t="s">
        <v>191</v>
      </c>
      <c r="B187" s="7" t="s">
        <v>587</v>
      </c>
      <c r="C187" s="10">
        <v>6.8</v>
      </c>
      <c r="D187" s="10">
        <v>6.8</v>
      </c>
      <c r="E187" s="10">
        <v>0</v>
      </c>
      <c r="F187" s="10"/>
      <c r="G187" s="10"/>
      <c r="H187" s="10"/>
      <c r="I187" s="10">
        <f t="shared" si="8"/>
        <v>0</v>
      </c>
      <c r="J187" s="10">
        <f t="shared" si="6"/>
        <v>0</v>
      </c>
      <c r="K187" s="10">
        <v>0</v>
      </c>
      <c r="L187" s="10">
        <v>0</v>
      </c>
    </row>
    <row r="188" spans="1:12" ht="38.25" x14ac:dyDescent="0.2">
      <c r="A188" s="6" t="s">
        <v>192</v>
      </c>
      <c r="B188" s="7" t="s">
        <v>588</v>
      </c>
      <c r="C188" s="10">
        <v>6.8</v>
      </c>
      <c r="D188" s="10">
        <v>6.8</v>
      </c>
      <c r="E188" s="10">
        <v>0</v>
      </c>
      <c r="F188" s="10">
        <v>0</v>
      </c>
      <c r="G188" s="10">
        <v>0</v>
      </c>
      <c r="H188" s="10">
        <v>0</v>
      </c>
      <c r="I188" s="10">
        <f t="shared" si="8"/>
        <v>0</v>
      </c>
      <c r="J188" s="10">
        <f t="shared" si="6"/>
        <v>0</v>
      </c>
      <c r="K188" s="10">
        <v>0</v>
      </c>
      <c r="L188" s="10">
        <v>0</v>
      </c>
    </row>
    <row r="189" spans="1:12" x14ac:dyDescent="0.2">
      <c r="A189" s="6" t="s">
        <v>193</v>
      </c>
      <c r="B189" s="7" t="s">
        <v>589</v>
      </c>
      <c r="C189" s="10">
        <v>69.8</v>
      </c>
      <c r="D189" s="10">
        <v>69.8</v>
      </c>
      <c r="E189" s="10">
        <v>262.06482999999997</v>
      </c>
      <c r="F189" s="10">
        <v>0</v>
      </c>
      <c r="G189" s="10">
        <v>0</v>
      </c>
      <c r="H189" s="10">
        <v>0</v>
      </c>
      <c r="I189" s="10" t="s">
        <v>1085</v>
      </c>
      <c r="J189" s="10">
        <f t="shared" si="6"/>
        <v>375.45104584527218</v>
      </c>
      <c r="K189" s="10">
        <v>100.5305</v>
      </c>
      <c r="L189" s="10" t="s">
        <v>1085</v>
      </c>
    </row>
    <row r="190" spans="1:12" ht="26.25" customHeight="1" x14ac:dyDescent="0.2">
      <c r="A190" s="6" t="s">
        <v>194</v>
      </c>
      <c r="B190" s="7" t="s">
        <v>590</v>
      </c>
      <c r="C190" s="10">
        <v>69.8</v>
      </c>
      <c r="D190" s="10">
        <v>69.8</v>
      </c>
      <c r="E190" s="10">
        <v>262.06482999999997</v>
      </c>
      <c r="F190" s="10"/>
      <c r="G190" s="10"/>
      <c r="H190" s="10"/>
      <c r="I190" s="10" t="s">
        <v>1085</v>
      </c>
      <c r="J190" s="10">
        <f t="shared" si="6"/>
        <v>375.45104584527218</v>
      </c>
      <c r="K190" s="10">
        <v>100.5305</v>
      </c>
      <c r="L190" s="10" t="s">
        <v>1085</v>
      </c>
    </row>
    <row r="191" spans="1:12" ht="51" x14ac:dyDescent="0.2">
      <c r="A191" s="6" t="s">
        <v>195</v>
      </c>
      <c r="B191" s="7" t="s">
        <v>591</v>
      </c>
      <c r="C191" s="10">
        <v>69.8</v>
      </c>
      <c r="D191" s="10">
        <v>69.8</v>
      </c>
      <c r="E191" s="10">
        <v>262.06482999999997</v>
      </c>
      <c r="F191" s="10"/>
      <c r="G191" s="10"/>
      <c r="H191" s="10"/>
      <c r="I191" s="10" t="s">
        <v>1085</v>
      </c>
      <c r="J191" s="10">
        <f t="shared" si="6"/>
        <v>375.45104584527218</v>
      </c>
      <c r="K191" s="10">
        <v>100.5305</v>
      </c>
      <c r="L191" s="10" t="s">
        <v>1085</v>
      </c>
    </row>
    <row r="192" spans="1:12" ht="63.75" x14ac:dyDescent="0.2">
      <c r="A192" s="6" t="s">
        <v>196</v>
      </c>
      <c r="B192" s="7" t="s">
        <v>592</v>
      </c>
      <c r="C192" s="10">
        <v>645.4</v>
      </c>
      <c r="D192" s="10">
        <v>645.4</v>
      </c>
      <c r="E192" s="10">
        <v>784.33584999999994</v>
      </c>
      <c r="F192" s="10"/>
      <c r="G192" s="10"/>
      <c r="H192" s="10"/>
      <c r="I192" s="10">
        <f t="shared" si="8"/>
        <v>121.52709172606136</v>
      </c>
      <c r="J192" s="10">
        <f t="shared" si="6"/>
        <v>121.52709172606136</v>
      </c>
      <c r="K192" s="10">
        <v>3869.5798300000001</v>
      </c>
      <c r="L192" s="10">
        <f t="shared" si="7"/>
        <v>20.269276884255412</v>
      </c>
    </row>
    <row r="193" spans="1:13" x14ac:dyDescent="0.2">
      <c r="A193" s="6" t="s">
        <v>197</v>
      </c>
      <c r="B193" s="7" t="s">
        <v>593</v>
      </c>
      <c r="C193" s="10">
        <v>645.4</v>
      </c>
      <c r="D193" s="10">
        <v>645.4</v>
      </c>
      <c r="E193" s="10">
        <v>784.33584999999994</v>
      </c>
      <c r="F193" s="10"/>
      <c r="G193" s="10"/>
      <c r="H193" s="10"/>
      <c r="I193" s="10">
        <f t="shared" si="8"/>
        <v>121.52709172606136</v>
      </c>
      <c r="J193" s="10">
        <f t="shared" si="6"/>
        <v>121.52709172606136</v>
      </c>
      <c r="K193" s="10">
        <v>3869.5798300000001</v>
      </c>
      <c r="L193" s="10">
        <f t="shared" si="7"/>
        <v>20.269276884255412</v>
      </c>
    </row>
    <row r="194" spans="1:13" ht="51" x14ac:dyDescent="0.2">
      <c r="A194" s="6" t="s">
        <v>198</v>
      </c>
      <c r="B194" s="7" t="s">
        <v>594</v>
      </c>
      <c r="C194" s="10">
        <v>645.4</v>
      </c>
      <c r="D194" s="10">
        <v>645.4</v>
      </c>
      <c r="E194" s="10">
        <v>784.33584999999994</v>
      </c>
      <c r="F194" s="10"/>
      <c r="G194" s="10"/>
      <c r="H194" s="10"/>
      <c r="I194" s="10">
        <f t="shared" si="8"/>
        <v>121.52709172606136</v>
      </c>
      <c r="J194" s="10">
        <f t="shared" si="6"/>
        <v>121.52709172606136</v>
      </c>
      <c r="K194" s="10">
        <v>3869.5798300000001</v>
      </c>
      <c r="L194" s="10">
        <f t="shared" si="7"/>
        <v>20.269276884255412</v>
      </c>
    </row>
    <row r="195" spans="1:13" x14ac:dyDescent="0.2">
      <c r="A195" s="6" t="s">
        <v>199</v>
      </c>
      <c r="B195" s="7" t="s">
        <v>595</v>
      </c>
      <c r="C195" s="10">
        <v>225.5</v>
      </c>
      <c r="D195" s="10">
        <v>225.5</v>
      </c>
      <c r="E195" s="10">
        <v>231.15</v>
      </c>
      <c r="F195" s="10"/>
      <c r="G195" s="10"/>
      <c r="H195" s="10"/>
      <c r="I195" s="10">
        <f t="shared" si="8"/>
        <v>102.50554323725056</v>
      </c>
      <c r="J195" s="10">
        <f t="shared" si="6"/>
        <v>102.50554323725056</v>
      </c>
      <c r="K195" s="10">
        <v>136.49845999999999</v>
      </c>
      <c r="L195" s="10">
        <f t="shared" si="7"/>
        <v>169.34256987221687</v>
      </c>
    </row>
    <row r="196" spans="1:13" ht="25.5" x14ac:dyDescent="0.2">
      <c r="A196" s="6" t="s">
        <v>200</v>
      </c>
      <c r="B196" s="7" t="s">
        <v>596</v>
      </c>
      <c r="C196" s="10">
        <v>4171.2</v>
      </c>
      <c r="D196" s="10">
        <v>4171.2</v>
      </c>
      <c r="E196" s="10">
        <v>4998.07647</v>
      </c>
      <c r="F196" s="10"/>
      <c r="G196" s="10"/>
      <c r="H196" s="10"/>
      <c r="I196" s="10">
        <f t="shared" si="8"/>
        <v>119.82346734752589</v>
      </c>
      <c r="J196" s="10">
        <f t="shared" si="6"/>
        <v>119.82346734752589</v>
      </c>
      <c r="K196" s="10">
        <v>4179.5514899999998</v>
      </c>
      <c r="L196" s="10">
        <f t="shared" si="7"/>
        <v>119.58403866918266</v>
      </c>
    </row>
    <row r="197" spans="1:13" s="22" customFormat="1" x14ac:dyDescent="0.2">
      <c r="A197" s="6" t="s">
        <v>201</v>
      </c>
      <c r="B197" s="7" t="s">
        <v>597</v>
      </c>
      <c r="C197" s="10">
        <v>773740.8</v>
      </c>
      <c r="D197" s="10">
        <v>773740.8</v>
      </c>
      <c r="E197" s="10">
        <v>731468.91483999998</v>
      </c>
      <c r="F197" s="10"/>
      <c r="G197" s="10"/>
      <c r="H197" s="10"/>
      <c r="I197" s="10">
        <f t="shared" si="8"/>
        <v>94.536686554463714</v>
      </c>
      <c r="J197" s="10">
        <f t="shared" si="6"/>
        <v>94.536686554463714</v>
      </c>
      <c r="K197" s="10">
        <v>962996.16590000002</v>
      </c>
      <c r="L197" s="10">
        <f t="shared" si="7"/>
        <v>75.957614447652702</v>
      </c>
      <c r="M197" s="16"/>
    </row>
    <row r="198" spans="1:13" s="22" customFormat="1" ht="25.5" x14ac:dyDescent="0.2">
      <c r="A198" s="6" t="s">
        <v>202</v>
      </c>
      <c r="B198" s="7" t="s">
        <v>598</v>
      </c>
      <c r="C198" s="10">
        <v>722</v>
      </c>
      <c r="D198" s="10">
        <v>722</v>
      </c>
      <c r="E198" s="10">
        <v>18</v>
      </c>
      <c r="F198" s="10">
        <v>0</v>
      </c>
      <c r="G198" s="10">
        <v>0</v>
      </c>
      <c r="H198" s="10">
        <v>0</v>
      </c>
      <c r="I198" s="10">
        <f t="shared" si="8"/>
        <v>2.4930747922437675</v>
      </c>
      <c r="J198" s="10">
        <f t="shared" si="6"/>
        <v>2.4930747922437675</v>
      </c>
      <c r="K198" s="10">
        <v>771.33050000000003</v>
      </c>
      <c r="L198" s="10">
        <f t="shared" si="7"/>
        <v>2.3336300068517968</v>
      </c>
      <c r="M198" s="16"/>
    </row>
    <row r="199" spans="1:13" ht="38.25" x14ac:dyDescent="0.2">
      <c r="A199" s="6" t="s">
        <v>203</v>
      </c>
      <c r="B199" s="7" t="s">
        <v>599</v>
      </c>
      <c r="C199" s="10">
        <v>722</v>
      </c>
      <c r="D199" s="10">
        <v>722</v>
      </c>
      <c r="E199" s="10">
        <v>18</v>
      </c>
      <c r="F199" s="10"/>
      <c r="G199" s="10"/>
      <c r="H199" s="10"/>
      <c r="I199" s="10">
        <f t="shared" si="8"/>
        <v>2.4930747922437675</v>
      </c>
      <c r="J199" s="10">
        <f t="shared" si="6"/>
        <v>2.4930747922437675</v>
      </c>
      <c r="K199" s="10">
        <v>771.33050000000003</v>
      </c>
      <c r="L199" s="10">
        <f t="shared" si="7"/>
        <v>2.3336300068517968</v>
      </c>
    </row>
    <row r="200" spans="1:13" ht="25.5" x14ac:dyDescent="0.2">
      <c r="A200" s="6" t="s">
        <v>204</v>
      </c>
      <c r="B200" s="7" t="s">
        <v>600</v>
      </c>
      <c r="C200" s="10">
        <v>773018.8</v>
      </c>
      <c r="D200" s="10">
        <v>773018.8</v>
      </c>
      <c r="E200" s="10">
        <v>731450.91483999998</v>
      </c>
      <c r="F200" s="10"/>
      <c r="G200" s="10"/>
      <c r="H200" s="10"/>
      <c r="I200" s="10">
        <f t="shared" si="8"/>
        <v>94.622655340335825</v>
      </c>
      <c r="J200" s="10">
        <f t="shared" si="6"/>
        <v>94.622655340335825</v>
      </c>
      <c r="K200" s="10">
        <v>962224.83539999998</v>
      </c>
      <c r="L200" s="10">
        <f t="shared" si="7"/>
        <v>76.016632280742741</v>
      </c>
    </row>
    <row r="201" spans="1:13" ht="38.25" x14ac:dyDescent="0.2">
      <c r="A201" s="6" t="s">
        <v>205</v>
      </c>
      <c r="B201" s="7" t="s">
        <v>601</v>
      </c>
      <c r="C201" s="10">
        <v>571.1</v>
      </c>
      <c r="D201" s="10">
        <v>571.1</v>
      </c>
      <c r="E201" s="10">
        <v>968.21670999999992</v>
      </c>
      <c r="F201" s="10"/>
      <c r="G201" s="10"/>
      <c r="H201" s="10"/>
      <c r="I201" s="10">
        <f t="shared" si="8"/>
        <v>169.53540710908769</v>
      </c>
      <c r="J201" s="10">
        <f t="shared" si="6"/>
        <v>169.53540710908769</v>
      </c>
      <c r="K201" s="10">
        <v>477.72058000000004</v>
      </c>
      <c r="L201" s="10" t="s">
        <v>1085</v>
      </c>
    </row>
    <row r="202" spans="1:13" ht="51" x14ac:dyDescent="0.2">
      <c r="A202" s="6" t="s">
        <v>206</v>
      </c>
      <c r="B202" s="7" t="s">
        <v>602</v>
      </c>
      <c r="C202" s="10">
        <v>571.1</v>
      </c>
      <c r="D202" s="10">
        <v>571.1</v>
      </c>
      <c r="E202" s="10">
        <v>968.21670999999992</v>
      </c>
      <c r="F202" s="10"/>
      <c r="G202" s="10"/>
      <c r="H202" s="10"/>
      <c r="I202" s="10">
        <f t="shared" si="8"/>
        <v>169.53540710908769</v>
      </c>
      <c r="J202" s="10">
        <f t="shared" si="6"/>
        <v>169.53540710908769</v>
      </c>
      <c r="K202" s="10">
        <v>477.72058000000004</v>
      </c>
      <c r="L202" s="10" t="s">
        <v>1085</v>
      </c>
    </row>
    <row r="203" spans="1:13" ht="38.25" x14ac:dyDescent="0.2">
      <c r="A203" s="6" t="s">
        <v>207</v>
      </c>
      <c r="B203" s="7" t="s">
        <v>603</v>
      </c>
      <c r="C203" s="10">
        <v>6042.4</v>
      </c>
      <c r="D203" s="10">
        <v>6042.4</v>
      </c>
      <c r="E203" s="10">
        <v>6944.8819699999995</v>
      </c>
      <c r="F203" s="10"/>
      <c r="G203" s="10"/>
      <c r="H203" s="10"/>
      <c r="I203" s="10">
        <f t="shared" si="8"/>
        <v>114.93581970740104</v>
      </c>
      <c r="J203" s="10">
        <f t="shared" si="6"/>
        <v>114.93581970740104</v>
      </c>
      <c r="K203" s="10">
        <v>5743.9231399999999</v>
      </c>
      <c r="L203" s="10">
        <f t="shared" si="7"/>
        <v>120.90833739812193</v>
      </c>
    </row>
    <row r="204" spans="1:13" ht="51" x14ac:dyDescent="0.2">
      <c r="A204" s="6" t="s">
        <v>208</v>
      </c>
      <c r="B204" s="7" t="s">
        <v>604</v>
      </c>
      <c r="C204" s="10">
        <v>6042.4</v>
      </c>
      <c r="D204" s="10">
        <v>6042.4</v>
      </c>
      <c r="E204" s="10">
        <v>6944.8819699999995</v>
      </c>
      <c r="F204" s="10"/>
      <c r="G204" s="10"/>
      <c r="H204" s="10"/>
      <c r="I204" s="10">
        <f t="shared" si="8"/>
        <v>114.93581970740104</v>
      </c>
      <c r="J204" s="10">
        <f t="shared" si="6"/>
        <v>114.93581970740104</v>
      </c>
      <c r="K204" s="10">
        <v>5743.9231399999999</v>
      </c>
      <c r="L204" s="10">
        <f t="shared" si="7"/>
        <v>120.90833739812193</v>
      </c>
    </row>
    <row r="205" spans="1:13" ht="25.5" x14ac:dyDescent="0.2">
      <c r="A205" s="6" t="s">
        <v>209</v>
      </c>
      <c r="B205" s="7" t="s">
        <v>605</v>
      </c>
      <c r="C205" s="10">
        <v>182</v>
      </c>
      <c r="D205" s="10">
        <v>182</v>
      </c>
      <c r="E205" s="10">
        <v>252.88142000000002</v>
      </c>
      <c r="F205" s="10"/>
      <c r="G205" s="10"/>
      <c r="H205" s="10"/>
      <c r="I205" s="10">
        <f t="shared" si="8"/>
        <v>138.94583516483519</v>
      </c>
      <c r="J205" s="10">
        <f t="shared" si="6"/>
        <v>138.94583516483519</v>
      </c>
      <c r="K205" s="10">
        <v>22.752389999999998</v>
      </c>
      <c r="L205" s="10" t="s">
        <v>1085</v>
      </c>
    </row>
    <row r="206" spans="1:13" ht="38.25" x14ac:dyDescent="0.2">
      <c r="A206" s="6" t="s">
        <v>210</v>
      </c>
      <c r="B206" s="7" t="s">
        <v>606</v>
      </c>
      <c r="C206" s="10">
        <v>182</v>
      </c>
      <c r="D206" s="10">
        <v>182</v>
      </c>
      <c r="E206" s="10">
        <v>252.88142000000002</v>
      </c>
      <c r="F206" s="10"/>
      <c r="G206" s="10"/>
      <c r="H206" s="10"/>
      <c r="I206" s="10">
        <f t="shared" si="8"/>
        <v>138.94583516483519</v>
      </c>
      <c r="J206" s="10">
        <f t="shared" si="6"/>
        <v>138.94583516483519</v>
      </c>
      <c r="K206" s="10">
        <v>22.752389999999998</v>
      </c>
      <c r="L206" s="10" t="s">
        <v>1085</v>
      </c>
    </row>
    <row r="207" spans="1:13" ht="51" x14ac:dyDescent="0.2">
      <c r="A207" s="6" t="s">
        <v>211</v>
      </c>
      <c r="B207" s="7" t="s">
        <v>607</v>
      </c>
      <c r="C207" s="10">
        <v>13550.3</v>
      </c>
      <c r="D207" s="10">
        <v>13550.3</v>
      </c>
      <c r="E207" s="10">
        <v>5727.8987900000002</v>
      </c>
      <c r="F207" s="10"/>
      <c r="G207" s="10"/>
      <c r="H207" s="10"/>
      <c r="I207" s="10">
        <f t="shared" si="8"/>
        <v>42.271379895648067</v>
      </c>
      <c r="J207" s="10">
        <f t="shared" si="6"/>
        <v>42.271379895648067</v>
      </c>
      <c r="K207" s="10">
        <v>37505.05629</v>
      </c>
      <c r="L207" s="10">
        <f t="shared" si="7"/>
        <v>15.272337536864953</v>
      </c>
    </row>
    <row r="208" spans="1:13" ht="63.75" x14ac:dyDescent="0.2">
      <c r="A208" s="6" t="s">
        <v>212</v>
      </c>
      <c r="B208" s="7" t="s">
        <v>608</v>
      </c>
      <c r="C208" s="10">
        <v>13550.3</v>
      </c>
      <c r="D208" s="10">
        <v>13550.3</v>
      </c>
      <c r="E208" s="10">
        <v>5727.8987900000002</v>
      </c>
      <c r="F208" s="10"/>
      <c r="G208" s="10"/>
      <c r="H208" s="10"/>
      <c r="I208" s="10">
        <f t="shared" si="8"/>
        <v>42.271379895648067</v>
      </c>
      <c r="J208" s="10">
        <f t="shared" si="6"/>
        <v>42.271379895648067</v>
      </c>
      <c r="K208" s="10">
        <v>37505.05629</v>
      </c>
      <c r="L208" s="10">
        <f t="shared" si="7"/>
        <v>15.272337536864953</v>
      </c>
    </row>
    <row r="209" spans="1:12" s="22" customFormat="1" ht="25.5" x14ac:dyDescent="0.2">
      <c r="A209" s="6" t="s">
        <v>213</v>
      </c>
      <c r="B209" s="7" t="s">
        <v>609</v>
      </c>
      <c r="C209" s="10">
        <v>6469.5</v>
      </c>
      <c r="D209" s="10">
        <v>6469.5</v>
      </c>
      <c r="E209" s="10">
        <v>20624.380109999998</v>
      </c>
      <c r="F209" s="10"/>
      <c r="G209" s="10"/>
      <c r="H209" s="10"/>
      <c r="I209" s="10" t="s">
        <v>1085</v>
      </c>
      <c r="J209" s="10">
        <f t="shared" si="6"/>
        <v>318.7940352422907</v>
      </c>
      <c r="K209" s="10">
        <v>39323.335469999998</v>
      </c>
      <c r="L209" s="10">
        <f t="shared" si="7"/>
        <v>52.448196124498281</v>
      </c>
    </row>
    <row r="210" spans="1:12" ht="25.5" x14ac:dyDescent="0.2">
      <c r="A210" s="6" t="s">
        <v>214</v>
      </c>
      <c r="B210" s="7" t="s">
        <v>610</v>
      </c>
      <c r="C210" s="10">
        <v>6469.5</v>
      </c>
      <c r="D210" s="10">
        <v>6469.5</v>
      </c>
      <c r="E210" s="10">
        <v>20624.380109999998</v>
      </c>
      <c r="F210" s="10"/>
      <c r="G210" s="10"/>
      <c r="H210" s="10"/>
      <c r="I210" s="10" t="s">
        <v>1085</v>
      </c>
      <c r="J210" s="10">
        <f t="shared" si="6"/>
        <v>318.7940352422907</v>
      </c>
      <c r="K210" s="10">
        <v>39323.335469999998</v>
      </c>
      <c r="L210" s="10">
        <f t="shared" si="7"/>
        <v>52.448196124498281</v>
      </c>
    </row>
    <row r="211" spans="1:12" x14ac:dyDescent="0.2">
      <c r="A211" s="4" t="s">
        <v>215</v>
      </c>
      <c r="B211" s="5" t="s">
        <v>611</v>
      </c>
      <c r="C211" s="9">
        <v>108.9</v>
      </c>
      <c r="D211" s="9">
        <v>108.9</v>
      </c>
      <c r="E211" s="9">
        <v>-1607.11004</v>
      </c>
      <c r="F211" s="9"/>
      <c r="G211" s="9"/>
      <c r="H211" s="9"/>
      <c r="I211" s="9">
        <v>0</v>
      </c>
      <c r="J211" s="9">
        <v>0</v>
      </c>
      <c r="K211" s="9">
        <v>4054.68687</v>
      </c>
      <c r="L211" s="9">
        <v>0</v>
      </c>
    </row>
    <row r="212" spans="1:12" x14ac:dyDescent="0.2">
      <c r="A212" s="6" t="s">
        <v>216</v>
      </c>
      <c r="B212" s="7" t="s">
        <v>612</v>
      </c>
      <c r="C212" s="10">
        <v>0</v>
      </c>
      <c r="D212" s="10">
        <v>0</v>
      </c>
      <c r="E212" s="10">
        <v>-1696.4433100000001</v>
      </c>
      <c r="F212" s="10"/>
      <c r="G212" s="10"/>
      <c r="H212" s="10"/>
      <c r="I212" s="10">
        <v>0</v>
      </c>
      <c r="J212" s="10">
        <v>0</v>
      </c>
      <c r="K212" s="10">
        <v>3822.2585800000002</v>
      </c>
      <c r="L212" s="10">
        <v>0</v>
      </c>
    </row>
    <row r="213" spans="1:12" ht="25.5" x14ac:dyDescent="0.2">
      <c r="A213" s="6" t="s">
        <v>217</v>
      </c>
      <c r="B213" s="7" t="s">
        <v>613</v>
      </c>
      <c r="C213" s="10">
        <v>0</v>
      </c>
      <c r="D213" s="10">
        <v>0</v>
      </c>
      <c r="E213" s="10">
        <v>-1696.4433100000001</v>
      </c>
      <c r="F213" s="10"/>
      <c r="G213" s="10"/>
      <c r="H213" s="10"/>
      <c r="I213" s="10">
        <v>0</v>
      </c>
      <c r="J213" s="10">
        <v>0</v>
      </c>
      <c r="K213" s="10">
        <v>3822.2585800000002</v>
      </c>
      <c r="L213" s="10">
        <v>0</v>
      </c>
    </row>
    <row r="214" spans="1:12" x14ac:dyDescent="0.2">
      <c r="A214" s="6" t="s">
        <v>218</v>
      </c>
      <c r="B214" s="7" t="s">
        <v>614</v>
      </c>
      <c r="C214" s="10">
        <v>108.9</v>
      </c>
      <c r="D214" s="10">
        <v>108.9</v>
      </c>
      <c r="E214" s="10">
        <v>89.333269999999999</v>
      </c>
      <c r="F214" s="10"/>
      <c r="G214" s="10"/>
      <c r="H214" s="10"/>
      <c r="I214" s="10">
        <f t="shared" ref="I213:I286" si="9">E214/C214*100</f>
        <v>82.032387511478404</v>
      </c>
      <c r="J214" s="10">
        <f t="shared" ref="J213:J286" si="10">E214/D214*100</f>
        <v>82.032387511478404</v>
      </c>
      <c r="K214" s="10">
        <v>232.42829</v>
      </c>
      <c r="L214" s="10">
        <f t="shared" ref="L213:L286" si="11">E214/K214*100</f>
        <v>38.434766267049504</v>
      </c>
    </row>
    <row r="215" spans="1:12" x14ac:dyDescent="0.2">
      <c r="A215" s="6" t="s">
        <v>219</v>
      </c>
      <c r="B215" s="7" t="s">
        <v>615</v>
      </c>
      <c r="C215" s="10">
        <v>108.9</v>
      </c>
      <c r="D215" s="10">
        <v>108.9</v>
      </c>
      <c r="E215" s="10">
        <v>85.354520000000008</v>
      </c>
      <c r="F215" s="10"/>
      <c r="G215" s="10"/>
      <c r="H215" s="10"/>
      <c r="I215" s="10">
        <f t="shared" si="9"/>
        <v>78.378806244260787</v>
      </c>
      <c r="J215" s="10">
        <f t="shared" si="10"/>
        <v>78.378806244260787</v>
      </c>
      <c r="K215" s="10">
        <v>232.42829</v>
      </c>
      <c r="L215" s="10">
        <f t="shared" si="11"/>
        <v>36.722947968166878</v>
      </c>
    </row>
    <row r="216" spans="1:12" ht="89.25" x14ac:dyDescent="0.2">
      <c r="A216" s="6" t="s">
        <v>220</v>
      </c>
      <c r="B216" s="7" t="s">
        <v>616</v>
      </c>
      <c r="C216" s="10">
        <v>0</v>
      </c>
      <c r="D216" s="10">
        <v>0</v>
      </c>
      <c r="E216" s="10">
        <v>3.9787499999999998</v>
      </c>
      <c r="F216" s="10"/>
      <c r="G216" s="10"/>
      <c r="H216" s="10"/>
      <c r="I216" s="10">
        <v>0</v>
      </c>
      <c r="J216" s="10">
        <v>0</v>
      </c>
      <c r="K216" s="10"/>
      <c r="L216" s="10">
        <v>0</v>
      </c>
    </row>
    <row r="217" spans="1:12" x14ac:dyDescent="0.2">
      <c r="A217" s="4" t="s">
        <v>221</v>
      </c>
      <c r="B217" s="5" t="s">
        <v>617</v>
      </c>
      <c r="C217" s="9">
        <v>12610636.1</v>
      </c>
      <c r="D217" s="9">
        <f>D218+D358+D361+D364+D368+D388</f>
        <v>12769495.784460001</v>
      </c>
      <c r="E217" s="9">
        <v>12079870.9913</v>
      </c>
      <c r="F217" s="9"/>
      <c r="G217" s="9"/>
      <c r="H217" s="9"/>
      <c r="I217" s="9">
        <f t="shared" si="9"/>
        <v>95.791131355380244</v>
      </c>
      <c r="J217" s="9">
        <f t="shared" si="10"/>
        <v>94.599435993398828</v>
      </c>
      <c r="K217" s="9">
        <v>13262233.90332</v>
      </c>
      <c r="L217" s="9">
        <f t="shared" si="11"/>
        <v>91.084737905851497</v>
      </c>
    </row>
    <row r="218" spans="1:12" ht="25.5" x14ac:dyDescent="0.2">
      <c r="A218" s="4" t="s">
        <v>222</v>
      </c>
      <c r="B218" s="5" t="s">
        <v>618</v>
      </c>
      <c r="C218" s="9">
        <v>13097804</v>
      </c>
      <c r="D218" s="9">
        <f>D219+D232+D294+D334</f>
        <v>13256663.684460001</v>
      </c>
      <c r="E218" s="9">
        <v>12429905.113709999</v>
      </c>
      <c r="F218" s="9"/>
      <c r="G218" s="9"/>
      <c r="H218" s="9"/>
      <c r="I218" s="9">
        <f t="shared" si="9"/>
        <v>94.900680401920795</v>
      </c>
      <c r="J218" s="9">
        <f t="shared" si="10"/>
        <v>93.763449157127212</v>
      </c>
      <c r="K218" s="9">
        <v>12967830.675419999</v>
      </c>
      <c r="L218" s="9">
        <f t="shared" si="11"/>
        <v>95.851846194062233</v>
      </c>
    </row>
    <row r="219" spans="1:12" x14ac:dyDescent="0.2">
      <c r="A219" s="6" t="s">
        <v>223</v>
      </c>
      <c r="B219" s="7" t="s">
        <v>619</v>
      </c>
      <c r="C219" s="10">
        <v>5596500.7999999998</v>
      </c>
      <c r="D219" s="10">
        <f>D220+D222+D224+D226+D228+D229+D231</f>
        <v>5734129.5999999996</v>
      </c>
      <c r="E219" s="10">
        <v>5734129.5999999996</v>
      </c>
      <c r="F219" s="10"/>
      <c r="G219" s="10"/>
      <c r="H219" s="10"/>
      <c r="I219" s="10">
        <f t="shared" si="9"/>
        <v>102.45919378766104</v>
      </c>
      <c r="J219" s="10">
        <f t="shared" si="10"/>
        <v>100</v>
      </c>
      <c r="K219" s="10">
        <v>5177649.3</v>
      </c>
      <c r="L219" s="10">
        <f t="shared" si="11"/>
        <v>110.74774029210515</v>
      </c>
    </row>
    <row r="220" spans="1:12" x14ac:dyDescent="0.2">
      <c r="A220" s="6" t="s">
        <v>224</v>
      </c>
      <c r="B220" s="7" t="s">
        <v>620</v>
      </c>
      <c r="C220" s="10">
        <v>4076536.8</v>
      </c>
      <c r="D220" s="10">
        <v>4076536.8</v>
      </c>
      <c r="E220" s="10">
        <v>4076536.8</v>
      </c>
      <c r="F220" s="10"/>
      <c r="G220" s="10"/>
      <c r="H220" s="10"/>
      <c r="I220" s="10">
        <f t="shared" si="9"/>
        <v>100</v>
      </c>
      <c r="J220" s="10">
        <f t="shared" si="10"/>
        <v>100</v>
      </c>
      <c r="K220" s="10">
        <v>3903597.2</v>
      </c>
      <c r="L220" s="10">
        <f t="shared" si="11"/>
        <v>104.43026242564166</v>
      </c>
    </row>
    <row r="221" spans="1:12" ht="25.5" x14ac:dyDescent="0.2">
      <c r="A221" s="6" t="s">
        <v>225</v>
      </c>
      <c r="B221" s="7" t="s">
        <v>621</v>
      </c>
      <c r="C221" s="10">
        <v>4076536.8</v>
      </c>
      <c r="D221" s="10">
        <v>4076536.8</v>
      </c>
      <c r="E221" s="10">
        <v>4076536.8</v>
      </c>
      <c r="F221" s="10"/>
      <c r="G221" s="10"/>
      <c r="H221" s="10"/>
      <c r="I221" s="10">
        <f t="shared" si="9"/>
        <v>100</v>
      </c>
      <c r="J221" s="10">
        <f t="shared" si="10"/>
        <v>100</v>
      </c>
      <c r="K221" s="10">
        <v>3903597.2</v>
      </c>
      <c r="L221" s="10">
        <f t="shared" si="11"/>
        <v>104.43026242564166</v>
      </c>
    </row>
    <row r="222" spans="1:12" ht="25.5" x14ac:dyDescent="0.2">
      <c r="A222" s="6" t="s">
        <v>226</v>
      </c>
      <c r="B222" s="7" t="s">
        <v>622</v>
      </c>
      <c r="C222" s="10">
        <v>604785</v>
      </c>
      <c r="D222" s="10">
        <v>604785</v>
      </c>
      <c r="E222" s="10">
        <v>604785</v>
      </c>
      <c r="F222" s="10"/>
      <c r="G222" s="10"/>
      <c r="H222" s="10"/>
      <c r="I222" s="10">
        <f t="shared" si="9"/>
        <v>100</v>
      </c>
      <c r="J222" s="10">
        <f t="shared" si="10"/>
        <v>100</v>
      </c>
      <c r="K222" s="10">
        <v>641711.80000000005</v>
      </c>
      <c r="L222" s="10">
        <f t="shared" si="11"/>
        <v>94.245578778510847</v>
      </c>
    </row>
    <row r="223" spans="1:12" ht="25.5" x14ac:dyDescent="0.2">
      <c r="A223" s="6" t="s">
        <v>227</v>
      </c>
      <c r="B223" s="7" t="s">
        <v>623</v>
      </c>
      <c r="C223" s="10">
        <v>604785</v>
      </c>
      <c r="D223" s="10">
        <v>604785</v>
      </c>
      <c r="E223" s="10">
        <v>604785</v>
      </c>
      <c r="F223" s="10"/>
      <c r="G223" s="10"/>
      <c r="H223" s="10"/>
      <c r="I223" s="10">
        <f t="shared" si="9"/>
        <v>100</v>
      </c>
      <c r="J223" s="10">
        <f t="shared" si="10"/>
        <v>100</v>
      </c>
      <c r="K223" s="10">
        <v>641711.80000000005</v>
      </c>
      <c r="L223" s="10">
        <f t="shared" si="11"/>
        <v>94.245578778510847</v>
      </c>
    </row>
    <row r="224" spans="1:12" ht="25.5" x14ac:dyDescent="0.2">
      <c r="A224" s="6" t="s">
        <v>228</v>
      </c>
      <c r="B224" s="7" t="s">
        <v>624</v>
      </c>
      <c r="C224" s="10">
        <v>445557</v>
      </c>
      <c r="D224" s="10">
        <v>445557</v>
      </c>
      <c r="E224" s="10">
        <v>445557</v>
      </c>
      <c r="F224" s="10"/>
      <c r="G224" s="10"/>
      <c r="H224" s="10"/>
      <c r="I224" s="10">
        <f t="shared" si="9"/>
        <v>100</v>
      </c>
      <c r="J224" s="10">
        <f t="shared" si="10"/>
        <v>100</v>
      </c>
      <c r="K224" s="10">
        <v>399450.3</v>
      </c>
      <c r="L224" s="10">
        <f t="shared" si="11"/>
        <v>111.5425373319284</v>
      </c>
    </row>
    <row r="225" spans="1:12" s="22" customFormat="1" ht="38.25" x14ac:dyDescent="0.2">
      <c r="A225" s="6" t="s">
        <v>229</v>
      </c>
      <c r="B225" s="7" t="s">
        <v>625</v>
      </c>
      <c r="C225" s="10">
        <v>445557</v>
      </c>
      <c r="D225" s="10">
        <v>445557</v>
      </c>
      <c r="E225" s="10">
        <v>445557</v>
      </c>
      <c r="F225" s="10"/>
      <c r="G225" s="10"/>
      <c r="H225" s="10"/>
      <c r="I225" s="10">
        <f t="shared" si="9"/>
        <v>100</v>
      </c>
      <c r="J225" s="10">
        <f t="shared" si="10"/>
        <v>100</v>
      </c>
      <c r="K225" s="10">
        <v>399450.3</v>
      </c>
      <c r="L225" s="10">
        <f t="shared" si="11"/>
        <v>111.5425373319284</v>
      </c>
    </row>
    <row r="226" spans="1:12" s="22" customFormat="1" ht="25.5" x14ac:dyDescent="0.2">
      <c r="A226" s="6" t="s">
        <v>230</v>
      </c>
      <c r="B226" s="7" t="s">
        <v>626</v>
      </c>
      <c r="C226" s="10">
        <v>215060</v>
      </c>
      <c r="D226" s="10">
        <v>215060</v>
      </c>
      <c r="E226" s="10">
        <v>215060</v>
      </c>
      <c r="F226" s="10"/>
      <c r="G226" s="10"/>
      <c r="H226" s="10"/>
      <c r="I226" s="10">
        <f t="shared" si="9"/>
        <v>100</v>
      </c>
      <c r="J226" s="10">
        <f t="shared" si="10"/>
        <v>100</v>
      </c>
      <c r="K226" s="10">
        <v>232890</v>
      </c>
      <c r="L226" s="10">
        <f t="shared" si="11"/>
        <v>92.344025076216241</v>
      </c>
    </row>
    <row r="227" spans="1:12" ht="38.25" x14ac:dyDescent="0.2">
      <c r="A227" s="6" t="s">
        <v>231</v>
      </c>
      <c r="B227" s="7" t="s">
        <v>627</v>
      </c>
      <c r="C227" s="10">
        <v>215060</v>
      </c>
      <c r="D227" s="10">
        <v>215060</v>
      </c>
      <c r="E227" s="10">
        <v>215060</v>
      </c>
      <c r="F227" s="10"/>
      <c r="G227" s="10"/>
      <c r="H227" s="10"/>
      <c r="I227" s="10">
        <f t="shared" si="9"/>
        <v>100</v>
      </c>
      <c r="J227" s="10">
        <f t="shared" si="10"/>
        <v>100</v>
      </c>
      <c r="K227" s="10">
        <v>232890</v>
      </c>
      <c r="L227" s="10">
        <f t="shared" si="11"/>
        <v>92.344025076216241</v>
      </c>
    </row>
    <row r="228" spans="1:12" ht="25.5" x14ac:dyDescent="0.2">
      <c r="A228" s="6" t="s">
        <v>232</v>
      </c>
      <c r="B228" s="7" t="s">
        <v>628</v>
      </c>
      <c r="C228" s="10">
        <v>149562</v>
      </c>
      <c r="D228" s="10">
        <v>149562</v>
      </c>
      <c r="E228" s="10">
        <v>149562</v>
      </c>
      <c r="F228" s="10"/>
      <c r="G228" s="10"/>
      <c r="H228" s="10"/>
      <c r="I228" s="10">
        <f t="shared" si="9"/>
        <v>100</v>
      </c>
      <c r="J228" s="10">
        <f t="shared" si="10"/>
        <v>100</v>
      </c>
      <c r="K228" s="10">
        <v>0</v>
      </c>
      <c r="L228" s="10">
        <v>0</v>
      </c>
    </row>
    <row r="229" spans="1:12" s="22" customFormat="1" ht="63.75" x14ac:dyDescent="0.2">
      <c r="A229" s="6" t="s">
        <v>233</v>
      </c>
      <c r="B229" s="7" t="s">
        <v>629</v>
      </c>
      <c r="C229" s="10">
        <v>105000</v>
      </c>
      <c r="D229" s="10">
        <v>105000</v>
      </c>
      <c r="E229" s="10">
        <v>105000</v>
      </c>
      <c r="F229" s="10"/>
      <c r="G229" s="10"/>
      <c r="H229" s="10"/>
      <c r="I229" s="10">
        <f t="shared" si="9"/>
        <v>100</v>
      </c>
      <c r="J229" s="10">
        <f t="shared" si="10"/>
        <v>100</v>
      </c>
      <c r="K229" s="10">
        <v>0</v>
      </c>
      <c r="L229" s="10">
        <v>0</v>
      </c>
    </row>
    <row r="230" spans="1:12" ht="63.75" x14ac:dyDescent="0.2">
      <c r="A230" s="6" t="s">
        <v>234</v>
      </c>
      <c r="B230" s="7" t="s">
        <v>630</v>
      </c>
      <c r="C230" s="10">
        <v>105000</v>
      </c>
      <c r="D230" s="10">
        <v>105000</v>
      </c>
      <c r="E230" s="10">
        <v>105000</v>
      </c>
      <c r="F230" s="10"/>
      <c r="G230" s="10"/>
      <c r="H230" s="10"/>
      <c r="I230" s="10">
        <f t="shared" si="9"/>
        <v>100</v>
      </c>
      <c r="J230" s="10">
        <f t="shared" si="10"/>
        <v>100</v>
      </c>
      <c r="K230" s="10">
        <v>0</v>
      </c>
      <c r="L230" s="10">
        <v>0</v>
      </c>
    </row>
    <row r="231" spans="1:12" ht="25.5" x14ac:dyDescent="0.2">
      <c r="A231" s="6" t="s">
        <v>235</v>
      </c>
      <c r="B231" s="7" t="s">
        <v>631</v>
      </c>
      <c r="C231" s="10">
        <v>0</v>
      </c>
      <c r="D231" s="10">
        <v>137628.79999999999</v>
      </c>
      <c r="E231" s="10">
        <v>137628.79999999999</v>
      </c>
      <c r="F231" s="10"/>
      <c r="G231" s="10"/>
      <c r="H231" s="10"/>
      <c r="I231" s="10">
        <v>0</v>
      </c>
      <c r="J231" s="10">
        <f t="shared" si="10"/>
        <v>100</v>
      </c>
      <c r="K231" s="10">
        <v>0</v>
      </c>
      <c r="L231" s="10">
        <v>0</v>
      </c>
    </row>
    <row r="232" spans="1:12" ht="25.5" x14ac:dyDescent="0.2">
      <c r="A232" s="6" t="s">
        <v>236</v>
      </c>
      <c r="B232" s="7" t="s">
        <v>632</v>
      </c>
      <c r="C232" s="10">
        <v>2758334</v>
      </c>
      <c r="D232" s="10">
        <f>D233+D235+D237+D241+D242+D244+D245+D246+D248+D250+D251+D252+D253+D254+D255+D257+D259+D265+D267+D269+D271+D273+D274+D275+D276+D277+D280+D281+D285+D287+D289+D290</f>
        <v>2758413.3623400005</v>
      </c>
      <c r="E232" s="10">
        <v>2384897.6790999998</v>
      </c>
      <c r="F232" s="10"/>
      <c r="G232" s="10"/>
      <c r="H232" s="10"/>
      <c r="I232" s="10">
        <f t="shared" si="9"/>
        <v>86.4615263815042</v>
      </c>
      <c r="J232" s="10">
        <f t="shared" si="10"/>
        <v>86.45903879601488</v>
      </c>
      <c r="K232" s="10">
        <v>4069602.1312500001</v>
      </c>
      <c r="L232" s="10">
        <f t="shared" si="11"/>
        <v>58.602723366656626</v>
      </c>
    </row>
    <row r="233" spans="1:12" x14ac:dyDescent="0.2">
      <c r="A233" s="6" t="s">
        <v>237</v>
      </c>
      <c r="B233" s="7" t="s">
        <v>633</v>
      </c>
      <c r="C233" s="10">
        <v>30747.200000000001</v>
      </c>
      <c r="D233" s="10">
        <v>30747.200000000001</v>
      </c>
      <c r="E233" s="10">
        <v>4723.4404299999997</v>
      </c>
      <c r="F233" s="10"/>
      <c r="G233" s="10"/>
      <c r="H233" s="10"/>
      <c r="I233" s="10">
        <f t="shared" si="9"/>
        <v>15.362180718894727</v>
      </c>
      <c r="J233" s="10">
        <f t="shared" si="10"/>
        <v>15.362180718894727</v>
      </c>
      <c r="K233" s="10">
        <v>33631.018920000002</v>
      </c>
      <c r="L233" s="10">
        <f t="shared" si="11"/>
        <v>14.044892428730494</v>
      </c>
    </row>
    <row r="234" spans="1:12" ht="25.5" x14ac:dyDescent="0.2">
      <c r="A234" s="6" t="s">
        <v>238</v>
      </c>
      <c r="B234" s="7" t="s">
        <v>634</v>
      </c>
      <c r="C234" s="10">
        <v>30747.200000000001</v>
      </c>
      <c r="D234" s="10">
        <v>30747.200000000001</v>
      </c>
      <c r="E234" s="10">
        <v>4723.4404299999997</v>
      </c>
      <c r="F234" s="10"/>
      <c r="G234" s="10"/>
      <c r="H234" s="10"/>
      <c r="I234" s="10">
        <f t="shared" si="9"/>
        <v>15.362180718894727</v>
      </c>
      <c r="J234" s="10">
        <f t="shared" si="10"/>
        <v>15.362180718894727</v>
      </c>
      <c r="K234" s="10">
        <v>33631.018920000002</v>
      </c>
      <c r="L234" s="10">
        <f t="shared" si="11"/>
        <v>14.044892428730494</v>
      </c>
    </row>
    <row r="235" spans="1:12" ht="25.5" x14ac:dyDescent="0.2">
      <c r="A235" s="6" t="s">
        <v>239</v>
      </c>
      <c r="B235" s="7" t="s">
        <v>635</v>
      </c>
      <c r="C235" s="10">
        <v>110456</v>
      </c>
      <c r="D235" s="10">
        <v>110456</v>
      </c>
      <c r="E235" s="10">
        <v>108547.53959</v>
      </c>
      <c r="F235" s="10"/>
      <c r="G235" s="10"/>
      <c r="H235" s="10"/>
      <c r="I235" s="10">
        <f t="shared" si="9"/>
        <v>98.272198513435214</v>
      </c>
      <c r="J235" s="10">
        <f t="shared" si="10"/>
        <v>98.272198513435214</v>
      </c>
      <c r="K235" s="10">
        <v>238875.99703</v>
      </c>
      <c r="L235" s="10">
        <f t="shared" si="11"/>
        <v>45.440957207754828</v>
      </c>
    </row>
    <row r="236" spans="1:12" ht="25.5" x14ac:dyDescent="0.2">
      <c r="A236" s="6" t="s">
        <v>240</v>
      </c>
      <c r="B236" s="7" t="s">
        <v>636</v>
      </c>
      <c r="C236" s="10">
        <v>110456</v>
      </c>
      <c r="D236" s="10">
        <v>110456</v>
      </c>
      <c r="E236" s="10">
        <v>108547.53959</v>
      </c>
      <c r="F236" s="10"/>
      <c r="G236" s="10"/>
      <c r="H236" s="10"/>
      <c r="I236" s="10">
        <f t="shared" si="9"/>
        <v>98.272198513435214</v>
      </c>
      <c r="J236" s="10">
        <f t="shared" si="10"/>
        <v>98.272198513435214</v>
      </c>
      <c r="K236" s="10">
        <v>238875.99703</v>
      </c>
      <c r="L236" s="10">
        <f t="shared" si="11"/>
        <v>45.440957207754828</v>
      </c>
    </row>
    <row r="237" spans="1:12" ht="25.5" x14ac:dyDescent="0.2">
      <c r="A237" s="6" t="s">
        <v>241</v>
      </c>
      <c r="B237" s="7" t="s">
        <v>637</v>
      </c>
      <c r="C237" s="10">
        <v>11947.3</v>
      </c>
      <c r="D237" s="10">
        <v>11947.3</v>
      </c>
      <c r="E237" s="10">
        <v>11418.36548</v>
      </c>
      <c r="F237" s="10"/>
      <c r="G237" s="10"/>
      <c r="H237" s="10"/>
      <c r="I237" s="10">
        <f t="shared" si="9"/>
        <v>95.572769412335845</v>
      </c>
      <c r="J237" s="10">
        <f t="shared" si="10"/>
        <v>95.572769412335845</v>
      </c>
      <c r="K237" s="10">
        <v>33024.977760000002</v>
      </c>
      <c r="L237" s="10">
        <f t="shared" si="11"/>
        <v>34.57493768195652</v>
      </c>
    </row>
    <row r="238" spans="1:12" ht="38.25" x14ac:dyDescent="0.2">
      <c r="A238" s="6" t="s">
        <v>242</v>
      </c>
      <c r="B238" s="7" t="s">
        <v>638</v>
      </c>
      <c r="C238" s="10">
        <v>11947.3</v>
      </c>
      <c r="D238" s="10">
        <v>11947.3</v>
      </c>
      <c r="E238" s="10">
        <v>11418.36548</v>
      </c>
      <c r="F238" s="10"/>
      <c r="G238" s="10"/>
      <c r="H238" s="10"/>
      <c r="I238" s="10">
        <f t="shared" si="9"/>
        <v>95.572769412335845</v>
      </c>
      <c r="J238" s="10">
        <f t="shared" si="10"/>
        <v>95.572769412335845</v>
      </c>
      <c r="K238" s="10">
        <v>33024.977760000002</v>
      </c>
      <c r="L238" s="10">
        <f t="shared" si="11"/>
        <v>34.57493768195652</v>
      </c>
    </row>
    <row r="239" spans="1:12" ht="25.5" x14ac:dyDescent="0.2">
      <c r="A239" s="52" t="s">
        <v>1049</v>
      </c>
      <c r="B239" s="53" t="s">
        <v>1050</v>
      </c>
      <c r="C239" s="10">
        <v>0</v>
      </c>
      <c r="D239" s="10">
        <v>0</v>
      </c>
      <c r="E239" s="10">
        <v>0</v>
      </c>
      <c r="F239" s="10">
        <v>0</v>
      </c>
      <c r="G239" s="10">
        <v>0</v>
      </c>
      <c r="H239" s="10">
        <v>0</v>
      </c>
      <c r="I239" s="10">
        <v>0</v>
      </c>
      <c r="J239" s="10">
        <v>0</v>
      </c>
      <c r="K239" s="10">
        <v>7764.02495</v>
      </c>
      <c r="L239" s="10">
        <v>0</v>
      </c>
    </row>
    <row r="240" spans="1:12" ht="25.5" x14ac:dyDescent="0.2">
      <c r="A240" s="52" t="s">
        <v>1051</v>
      </c>
      <c r="B240" s="53" t="s">
        <v>1052</v>
      </c>
      <c r="C240" s="10">
        <v>0</v>
      </c>
      <c r="D240" s="10">
        <v>0</v>
      </c>
      <c r="E240" s="10">
        <v>0</v>
      </c>
      <c r="F240" s="10">
        <v>0</v>
      </c>
      <c r="G240" s="10">
        <v>0</v>
      </c>
      <c r="H240" s="10">
        <v>0</v>
      </c>
      <c r="I240" s="10">
        <v>0</v>
      </c>
      <c r="J240" s="10">
        <v>0</v>
      </c>
      <c r="K240" s="10">
        <v>7764.02495</v>
      </c>
      <c r="L240" s="10">
        <v>0</v>
      </c>
    </row>
    <row r="241" spans="1:14" ht="38.25" x14ac:dyDescent="0.2">
      <c r="A241" s="6" t="s">
        <v>243</v>
      </c>
      <c r="B241" s="7" t="s">
        <v>639</v>
      </c>
      <c r="C241" s="10">
        <v>413.4</v>
      </c>
      <c r="D241" s="10">
        <v>413.4</v>
      </c>
      <c r="E241" s="10">
        <v>413.3999</v>
      </c>
      <c r="F241" s="10"/>
      <c r="G241" s="10"/>
      <c r="H241" s="10"/>
      <c r="I241" s="10">
        <f t="shared" si="9"/>
        <v>99.999975810353163</v>
      </c>
      <c r="J241" s="10">
        <f t="shared" si="10"/>
        <v>99.999975810353163</v>
      </c>
      <c r="K241" s="10">
        <v>336.6</v>
      </c>
      <c r="L241" s="10">
        <f t="shared" si="11"/>
        <v>122.81636957813427</v>
      </c>
    </row>
    <row r="242" spans="1:14" ht="38.25" x14ac:dyDescent="0.2">
      <c r="A242" s="6" t="s">
        <v>244</v>
      </c>
      <c r="B242" s="7" t="s">
        <v>640</v>
      </c>
      <c r="C242" s="10">
        <v>15363</v>
      </c>
      <c r="D242" s="10">
        <v>15363</v>
      </c>
      <c r="E242" s="10">
        <v>15362.99999</v>
      </c>
      <c r="F242" s="10"/>
      <c r="G242" s="10"/>
      <c r="H242" s="10"/>
      <c r="I242" s="10">
        <f t="shared" si="9"/>
        <v>99.999999934908544</v>
      </c>
      <c r="J242" s="10">
        <f t="shared" si="10"/>
        <v>99.999999934908544</v>
      </c>
      <c r="K242" s="10">
        <v>7561</v>
      </c>
      <c r="L242" s="10" t="s">
        <v>1085</v>
      </c>
    </row>
    <row r="243" spans="1:14" ht="38.25" x14ac:dyDescent="0.2">
      <c r="A243" s="6" t="s">
        <v>245</v>
      </c>
      <c r="B243" s="7" t="s">
        <v>641</v>
      </c>
      <c r="C243" s="10">
        <v>15363</v>
      </c>
      <c r="D243" s="10">
        <v>15363</v>
      </c>
      <c r="E243" s="10">
        <v>15362.99999</v>
      </c>
      <c r="F243" s="10"/>
      <c r="G243" s="10"/>
      <c r="H243" s="10"/>
      <c r="I243" s="10">
        <f t="shared" si="9"/>
        <v>99.999999934908544</v>
      </c>
      <c r="J243" s="10">
        <f t="shared" si="10"/>
        <v>99.999999934908544</v>
      </c>
      <c r="K243" s="10">
        <v>7561</v>
      </c>
      <c r="L243" s="10" t="s">
        <v>1085</v>
      </c>
    </row>
    <row r="244" spans="1:14" ht="38.25" x14ac:dyDescent="0.2">
      <c r="A244" s="6" t="s">
        <v>246</v>
      </c>
      <c r="B244" s="7" t="s">
        <v>642</v>
      </c>
      <c r="C244" s="10">
        <v>52167.7</v>
      </c>
      <c r="D244" s="10">
        <v>52167.7</v>
      </c>
      <c r="E244" s="10">
        <v>50345.266939999994</v>
      </c>
      <c r="F244" s="10"/>
      <c r="G244" s="10"/>
      <c r="H244" s="10"/>
      <c r="I244" s="10">
        <f t="shared" si="9"/>
        <v>96.506587294436969</v>
      </c>
      <c r="J244" s="10">
        <f t="shared" si="10"/>
        <v>96.506587294436969</v>
      </c>
      <c r="K244" s="10">
        <v>48045.174079999997</v>
      </c>
      <c r="L244" s="10">
        <f t="shared" si="11"/>
        <v>104.78735461790629</v>
      </c>
    </row>
    <row r="245" spans="1:14" ht="38.25" x14ac:dyDescent="0.2">
      <c r="A245" s="6" t="s">
        <v>247</v>
      </c>
      <c r="B245" s="7" t="s">
        <v>643</v>
      </c>
      <c r="C245" s="10">
        <v>337866.5</v>
      </c>
      <c r="D245" s="10">
        <v>337866.5</v>
      </c>
      <c r="E245" s="10">
        <v>337866.5</v>
      </c>
      <c r="F245" s="10"/>
      <c r="G245" s="10"/>
      <c r="H245" s="10"/>
      <c r="I245" s="10">
        <f t="shared" si="9"/>
        <v>100</v>
      </c>
      <c r="J245" s="10">
        <f t="shared" si="10"/>
        <v>100</v>
      </c>
      <c r="K245" s="10">
        <v>360237.73463000002</v>
      </c>
      <c r="L245" s="10">
        <f t="shared" si="11"/>
        <v>93.789869167099468</v>
      </c>
    </row>
    <row r="246" spans="1:14" ht="51" x14ac:dyDescent="0.2">
      <c r="A246" s="6" t="s">
        <v>248</v>
      </c>
      <c r="B246" s="7" t="s">
        <v>644</v>
      </c>
      <c r="C246" s="10">
        <v>4297</v>
      </c>
      <c r="D246" s="10">
        <v>4297</v>
      </c>
      <c r="E246" s="10">
        <v>4211.1335499999996</v>
      </c>
      <c r="F246" s="10"/>
      <c r="G246" s="10"/>
      <c r="H246" s="10"/>
      <c r="I246" s="10">
        <f t="shared" si="9"/>
        <v>98.001711659297172</v>
      </c>
      <c r="J246" s="10">
        <f t="shared" si="10"/>
        <v>98.001711659297172</v>
      </c>
      <c r="K246" s="10">
        <v>5866.7533300000005</v>
      </c>
      <c r="L246" s="10">
        <f t="shared" si="11"/>
        <v>71.779625171321101</v>
      </c>
    </row>
    <row r="247" spans="1:14" ht="63.75" x14ac:dyDescent="0.2">
      <c r="A247" s="6" t="s">
        <v>249</v>
      </c>
      <c r="B247" s="7" t="s">
        <v>645</v>
      </c>
      <c r="C247" s="10">
        <v>4297</v>
      </c>
      <c r="D247" s="10">
        <v>4297</v>
      </c>
      <c r="E247" s="10">
        <v>4211.1335499999996</v>
      </c>
      <c r="F247" s="10"/>
      <c r="G247" s="10"/>
      <c r="H247" s="10"/>
      <c r="I247" s="10">
        <f t="shared" si="9"/>
        <v>98.001711659297172</v>
      </c>
      <c r="J247" s="10">
        <f t="shared" si="10"/>
        <v>98.001711659297172</v>
      </c>
      <c r="K247" s="10">
        <v>5866.7533300000005</v>
      </c>
      <c r="L247" s="10">
        <f t="shared" si="11"/>
        <v>71.779625171321101</v>
      </c>
    </row>
    <row r="248" spans="1:14" ht="38.25" x14ac:dyDescent="0.2">
      <c r="A248" s="6" t="s">
        <v>250</v>
      </c>
      <c r="B248" s="7" t="s">
        <v>646</v>
      </c>
      <c r="C248" s="10">
        <v>8744</v>
      </c>
      <c r="D248" s="10">
        <v>8744</v>
      </c>
      <c r="E248" s="10">
        <v>7589.6870899999994</v>
      </c>
      <c r="F248" s="10"/>
      <c r="G248" s="10"/>
      <c r="H248" s="10"/>
      <c r="I248" s="10">
        <f t="shared" si="9"/>
        <v>86.798800205855443</v>
      </c>
      <c r="J248" s="10">
        <f t="shared" si="10"/>
        <v>86.798800205855443</v>
      </c>
      <c r="K248" s="10">
        <v>12222.44666</v>
      </c>
      <c r="L248" s="10">
        <f t="shared" si="11"/>
        <v>62.096299547279024</v>
      </c>
    </row>
    <row r="249" spans="1:14" ht="38.25" x14ac:dyDescent="0.2">
      <c r="A249" s="6" t="s">
        <v>251</v>
      </c>
      <c r="B249" s="7" t="s">
        <v>647</v>
      </c>
      <c r="C249" s="10">
        <v>8744</v>
      </c>
      <c r="D249" s="10">
        <v>8744</v>
      </c>
      <c r="E249" s="10">
        <v>7589.6870899999994</v>
      </c>
      <c r="F249" s="10"/>
      <c r="G249" s="10"/>
      <c r="H249" s="10"/>
      <c r="I249" s="10">
        <f t="shared" si="9"/>
        <v>86.798800205855443</v>
      </c>
      <c r="J249" s="10">
        <f t="shared" si="10"/>
        <v>86.798800205855443</v>
      </c>
      <c r="K249" s="10">
        <v>12222.44666</v>
      </c>
      <c r="L249" s="10">
        <f t="shared" si="11"/>
        <v>62.096299547279024</v>
      </c>
    </row>
    <row r="250" spans="1:14" ht="38.25" x14ac:dyDescent="0.2">
      <c r="A250" s="6" t="s">
        <v>252</v>
      </c>
      <c r="B250" s="7" t="s">
        <v>648</v>
      </c>
      <c r="C250" s="10">
        <v>82.5</v>
      </c>
      <c r="D250" s="10">
        <v>82.5</v>
      </c>
      <c r="E250" s="10">
        <v>82.51</v>
      </c>
      <c r="F250" s="10"/>
      <c r="G250" s="10"/>
      <c r="H250" s="10"/>
      <c r="I250" s="10">
        <f t="shared" si="9"/>
        <v>100.01212121212122</v>
      </c>
      <c r="J250" s="10">
        <f t="shared" si="10"/>
        <v>100.01212121212122</v>
      </c>
      <c r="K250" s="10">
        <v>0</v>
      </c>
      <c r="L250" s="10">
        <v>0</v>
      </c>
      <c r="N250" s="34"/>
    </row>
    <row r="251" spans="1:14" ht="63.75" x14ac:dyDescent="0.2">
      <c r="A251" s="6" t="s">
        <v>253</v>
      </c>
      <c r="B251" s="7" t="s">
        <v>649</v>
      </c>
      <c r="C251" s="10">
        <v>3118.1</v>
      </c>
      <c r="D251" s="10">
        <v>3118.1</v>
      </c>
      <c r="E251" s="10">
        <v>3104.9554800000001</v>
      </c>
      <c r="F251" s="10"/>
      <c r="G251" s="10"/>
      <c r="H251" s="10"/>
      <c r="I251" s="10">
        <f t="shared" si="9"/>
        <v>99.578444565600847</v>
      </c>
      <c r="J251" s="10">
        <f t="shared" si="10"/>
        <v>99.578444565600847</v>
      </c>
      <c r="K251" s="10">
        <v>2291.2950799999999</v>
      </c>
      <c r="L251" s="10">
        <f t="shared" si="11"/>
        <v>135.51093907991984</v>
      </c>
    </row>
    <row r="252" spans="1:14" ht="38.25" x14ac:dyDescent="0.2">
      <c r="A252" s="6" t="s">
        <v>254</v>
      </c>
      <c r="B252" s="7" t="s">
        <v>650</v>
      </c>
      <c r="C252" s="10">
        <v>49515.7</v>
      </c>
      <c r="D252" s="10">
        <v>49515.7</v>
      </c>
      <c r="E252" s="10">
        <v>38117.949850000005</v>
      </c>
      <c r="F252" s="10"/>
      <c r="G252" s="10"/>
      <c r="H252" s="10"/>
      <c r="I252" s="10">
        <f t="shared" si="9"/>
        <v>76.981542924769329</v>
      </c>
      <c r="J252" s="10">
        <f t="shared" si="10"/>
        <v>76.981542924769329</v>
      </c>
      <c r="K252" s="10">
        <v>38148.527470000001</v>
      </c>
      <c r="L252" s="10">
        <f t="shared" si="11"/>
        <v>99.919845870790041</v>
      </c>
    </row>
    <row r="253" spans="1:14" ht="51" x14ac:dyDescent="0.2">
      <c r="A253" s="6" t="s">
        <v>255</v>
      </c>
      <c r="B253" s="7" t="s">
        <v>651</v>
      </c>
      <c r="C253" s="10">
        <v>11270</v>
      </c>
      <c r="D253" s="10">
        <v>11349.36234</v>
      </c>
      <c r="E253" s="10">
        <v>11349.36234</v>
      </c>
      <c r="F253" s="10"/>
      <c r="G253" s="10"/>
      <c r="H253" s="10"/>
      <c r="I253" s="10">
        <f t="shared" si="9"/>
        <v>100.70419112688553</v>
      </c>
      <c r="J253" s="10">
        <f t="shared" si="10"/>
        <v>100</v>
      </c>
      <c r="K253" s="10">
        <v>13789.49971</v>
      </c>
      <c r="L253" s="10">
        <f t="shared" si="11"/>
        <v>82.304380714911375</v>
      </c>
    </row>
    <row r="254" spans="1:14" ht="38.25" x14ac:dyDescent="0.2">
      <c r="A254" s="6" t="s">
        <v>256</v>
      </c>
      <c r="B254" s="7" t="s">
        <v>652</v>
      </c>
      <c r="C254" s="10">
        <v>14450.7</v>
      </c>
      <c r="D254" s="10">
        <v>14450.7</v>
      </c>
      <c r="E254" s="10">
        <v>14449.10536</v>
      </c>
      <c r="F254" s="10"/>
      <c r="G254" s="10"/>
      <c r="H254" s="10"/>
      <c r="I254" s="10">
        <f t="shared" si="9"/>
        <v>99.98896496363497</v>
      </c>
      <c r="J254" s="10">
        <f t="shared" si="10"/>
        <v>99.98896496363497</v>
      </c>
      <c r="K254" s="10">
        <v>26849.01974</v>
      </c>
      <c r="L254" s="10">
        <f t="shared" si="11"/>
        <v>53.816137422974684</v>
      </c>
    </row>
    <row r="255" spans="1:14" ht="38.25" x14ac:dyDescent="0.2">
      <c r="A255" s="6" t="s">
        <v>257</v>
      </c>
      <c r="B255" s="7" t="s">
        <v>653</v>
      </c>
      <c r="C255" s="10">
        <v>9634</v>
      </c>
      <c r="D255" s="10">
        <v>9634</v>
      </c>
      <c r="E255" s="10">
        <v>9634</v>
      </c>
      <c r="F255" s="10"/>
      <c r="G255" s="10"/>
      <c r="H255" s="10"/>
      <c r="I255" s="10">
        <f t="shared" si="9"/>
        <v>100</v>
      </c>
      <c r="J255" s="10">
        <f t="shared" si="10"/>
        <v>100</v>
      </c>
      <c r="K255" s="10">
        <v>0</v>
      </c>
      <c r="L255" s="10">
        <v>0</v>
      </c>
    </row>
    <row r="256" spans="1:14" ht="38.25" x14ac:dyDescent="0.2">
      <c r="A256" s="6" t="s">
        <v>258</v>
      </c>
      <c r="B256" s="7" t="s">
        <v>654</v>
      </c>
      <c r="C256" s="10">
        <v>9634</v>
      </c>
      <c r="D256" s="10">
        <v>9634</v>
      </c>
      <c r="E256" s="10">
        <v>9634</v>
      </c>
      <c r="F256" s="10"/>
      <c r="G256" s="10"/>
      <c r="H256" s="10"/>
      <c r="I256" s="10">
        <f t="shared" si="9"/>
        <v>100</v>
      </c>
      <c r="J256" s="10">
        <f t="shared" si="10"/>
        <v>100</v>
      </c>
      <c r="K256" s="10">
        <v>0</v>
      </c>
      <c r="L256" s="10">
        <v>0</v>
      </c>
    </row>
    <row r="257" spans="1:14" ht="38.25" x14ac:dyDescent="0.2">
      <c r="A257" s="6" t="s">
        <v>259</v>
      </c>
      <c r="B257" s="7" t="s">
        <v>655</v>
      </c>
      <c r="C257" s="10">
        <v>29756.9</v>
      </c>
      <c r="D257" s="10">
        <v>29756.9</v>
      </c>
      <c r="E257" s="10">
        <v>29754.585660000001</v>
      </c>
      <c r="F257" s="10"/>
      <c r="G257" s="10"/>
      <c r="H257" s="10"/>
      <c r="I257" s="10">
        <f t="shared" si="9"/>
        <v>99.992222509737232</v>
      </c>
      <c r="J257" s="10">
        <f t="shared" si="10"/>
        <v>99.992222509737232</v>
      </c>
      <c r="K257" s="10">
        <v>0</v>
      </c>
      <c r="L257" s="10">
        <v>0</v>
      </c>
    </row>
    <row r="258" spans="1:14" ht="38.25" x14ac:dyDescent="0.2">
      <c r="A258" s="6" t="s">
        <v>260</v>
      </c>
      <c r="B258" s="7" t="s">
        <v>656</v>
      </c>
      <c r="C258" s="10">
        <v>29756.9</v>
      </c>
      <c r="D258" s="10">
        <v>29756.9</v>
      </c>
      <c r="E258" s="10">
        <v>29754.585660000001</v>
      </c>
      <c r="F258" s="10"/>
      <c r="G258" s="10"/>
      <c r="H258" s="10"/>
      <c r="I258" s="10">
        <f t="shared" si="9"/>
        <v>99.992222509737232</v>
      </c>
      <c r="J258" s="10">
        <f t="shared" si="10"/>
        <v>99.992222509737232</v>
      </c>
      <c r="K258" s="10">
        <v>0</v>
      </c>
      <c r="L258" s="10">
        <v>0</v>
      </c>
    </row>
    <row r="259" spans="1:14" ht="25.5" x14ac:dyDescent="0.2">
      <c r="A259" s="6" t="s">
        <v>261</v>
      </c>
      <c r="B259" s="7" t="s">
        <v>657</v>
      </c>
      <c r="C259" s="10">
        <v>45691.9</v>
      </c>
      <c r="D259" s="10">
        <v>45691.9</v>
      </c>
      <c r="E259" s="10">
        <v>45399.012520000004</v>
      </c>
      <c r="F259" s="10"/>
      <c r="G259" s="10"/>
      <c r="H259" s="10"/>
      <c r="I259" s="10">
        <f t="shared" si="9"/>
        <v>99.358994745239315</v>
      </c>
      <c r="J259" s="10">
        <f t="shared" si="10"/>
        <v>99.358994745239315</v>
      </c>
      <c r="K259" s="10">
        <v>0</v>
      </c>
      <c r="L259" s="10">
        <v>0</v>
      </c>
    </row>
    <row r="260" spans="1:14" ht="25.5" x14ac:dyDescent="0.2">
      <c r="A260" s="6" t="s">
        <v>262</v>
      </c>
      <c r="B260" s="7" t="s">
        <v>658</v>
      </c>
      <c r="C260" s="10">
        <v>45691.9</v>
      </c>
      <c r="D260" s="10">
        <v>45691.9</v>
      </c>
      <c r="E260" s="10">
        <v>45399.012520000004</v>
      </c>
      <c r="F260" s="10"/>
      <c r="G260" s="10"/>
      <c r="H260" s="10"/>
      <c r="I260" s="10">
        <f t="shared" si="9"/>
        <v>99.358994745239315</v>
      </c>
      <c r="J260" s="10">
        <f t="shared" si="10"/>
        <v>99.358994745239315</v>
      </c>
      <c r="K260" s="10">
        <v>0</v>
      </c>
      <c r="L260" s="10">
        <v>0</v>
      </c>
    </row>
    <row r="261" spans="1:14" ht="25.5" x14ac:dyDescent="0.2">
      <c r="A261" s="52" t="s">
        <v>1053</v>
      </c>
      <c r="B261" s="53" t="s">
        <v>1054</v>
      </c>
      <c r="C261" s="10">
        <v>0</v>
      </c>
      <c r="D261" s="10">
        <v>0</v>
      </c>
      <c r="E261" s="10">
        <v>0</v>
      </c>
      <c r="F261" s="10">
        <v>0</v>
      </c>
      <c r="G261" s="10">
        <v>0</v>
      </c>
      <c r="H261" s="10">
        <v>0</v>
      </c>
      <c r="I261" s="10">
        <v>0</v>
      </c>
      <c r="J261" s="10">
        <v>0</v>
      </c>
      <c r="K261" s="10">
        <v>3373.0491000000002</v>
      </c>
      <c r="L261" s="10">
        <v>0</v>
      </c>
    </row>
    <row r="262" spans="1:14" ht="38.25" x14ac:dyDescent="0.2">
      <c r="A262" s="52" t="s">
        <v>1055</v>
      </c>
      <c r="B262" s="53" t="s">
        <v>1056</v>
      </c>
      <c r="C262" s="10">
        <v>0</v>
      </c>
      <c r="D262" s="10">
        <v>0</v>
      </c>
      <c r="E262" s="10">
        <v>0</v>
      </c>
      <c r="F262" s="10">
        <v>0</v>
      </c>
      <c r="G262" s="10">
        <v>0</v>
      </c>
      <c r="H262" s="10">
        <v>0</v>
      </c>
      <c r="I262" s="10">
        <v>0</v>
      </c>
      <c r="J262" s="10">
        <v>0</v>
      </c>
      <c r="K262" s="10">
        <v>3373.0491000000002</v>
      </c>
      <c r="L262" s="10">
        <v>0</v>
      </c>
    </row>
    <row r="263" spans="1:14" ht="25.5" x14ac:dyDescent="0.2">
      <c r="A263" s="52" t="s">
        <v>1057</v>
      </c>
      <c r="B263" s="53" t="s">
        <v>1058</v>
      </c>
      <c r="C263" s="10">
        <v>0</v>
      </c>
      <c r="D263" s="10">
        <v>0</v>
      </c>
      <c r="E263" s="10">
        <v>0</v>
      </c>
      <c r="F263" s="10">
        <v>0</v>
      </c>
      <c r="G263" s="10">
        <v>0</v>
      </c>
      <c r="H263" s="10">
        <v>0</v>
      </c>
      <c r="I263" s="10">
        <v>0</v>
      </c>
      <c r="J263" s="10">
        <v>0</v>
      </c>
      <c r="K263" s="10">
        <v>4641.6000000000004</v>
      </c>
      <c r="L263" s="10">
        <v>0</v>
      </c>
    </row>
    <row r="264" spans="1:14" ht="38.25" x14ac:dyDescent="0.2">
      <c r="A264" s="52" t="s">
        <v>1059</v>
      </c>
      <c r="B264" s="53" t="s">
        <v>1060</v>
      </c>
      <c r="C264" s="10">
        <v>0</v>
      </c>
      <c r="D264" s="10">
        <v>0</v>
      </c>
      <c r="E264" s="10">
        <v>0</v>
      </c>
      <c r="F264" s="10">
        <v>0</v>
      </c>
      <c r="G264" s="10">
        <v>0</v>
      </c>
      <c r="H264" s="10">
        <v>0</v>
      </c>
      <c r="I264" s="10">
        <v>0</v>
      </c>
      <c r="J264" s="10">
        <v>0</v>
      </c>
      <c r="K264" s="10">
        <v>4641.6000000000004</v>
      </c>
      <c r="L264" s="10">
        <v>0</v>
      </c>
    </row>
    <row r="265" spans="1:14" s="22" customFormat="1" ht="25.5" x14ac:dyDescent="0.2">
      <c r="A265" s="6" t="s">
        <v>263</v>
      </c>
      <c r="B265" s="7" t="s">
        <v>659</v>
      </c>
      <c r="C265" s="10">
        <v>9033.9</v>
      </c>
      <c r="D265" s="10">
        <v>9033.9</v>
      </c>
      <c r="E265" s="10">
        <v>9033.9</v>
      </c>
      <c r="F265" s="10"/>
      <c r="G265" s="10"/>
      <c r="H265" s="10"/>
      <c r="I265" s="10">
        <f t="shared" si="9"/>
        <v>100</v>
      </c>
      <c r="J265" s="10">
        <f t="shared" si="10"/>
        <v>100</v>
      </c>
      <c r="K265" s="10">
        <v>3114.5</v>
      </c>
      <c r="L265" s="10" t="s">
        <v>1085</v>
      </c>
      <c r="N265" s="35"/>
    </row>
    <row r="266" spans="1:14" ht="25.5" x14ac:dyDescent="0.2">
      <c r="A266" s="6" t="s">
        <v>264</v>
      </c>
      <c r="B266" s="7" t="s">
        <v>660</v>
      </c>
      <c r="C266" s="10">
        <v>9033.9</v>
      </c>
      <c r="D266" s="10">
        <v>9033.9</v>
      </c>
      <c r="E266" s="10">
        <v>9033.9</v>
      </c>
      <c r="F266" s="10"/>
      <c r="G266" s="10"/>
      <c r="H266" s="10"/>
      <c r="I266" s="10">
        <f t="shared" si="9"/>
        <v>100</v>
      </c>
      <c r="J266" s="10">
        <f t="shared" si="10"/>
        <v>100</v>
      </c>
      <c r="K266" s="10">
        <v>3114.5</v>
      </c>
      <c r="L266" s="10" t="s">
        <v>1085</v>
      </c>
    </row>
    <row r="267" spans="1:14" x14ac:dyDescent="0.2">
      <c r="A267" s="6" t="s">
        <v>265</v>
      </c>
      <c r="B267" s="7" t="s">
        <v>661</v>
      </c>
      <c r="C267" s="10">
        <v>5593.6</v>
      </c>
      <c r="D267" s="10">
        <v>5593.6</v>
      </c>
      <c r="E267" s="10">
        <v>5470.1470599999993</v>
      </c>
      <c r="F267" s="10"/>
      <c r="G267" s="10"/>
      <c r="H267" s="10"/>
      <c r="I267" s="10">
        <f t="shared" si="9"/>
        <v>97.792960883867266</v>
      </c>
      <c r="J267" s="10">
        <f t="shared" si="10"/>
        <v>97.792960883867266</v>
      </c>
      <c r="K267" s="10">
        <v>4677.1181200000001</v>
      </c>
      <c r="L267" s="10">
        <f t="shared" si="11"/>
        <v>116.95550378787524</v>
      </c>
    </row>
    <row r="268" spans="1:14" ht="25.5" x14ac:dyDescent="0.2">
      <c r="A268" s="6" t="s">
        <v>266</v>
      </c>
      <c r="B268" s="7" t="s">
        <v>662</v>
      </c>
      <c r="C268" s="10">
        <v>5593.6</v>
      </c>
      <c r="D268" s="10">
        <v>5593.6</v>
      </c>
      <c r="E268" s="10">
        <v>5470.1470599999993</v>
      </c>
      <c r="F268" s="10">
        <v>0</v>
      </c>
      <c r="G268" s="10">
        <v>0</v>
      </c>
      <c r="H268" s="10">
        <v>0</v>
      </c>
      <c r="I268" s="10">
        <f t="shared" si="9"/>
        <v>97.792960883867266</v>
      </c>
      <c r="J268" s="10">
        <f t="shared" si="10"/>
        <v>97.792960883867266</v>
      </c>
      <c r="K268" s="10">
        <v>4677.1181200000001</v>
      </c>
      <c r="L268" s="10">
        <f t="shared" si="11"/>
        <v>116.95550378787524</v>
      </c>
    </row>
    <row r="269" spans="1:14" ht="25.5" x14ac:dyDescent="0.2">
      <c r="A269" s="6" t="s">
        <v>267</v>
      </c>
      <c r="B269" s="7" t="s">
        <v>663</v>
      </c>
      <c r="C269" s="10">
        <v>520851.8</v>
      </c>
      <c r="D269" s="10">
        <v>520851.8</v>
      </c>
      <c r="E269" s="10">
        <v>237659.72858000002</v>
      </c>
      <c r="F269" s="10">
        <v>0</v>
      </c>
      <c r="G269" s="10">
        <v>0</v>
      </c>
      <c r="H269" s="10">
        <v>0</v>
      </c>
      <c r="I269" s="10">
        <f t="shared" si="9"/>
        <v>45.629050063760943</v>
      </c>
      <c r="J269" s="10">
        <f t="shared" si="10"/>
        <v>45.629050063760943</v>
      </c>
      <c r="K269" s="10">
        <v>102614.42108</v>
      </c>
      <c r="L269" s="10" t="s">
        <v>1085</v>
      </c>
    </row>
    <row r="270" spans="1:14" ht="38.25" x14ac:dyDescent="0.2">
      <c r="A270" s="6" t="s">
        <v>268</v>
      </c>
      <c r="B270" s="7" t="s">
        <v>664</v>
      </c>
      <c r="C270" s="10">
        <v>520851.8</v>
      </c>
      <c r="D270" s="10">
        <v>520851.8</v>
      </c>
      <c r="E270" s="10">
        <v>237659.72858000002</v>
      </c>
      <c r="F270" s="10"/>
      <c r="G270" s="10"/>
      <c r="H270" s="10"/>
      <c r="I270" s="10">
        <f t="shared" si="9"/>
        <v>45.629050063760943</v>
      </c>
      <c r="J270" s="10">
        <f t="shared" si="10"/>
        <v>45.629050063760943</v>
      </c>
      <c r="K270" s="10">
        <v>102614.42108</v>
      </c>
      <c r="L270" s="10" t="s">
        <v>1085</v>
      </c>
    </row>
    <row r="271" spans="1:14" ht="38.25" x14ac:dyDescent="0.2">
      <c r="A271" s="6" t="s">
        <v>269</v>
      </c>
      <c r="B271" s="7" t="s">
        <v>665</v>
      </c>
      <c r="C271" s="10">
        <v>31938</v>
      </c>
      <c r="D271" s="10">
        <v>31938</v>
      </c>
      <c r="E271" s="10">
        <v>23006.5</v>
      </c>
      <c r="F271" s="10"/>
      <c r="G271" s="10"/>
      <c r="H271" s="10"/>
      <c r="I271" s="10">
        <f t="shared" si="9"/>
        <v>72.034880080155304</v>
      </c>
      <c r="J271" s="10">
        <f t="shared" si="10"/>
        <v>72.034880080155304</v>
      </c>
      <c r="K271" s="10">
        <v>61200.039840000005</v>
      </c>
      <c r="L271" s="10">
        <f t="shared" si="11"/>
        <v>37.592295789590452</v>
      </c>
    </row>
    <row r="272" spans="1:14" s="22" customFormat="1" ht="51" x14ac:dyDescent="0.2">
      <c r="A272" s="6" t="s">
        <v>270</v>
      </c>
      <c r="B272" s="7" t="s">
        <v>666</v>
      </c>
      <c r="C272" s="10">
        <v>31938</v>
      </c>
      <c r="D272" s="10">
        <v>31938</v>
      </c>
      <c r="E272" s="10">
        <v>23006.5</v>
      </c>
      <c r="F272" s="10"/>
      <c r="G272" s="10"/>
      <c r="H272" s="10"/>
      <c r="I272" s="10">
        <f t="shared" si="9"/>
        <v>72.034880080155304</v>
      </c>
      <c r="J272" s="10">
        <f t="shared" si="10"/>
        <v>72.034880080155304</v>
      </c>
      <c r="K272" s="10">
        <v>61200.039840000005</v>
      </c>
      <c r="L272" s="10">
        <f t="shared" si="11"/>
        <v>37.592295789590452</v>
      </c>
      <c r="M272" s="35"/>
    </row>
    <row r="273" spans="1:16" s="22" customFormat="1" ht="51" x14ac:dyDescent="0.2">
      <c r="A273" s="6" t="s">
        <v>271</v>
      </c>
      <c r="B273" s="7" t="s">
        <v>667</v>
      </c>
      <c r="C273" s="10">
        <v>20164.5</v>
      </c>
      <c r="D273" s="10">
        <v>20164.5</v>
      </c>
      <c r="E273" s="10">
        <v>20164.5</v>
      </c>
      <c r="F273" s="10"/>
      <c r="G273" s="10"/>
      <c r="H273" s="10"/>
      <c r="I273" s="10">
        <f t="shared" si="9"/>
        <v>100</v>
      </c>
      <c r="J273" s="10">
        <f t="shared" si="10"/>
        <v>100</v>
      </c>
      <c r="K273" s="10">
        <v>0</v>
      </c>
      <c r="L273" s="10">
        <v>0</v>
      </c>
      <c r="M273" s="35"/>
    </row>
    <row r="274" spans="1:16" ht="38.25" x14ac:dyDescent="0.2">
      <c r="A274" s="6" t="s">
        <v>272</v>
      </c>
      <c r="B274" s="7" t="s">
        <v>668</v>
      </c>
      <c r="C274" s="10">
        <v>211610.3</v>
      </c>
      <c r="D274" s="10">
        <v>211610.3</v>
      </c>
      <c r="E274" s="10">
        <v>211610.3</v>
      </c>
      <c r="F274" s="10"/>
      <c r="G274" s="10"/>
      <c r="H274" s="10"/>
      <c r="I274" s="10">
        <f t="shared" si="9"/>
        <v>100</v>
      </c>
      <c r="J274" s="10">
        <f t="shared" si="10"/>
        <v>100</v>
      </c>
      <c r="K274" s="10">
        <v>109839.71285</v>
      </c>
      <c r="L274" s="10">
        <f t="shared" si="11"/>
        <v>192.65372651600117</v>
      </c>
    </row>
    <row r="275" spans="1:16" ht="25.5" x14ac:dyDescent="0.2">
      <c r="A275" s="6" t="s">
        <v>273</v>
      </c>
      <c r="B275" s="7" t="s">
        <v>669</v>
      </c>
      <c r="C275" s="10">
        <v>65801.899999999994</v>
      </c>
      <c r="D275" s="10">
        <v>65801.899999999994</v>
      </c>
      <c r="E275" s="10">
        <v>65801.899999999994</v>
      </c>
      <c r="F275" s="10"/>
      <c r="G275" s="10"/>
      <c r="H275" s="10"/>
      <c r="I275" s="10">
        <f t="shared" si="9"/>
        <v>100</v>
      </c>
      <c r="J275" s="10">
        <f t="shared" si="10"/>
        <v>100</v>
      </c>
      <c r="K275" s="10">
        <v>54083.737939999999</v>
      </c>
      <c r="L275" s="10">
        <f t="shared" si="11"/>
        <v>121.66670150092069</v>
      </c>
      <c r="M275" s="34"/>
    </row>
    <row r="276" spans="1:16" ht="38.25" x14ac:dyDescent="0.2">
      <c r="A276" s="6" t="s">
        <v>274</v>
      </c>
      <c r="B276" s="7" t="s">
        <v>670</v>
      </c>
      <c r="C276" s="10">
        <v>190469.3</v>
      </c>
      <c r="D276" s="10">
        <v>190469.3</v>
      </c>
      <c r="E276" s="10">
        <v>184230.74288999999</v>
      </c>
      <c r="F276" s="10"/>
      <c r="G276" s="10"/>
      <c r="H276" s="10"/>
      <c r="I276" s="10">
        <f t="shared" si="9"/>
        <v>96.724639031066957</v>
      </c>
      <c r="J276" s="10">
        <f t="shared" si="10"/>
        <v>96.724639031066957</v>
      </c>
      <c r="K276" s="10">
        <v>177639.29215999998</v>
      </c>
      <c r="L276" s="10">
        <f t="shared" si="11"/>
        <v>103.71058151034687</v>
      </c>
    </row>
    <row r="277" spans="1:16" ht="38.25" x14ac:dyDescent="0.2">
      <c r="A277" s="6" t="s">
        <v>275</v>
      </c>
      <c r="B277" s="7" t="s">
        <v>671</v>
      </c>
      <c r="C277" s="10">
        <v>537341.30000000005</v>
      </c>
      <c r="D277" s="10">
        <v>537341.30000000005</v>
      </c>
      <c r="E277" s="10">
        <v>537341.30000000005</v>
      </c>
      <c r="F277" s="10"/>
      <c r="G277" s="10"/>
      <c r="H277" s="10"/>
      <c r="I277" s="10">
        <f t="shared" si="9"/>
        <v>100</v>
      </c>
      <c r="J277" s="10">
        <f t="shared" si="10"/>
        <v>100</v>
      </c>
      <c r="K277" s="10">
        <v>1395395.3999900001</v>
      </c>
      <c r="L277" s="10">
        <f t="shared" si="11"/>
        <v>38.508174815815707</v>
      </c>
      <c r="M277" s="34"/>
      <c r="N277" s="34"/>
      <c r="O277" s="34"/>
    </row>
    <row r="278" spans="1:16" ht="38.25" x14ac:dyDescent="0.2">
      <c r="A278" s="52" t="s">
        <v>1061</v>
      </c>
      <c r="B278" s="53" t="s">
        <v>1062</v>
      </c>
      <c r="C278" s="10">
        <v>0</v>
      </c>
      <c r="D278" s="10">
        <v>0</v>
      </c>
      <c r="E278" s="10">
        <v>0</v>
      </c>
      <c r="F278" s="10">
        <v>0</v>
      </c>
      <c r="G278" s="10">
        <v>0</v>
      </c>
      <c r="H278" s="10">
        <v>0</v>
      </c>
      <c r="I278" s="10">
        <v>0</v>
      </c>
      <c r="J278" s="10">
        <v>0</v>
      </c>
      <c r="K278" s="10">
        <v>997305.14078999998</v>
      </c>
      <c r="L278" s="10">
        <v>0</v>
      </c>
      <c r="M278" s="34"/>
      <c r="N278" s="34"/>
      <c r="O278" s="34"/>
    </row>
    <row r="279" spans="1:16" ht="38.25" x14ac:dyDescent="0.2">
      <c r="A279" s="52" t="s">
        <v>1063</v>
      </c>
      <c r="B279" s="53" t="s">
        <v>1064</v>
      </c>
      <c r="C279" s="10">
        <v>0</v>
      </c>
      <c r="D279" s="10">
        <v>0</v>
      </c>
      <c r="E279" s="10">
        <v>0</v>
      </c>
      <c r="F279" s="10">
        <v>0</v>
      </c>
      <c r="G279" s="10">
        <v>0</v>
      </c>
      <c r="H279" s="10">
        <v>0</v>
      </c>
      <c r="I279" s="10">
        <v>0</v>
      </c>
      <c r="J279" s="10">
        <v>0</v>
      </c>
      <c r="K279" s="10">
        <v>997305.14078999998</v>
      </c>
      <c r="L279" s="10">
        <v>0</v>
      </c>
      <c r="M279" s="34"/>
      <c r="N279" s="34"/>
      <c r="O279" s="34"/>
    </row>
    <row r="280" spans="1:16" ht="38.25" x14ac:dyDescent="0.2">
      <c r="A280" s="6" t="s">
        <v>276</v>
      </c>
      <c r="B280" s="7" t="s">
        <v>672</v>
      </c>
      <c r="C280" s="10">
        <v>42545.7</v>
      </c>
      <c r="D280" s="10">
        <v>42545.7</v>
      </c>
      <c r="E280" s="10">
        <v>42545.7</v>
      </c>
      <c r="F280" s="10"/>
      <c r="G280" s="10"/>
      <c r="H280" s="10"/>
      <c r="I280" s="10">
        <f t="shared" si="9"/>
        <v>100</v>
      </c>
      <c r="J280" s="10">
        <f t="shared" si="10"/>
        <v>100</v>
      </c>
      <c r="K280" s="10">
        <v>41928.235000000001</v>
      </c>
      <c r="L280" s="10">
        <f t="shared" si="11"/>
        <v>101.47267110098956</v>
      </c>
    </row>
    <row r="281" spans="1:16" ht="38.25" x14ac:dyDescent="0.2">
      <c r="A281" s="6" t="s">
        <v>277</v>
      </c>
      <c r="B281" s="7" t="s">
        <v>673</v>
      </c>
      <c r="C281" s="10">
        <v>258997.7</v>
      </c>
      <c r="D281" s="10">
        <v>258997.7</v>
      </c>
      <c r="E281" s="10">
        <v>239767.06065</v>
      </c>
      <c r="F281" s="10">
        <v>0</v>
      </c>
      <c r="G281" s="10">
        <v>0</v>
      </c>
      <c r="H281" s="10">
        <v>0</v>
      </c>
      <c r="I281" s="10">
        <f t="shared" si="9"/>
        <v>92.574976785508127</v>
      </c>
      <c r="J281" s="10">
        <f t="shared" si="10"/>
        <v>92.574976785508127</v>
      </c>
      <c r="K281" s="10">
        <v>239137.2</v>
      </c>
      <c r="L281" s="10">
        <f t="shared" si="11"/>
        <v>100.263388820309</v>
      </c>
    </row>
    <row r="282" spans="1:16" ht="38.25" x14ac:dyDescent="0.2">
      <c r="A282" s="6" t="s">
        <v>278</v>
      </c>
      <c r="B282" s="7" t="s">
        <v>674</v>
      </c>
      <c r="C282" s="10">
        <v>258997.7</v>
      </c>
      <c r="D282" s="10">
        <v>258997.7</v>
      </c>
      <c r="E282" s="10">
        <v>239767.06065</v>
      </c>
      <c r="F282" s="10">
        <v>0</v>
      </c>
      <c r="G282" s="10">
        <v>0</v>
      </c>
      <c r="H282" s="10">
        <v>0</v>
      </c>
      <c r="I282" s="10">
        <f t="shared" si="9"/>
        <v>92.574976785508127</v>
      </c>
      <c r="J282" s="10">
        <f t="shared" si="10"/>
        <v>92.574976785508127</v>
      </c>
      <c r="K282" s="10">
        <v>239137.2</v>
      </c>
      <c r="L282" s="10">
        <f t="shared" si="11"/>
        <v>100.263388820309</v>
      </c>
    </row>
    <row r="283" spans="1:16" ht="51" x14ac:dyDescent="0.2">
      <c r="A283" s="52" t="s">
        <v>1065</v>
      </c>
      <c r="B283" s="53" t="s">
        <v>1066</v>
      </c>
      <c r="C283" s="10">
        <v>0</v>
      </c>
      <c r="D283" s="10">
        <v>0</v>
      </c>
      <c r="E283" s="10">
        <v>0</v>
      </c>
      <c r="F283" s="10">
        <v>0</v>
      </c>
      <c r="G283" s="10">
        <v>0</v>
      </c>
      <c r="H283" s="10">
        <v>0</v>
      </c>
      <c r="I283" s="10">
        <v>0</v>
      </c>
      <c r="J283" s="10">
        <v>0</v>
      </c>
      <c r="K283" s="10">
        <v>38358.477319999998</v>
      </c>
      <c r="L283" s="10">
        <v>0</v>
      </c>
    </row>
    <row r="284" spans="1:16" ht="51" x14ac:dyDescent="0.2">
      <c r="A284" s="52" t="s">
        <v>1067</v>
      </c>
      <c r="B284" s="53" t="s">
        <v>1068</v>
      </c>
      <c r="C284" s="10">
        <v>0</v>
      </c>
      <c r="D284" s="10">
        <v>0</v>
      </c>
      <c r="E284" s="10">
        <v>0</v>
      </c>
      <c r="F284" s="10">
        <v>0</v>
      </c>
      <c r="G284" s="10">
        <v>0</v>
      </c>
      <c r="H284" s="10">
        <v>0</v>
      </c>
      <c r="I284" s="10">
        <v>0</v>
      </c>
      <c r="J284" s="10">
        <v>0</v>
      </c>
      <c r="K284" s="10">
        <v>38358.477319999998</v>
      </c>
      <c r="L284" s="10">
        <v>0</v>
      </c>
    </row>
    <row r="285" spans="1:16" ht="25.5" x14ac:dyDescent="0.2">
      <c r="A285" s="6" t="s">
        <v>279</v>
      </c>
      <c r="B285" s="7" t="s">
        <v>675</v>
      </c>
      <c r="C285" s="10">
        <v>7294.1</v>
      </c>
      <c r="D285" s="10">
        <v>7294.1</v>
      </c>
      <c r="E285" s="10">
        <v>7061.1639800000003</v>
      </c>
      <c r="F285" s="10"/>
      <c r="G285" s="10"/>
      <c r="H285" s="10"/>
      <c r="I285" s="10">
        <f t="shared" si="9"/>
        <v>96.806514580277209</v>
      </c>
      <c r="J285" s="10">
        <f t="shared" si="10"/>
        <v>96.806514580277209</v>
      </c>
      <c r="K285" s="10">
        <v>7436.8410000000003</v>
      </c>
      <c r="L285" s="10">
        <f t="shared" si="11"/>
        <v>94.948432809038138</v>
      </c>
      <c r="O285" s="34"/>
      <c r="P285" s="34"/>
    </row>
    <row r="286" spans="1:16" ht="25.5" x14ac:dyDescent="0.2">
      <c r="A286" s="6" t="s">
        <v>280</v>
      </c>
      <c r="B286" s="7" t="s">
        <v>676</v>
      </c>
      <c r="C286" s="10">
        <v>7294.1</v>
      </c>
      <c r="D286" s="10">
        <v>7294.1</v>
      </c>
      <c r="E286" s="10">
        <v>7061.1639800000003</v>
      </c>
      <c r="F286" s="10"/>
      <c r="G286" s="10"/>
      <c r="H286" s="10"/>
      <c r="I286" s="10">
        <f t="shared" si="9"/>
        <v>96.806514580277209</v>
      </c>
      <c r="J286" s="10">
        <f t="shared" si="10"/>
        <v>96.806514580277209</v>
      </c>
      <c r="K286" s="10">
        <v>7436.8410000000003</v>
      </c>
      <c r="L286" s="10">
        <f t="shared" si="11"/>
        <v>94.948432809038138</v>
      </c>
    </row>
    <row r="287" spans="1:16" ht="25.5" x14ac:dyDescent="0.2">
      <c r="A287" s="6" t="s">
        <v>281</v>
      </c>
      <c r="B287" s="7" t="s">
        <v>677</v>
      </c>
      <c r="C287" s="10">
        <v>7637.5</v>
      </c>
      <c r="D287" s="10">
        <v>7637.5</v>
      </c>
      <c r="E287" s="10">
        <v>7635.5850899999996</v>
      </c>
      <c r="F287" s="10">
        <v>0</v>
      </c>
      <c r="G287" s="10">
        <v>0</v>
      </c>
      <c r="H287" s="10">
        <v>0</v>
      </c>
      <c r="I287" s="10">
        <f t="shared" ref="I287:I354" si="12">E287/C287*100</f>
        <v>99.974927528641572</v>
      </c>
      <c r="J287" s="10">
        <f t="shared" ref="J287:J354" si="13">E287/D287*100</f>
        <v>99.974927528641572</v>
      </c>
      <c r="K287" s="10">
        <v>0</v>
      </c>
      <c r="L287" s="10">
        <v>0</v>
      </c>
    </row>
    <row r="288" spans="1:16" ht="25.5" x14ac:dyDescent="0.2">
      <c r="A288" s="6" t="s">
        <v>282</v>
      </c>
      <c r="B288" s="7" t="s">
        <v>678</v>
      </c>
      <c r="C288" s="10">
        <v>7637.5</v>
      </c>
      <c r="D288" s="10">
        <v>7637.5</v>
      </c>
      <c r="E288" s="10">
        <v>7635.5850899999996</v>
      </c>
      <c r="F288" s="10">
        <v>0</v>
      </c>
      <c r="G288" s="10">
        <v>0</v>
      </c>
      <c r="H288" s="10">
        <v>0</v>
      </c>
      <c r="I288" s="10">
        <f t="shared" si="12"/>
        <v>99.974927528641572</v>
      </c>
      <c r="J288" s="10">
        <f t="shared" si="13"/>
        <v>99.974927528641572</v>
      </c>
      <c r="K288" s="10">
        <v>0</v>
      </c>
      <c r="L288" s="10">
        <v>0</v>
      </c>
    </row>
    <row r="289" spans="1:15" ht="25.5" x14ac:dyDescent="0.2">
      <c r="A289" s="6" t="s">
        <v>283</v>
      </c>
      <c r="B289" s="7" t="s">
        <v>679</v>
      </c>
      <c r="C289" s="10">
        <v>5571</v>
      </c>
      <c r="D289" s="10">
        <v>5571</v>
      </c>
      <c r="E289" s="10">
        <v>5570.9758499999998</v>
      </c>
      <c r="F289" s="10"/>
      <c r="G289" s="10"/>
      <c r="H289" s="10"/>
      <c r="I289" s="10">
        <f t="shared" si="12"/>
        <v>99.99956650511578</v>
      </c>
      <c r="J289" s="10">
        <f t="shared" si="13"/>
        <v>99.99956650511578</v>
      </c>
      <c r="K289" s="10">
        <v>0</v>
      </c>
      <c r="L289" s="10">
        <v>0</v>
      </c>
    </row>
    <row r="290" spans="1:15" ht="51" x14ac:dyDescent="0.2">
      <c r="A290" s="6" t="s">
        <v>284</v>
      </c>
      <c r="B290" s="7" t="s">
        <v>680</v>
      </c>
      <c r="C290" s="10">
        <v>107961.5</v>
      </c>
      <c r="D290" s="10">
        <v>107961.5</v>
      </c>
      <c r="E290" s="10">
        <v>95425.323790000009</v>
      </c>
      <c r="F290" s="10"/>
      <c r="G290" s="10"/>
      <c r="H290" s="10"/>
      <c r="I290" s="10">
        <f t="shared" si="12"/>
        <v>88.388290075628817</v>
      </c>
      <c r="J290" s="10">
        <f t="shared" si="13"/>
        <v>88.388290075628817</v>
      </c>
      <c r="K290" s="10">
        <v>0</v>
      </c>
      <c r="L290" s="10">
        <v>0</v>
      </c>
      <c r="M290" s="34"/>
      <c r="N290" s="34"/>
      <c r="O290" s="34"/>
    </row>
    <row r="291" spans="1:15" ht="51" x14ac:dyDescent="0.2">
      <c r="A291" s="6" t="s">
        <v>285</v>
      </c>
      <c r="B291" s="7" t="s">
        <v>681</v>
      </c>
      <c r="C291" s="10">
        <v>107961.5</v>
      </c>
      <c r="D291" s="10">
        <v>107961.5</v>
      </c>
      <c r="E291" s="10">
        <v>95425.323790000009</v>
      </c>
      <c r="F291" s="10"/>
      <c r="G291" s="10"/>
      <c r="H291" s="10"/>
      <c r="I291" s="10">
        <f t="shared" si="12"/>
        <v>88.388290075628817</v>
      </c>
      <c r="J291" s="10">
        <f t="shared" si="13"/>
        <v>88.388290075628817</v>
      </c>
      <c r="K291" s="10">
        <v>0</v>
      </c>
      <c r="L291" s="10">
        <v>0</v>
      </c>
    </row>
    <row r="292" spans="1:15" x14ac:dyDescent="0.2">
      <c r="A292" s="6" t="s">
        <v>286</v>
      </c>
      <c r="B292" s="7" t="s">
        <v>682</v>
      </c>
      <c r="C292" s="10">
        <v>0</v>
      </c>
      <c r="D292" s="10">
        <v>0</v>
      </c>
      <c r="E292" s="10">
        <v>203.03702999999999</v>
      </c>
      <c r="F292" s="10">
        <v>0</v>
      </c>
      <c r="G292" s="10">
        <v>0</v>
      </c>
      <c r="H292" s="10">
        <v>0</v>
      </c>
      <c r="I292" s="10">
        <v>0</v>
      </c>
      <c r="J292" s="10">
        <v>0</v>
      </c>
      <c r="K292" s="10">
        <v>213.29670000000002</v>
      </c>
      <c r="L292" s="10">
        <f t="shared" ref="L287:L354" si="14">E292/K292*100</f>
        <v>95.18995371236403</v>
      </c>
    </row>
    <row r="293" spans="1:15" x14ac:dyDescent="0.2">
      <c r="A293" s="6" t="s">
        <v>287</v>
      </c>
      <c r="B293" s="7" t="s">
        <v>683</v>
      </c>
      <c r="C293" s="10">
        <v>0</v>
      </c>
      <c r="D293" s="10">
        <v>0</v>
      </c>
      <c r="E293" s="10">
        <v>203.03702999999999</v>
      </c>
      <c r="F293" s="10">
        <v>0</v>
      </c>
      <c r="G293" s="10">
        <v>0</v>
      </c>
      <c r="H293" s="10">
        <v>0</v>
      </c>
      <c r="I293" s="10">
        <v>0</v>
      </c>
      <c r="J293" s="10">
        <v>0</v>
      </c>
      <c r="K293" s="10">
        <v>213.29670000000002</v>
      </c>
      <c r="L293" s="10">
        <f t="shared" si="14"/>
        <v>95.18995371236403</v>
      </c>
    </row>
    <row r="294" spans="1:15" x14ac:dyDescent="0.2">
      <c r="A294" s="6" t="s">
        <v>288</v>
      </c>
      <c r="B294" s="7" t="s">
        <v>684</v>
      </c>
      <c r="C294" s="10">
        <v>2743732.9</v>
      </c>
      <c r="D294" s="10">
        <f>D295+D297+D299+D301+D303+D305+D307+D309+D311+D313+D315+D317+D319+D321+D323+D325+D327+D329+D331+D333</f>
        <v>2763811.3216800001</v>
      </c>
      <c r="E294" s="10">
        <v>2686648.7265400002</v>
      </c>
      <c r="F294" s="10"/>
      <c r="G294" s="10"/>
      <c r="H294" s="10"/>
      <c r="I294" s="10">
        <f t="shared" si="12"/>
        <v>97.919470460845531</v>
      </c>
      <c r="J294" s="10">
        <f t="shared" si="13"/>
        <v>97.208109159452462</v>
      </c>
      <c r="K294" s="10">
        <v>2645585.5805500001</v>
      </c>
      <c r="L294" s="10">
        <f t="shared" si="14"/>
        <v>101.5521382597445</v>
      </c>
    </row>
    <row r="295" spans="1:15" ht="25.5" x14ac:dyDescent="0.2">
      <c r="A295" s="6" t="s">
        <v>289</v>
      </c>
      <c r="B295" s="7" t="s">
        <v>685</v>
      </c>
      <c r="C295" s="10">
        <v>31426.1</v>
      </c>
      <c r="D295" s="10">
        <v>31426.1</v>
      </c>
      <c r="E295" s="10">
        <v>31426.1</v>
      </c>
      <c r="F295" s="10"/>
      <c r="G295" s="10"/>
      <c r="H295" s="10"/>
      <c r="I295" s="10">
        <f t="shared" si="12"/>
        <v>100</v>
      </c>
      <c r="J295" s="10">
        <f t="shared" si="13"/>
        <v>100</v>
      </c>
      <c r="K295" s="10">
        <v>30157.5</v>
      </c>
      <c r="L295" s="10">
        <f t="shared" si="14"/>
        <v>104.20658211058608</v>
      </c>
    </row>
    <row r="296" spans="1:15" ht="38.25" x14ac:dyDescent="0.2">
      <c r="A296" s="6" t="s">
        <v>290</v>
      </c>
      <c r="B296" s="7" t="s">
        <v>686</v>
      </c>
      <c r="C296" s="10">
        <v>31426.1</v>
      </c>
      <c r="D296" s="10">
        <v>31426.1</v>
      </c>
      <c r="E296" s="10">
        <v>31426.1</v>
      </c>
      <c r="F296" s="10"/>
      <c r="G296" s="10"/>
      <c r="H296" s="10"/>
      <c r="I296" s="10">
        <f t="shared" si="12"/>
        <v>100</v>
      </c>
      <c r="J296" s="10">
        <f t="shared" si="13"/>
        <v>100</v>
      </c>
      <c r="K296" s="10">
        <v>30157.5</v>
      </c>
      <c r="L296" s="10">
        <f t="shared" si="14"/>
        <v>104.20658211058608</v>
      </c>
    </row>
    <row r="297" spans="1:15" ht="38.25" x14ac:dyDescent="0.2">
      <c r="A297" s="6" t="s">
        <v>291</v>
      </c>
      <c r="B297" s="7" t="s">
        <v>687</v>
      </c>
      <c r="C297" s="10">
        <v>3886.1</v>
      </c>
      <c r="D297" s="10">
        <v>3886.1</v>
      </c>
      <c r="E297" s="10">
        <v>3886.1</v>
      </c>
      <c r="F297" s="10"/>
      <c r="G297" s="10"/>
      <c r="H297" s="10"/>
      <c r="I297" s="10">
        <f t="shared" si="12"/>
        <v>100</v>
      </c>
      <c r="J297" s="10">
        <f t="shared" si="13"/>
        <v>100</v>
      </c>
      <c r="K297" s="10">
        <v>0</v>
      </c>
      <c r="L297" s="10">
        <v>0</v>
      </c>
    </row>
    <row r="298" spans="1:15" ht="38.25" x14ac:dyDescent="0.2">
      <c r="A298" s="6" t="s">
        <v>292</v>
      </c>
      <c r="B298" s="7" t="s">
        <v>688</v>
      </c>
      <c r="C298" s="10">
        <v>3886.1</v>
      </c>
      <c r="D298" s="10">
        <v>3886.1</v>
      </c>
      <c r="E298" s="10">
        <v>3886.1</v>
      </c>
      <c r="F298" s="10"/>
      <c r="G298" s="10"/>
      <c r="H298" s="10"/>
      <c r="I298" s="10">
        <f t="shared" si="12"/>
        <v>100</v>
      </c>
      <c r="J298" s="10">
        <f t="shared" si="13"/>
        <v>100</v>
      </c>
      <c r="K298" s="10">
        <v>0</v>
      </c>
      <c r="L298" s="10">
        <v>0</v>
      </c>
    </row>
    <row r="299" spans="1:15" ht="25.5" x14ac:dyDescent="0.2">
      <c r="A299" s="6" t="s">
        <v>293</v>
      </c>
      <c r="B299" s="7" t="s">
        <v>689</v>
      </c>
      <c r="C299" s="10">
        <v>19156.2</v>
      </c>
      <c r="D299" s="10">
        <v>19156.2</v>
      </c>
      <c r="E299" s="10">
        <v>16206.2</v>
      </c>
      <c r="F299" s="10"/>
      <c r="G299" s="10"/>
      <c r="H299" s="10"/>
      <c r="I299" s="10">
        <f t="shared" si="12"/>
        <v>84.600286069262182</v>
      </c>
      <c r="J299" s="10">
        <f t="shared" si="13"/>
        <v>84.600286069262182</v>
      </c>
      <c r="K299" s="10">
        <v>16397.85252</v>
      </c>
      <c r="L299" s="10">
        <f t="shared" si="14"/>
        <v>98.831234030393631</v>
      </c>
    </row>
    <row r="300" spans="1:15" ht="25.5" x14ac:dyDescent="0.2">
      <c r="A300" s="6" t="s">
        <v>294</v>
      </c>
      <c r="B300" s="7" t="s">
        <v>690</v>
      </c>
      <c r="C300" s="10">
        <v>19156.2</v>
      </c>
      <c r="D300" s="10">
        <v>19156.2</v>
      </c>
      <c r="E300" s="10">
        <v>16206.2</v>
      </c>
      <c r="F300" s="10"/>
      <c r="G300" s="10"/>
      <c r="H300" s="10"/>
      <c r="I300" s="10">
        <f t="shared" si="12"/>
        <v>84.600286069262182</v>
      </c>
      <c r="J300" s="10">
        <f t="shared" si="13"/>
        <v>84.600286069262182</v>
      </c>
      <c r="K300" s="10">
        <v>16397.85252</v>
      </c>
      <c r="L300" s="10">
        <f t="shared" si="14"/>
        <v>98.831234030393631</v>
      </c>
    </row>
    <row r="301" spans="1:15" ht="25.5" x14ac:dyDescent="0.2">
      <c r="A301" s="6" t="s">
        <v>295</v>
      </c>
      <c r="B301" s="7" t="s">
        <v>691</v>
      </c>
      <c r="C301" s="10">
        <v>300517.3</v>
      </c>
      <c r="D301" s="10">
        <v>300517.3</v>
      </c>
      <c r="E301" s="10">
        <v>300248.24994000001</v>
      </c>
      <c r="F301" s="10"/>
      <c r="G301" s="10"/>
      <c r="H301" s="10"/>
      <c r="I301" s="10">
        <f t="shared" si="12"/>
        <v>99.91047102446349</v>
      </c>
      <c r="J301" s="10">
        <f t="shared" si="13"/>
        <v>99.91047102446349</v>
      </c>
      <c r="K301" s="10">
        <v>288271.83937</v>
      </c>
      <c r="L301" s="10">
        <f t="shared" si="14"/>
        <v>104.15455446365267</v>
      </c>
    </row>
    <row r="302" spans="1:15" ht="25.5" x14ac:dyDescent="0.2">
      <c r="A302" s="6" t="s">
        <v>296</v>
      </c>
      <c r="B302" s="7" t="s">
        <v>692</v>
      </c>
      <c r="C302" s="10">
        <v>300517.3</v>
      </c>
      <c r="D302" s="10">
        <v>300517.3</v>
      </c>
      <c r="E302" s="10">
        <v>300248.24994000001</v>
      </c>
      <c r="F302" s="10">
        <v>0</v>
      </c>
      <c r="G302" s="10">
        <v>0</v>
      </c>
      <c r="H302" s="10">
        <v>0</v>
      </c>
      <c r="I302" s="10">
        <f t="shared" si="12"/>
        <v>99.91047102446349</v>
      </c>
      <c r="J302" s="10">
        <f t="shared" si="13"/>
        <v>99.91047102446349</v>
      </c>
      <c r="K302" s="10">
        <v>288271.83937</v>
      </c>
      <c r="L302" s="10">
        <f t="shared" si="14"/>
        <v>104.15455446365267</v>
      </c>
    </row>
    <row r="303" spans="1:15" ht="63.75" x14ac:dyDescent="0.2">
      <c r="A303" s="6" t="s">
        <v>297</v>
      </c>
      <c r="B303" s="7" t="s">
        <v>693</v>
      </c>
      <c r="C303" s="10">
        <v>30081</v>
      </c>
      <c r="D303" s="10">
        <v>30081</v>
      </c>
      <c r="E303" s="10">
        <v>29969.351999999999</v>
      </c>
      <c r="F303" s="10">
        <v>0</v>
      </c>
      <c r="G303" s="10">
        <v>0</v>
      </c>
      <c r="H303" s="10">
        <v>0</v>
      </c>
      <c r="I303" s="10">
        <f t="shared" si="12"/>
        <v>99.628842126259102</v>
      </c>
      <c r="J303" s="10">
        <f t="shared" si="13"/>
        <v>99.628842126259102</v>
      </c>
      <c r="K303" s="10">
        <v>47291.58</v>
      </c>
      <c r="L303" s="10">
        <f t="shared" si="14"/>
        <v>63.371433138837816</v>
      </c>
    </row>
    <row r="304" spans="1:15" ht="63.75" x14ac:dyDescent="0.2">
      <c r="A304" s="6" t="s">
        <v>298</v>
      </c>
      <c r="B304" s="7" t="s">
        <v>694</v>
      </c>
      <c r="C304" s="10">
        <v>30081</v>
      </c>
      <c r="D304" s="10">
        <v>30081</v>
      </c>
      <c r="E304" s="10">
        <v>29969.351999999999</v>
      </c>
      <c r="F304" s="10"/>
      <c r="G304" s="10"/>
      <c r="H304" s="10"/>
      <c r="I304" s="10">
        <f t="shared" si="12"/>
        <v>99.628842126259102</v>
      </c>
      <c r="J304" s="10">
        <f t="shared" si="13"/>
        <v>99.628842126259102</v>
      </c>
      <c r="K304" s="10">
        <v>47291.58</v>
      </c>
      <c r="L304" s="10">
        <f t="shared" si="14"/>
        <v>63.371433138837816</v>
      </c>
    </row>
    <row r="305" spans="1:13" ht="38.25" x14ac:dyDescent="0.2">
      <c r="A305" s="6" t="s">
        <v>299</v>
      </c>
      <c r="B305" s="7" t="s">
        <v>695</v>
      </c>
      <c r="C305" s="10">
        <v>6236.6</v>
      </c>
      <c r="D305" s="10">
        <v>6236.6</v>
      </c>
      <c r="E305" s="10">
        <v>5729.04</v>
      </c>
      <c r="F305" s="10"/>
      <c r="G305" s="10"/>
      <c r="H305" s="10"/>
      <c r="I305" s="10">
        <f t="shared" si="12"/>
        <v>91.861591251643517</v>
      </c>
      <c r="J305" s="10">
        <f t="shared" si="13"/>
        <v>91.861591251643517</v>
      </c>
      <c r="K305" s="10">
        <v>16214.255999999999</v>
      </c>
      <c r="L305" s="10">
        <f t="shared" si="14"/>
        <v>35.333351095480424</v>
      </c>
    </row>
    <row r="306" spans="1:13" ht="38.25" x14ac:dyDescent="0.2">
      <c r="A306" s="6" t="s">
        <v>300</v>
      </c>
      <c r="B306" s="7" t="s">
        <v>696</v>
      </c>
      <c r="C306" s="10">
        <v>6236.6</v>
      </c>
      <c r="D306" s="10">
        <v>6236.6</v>
      </c>
      <c r="E306" s="10">
        <v>5729.04</v>
      </c>
      <c r="F306" s="10"/>
      <c r="G306" s="10"/>
      <c r="H306" s="10"/>
      <c r="I306" s="10">
        <f t="shared" si="12"/>
        <v>91.861591251643517</v>
      </c>
      <c r="J306" s="10">
        <f t="shared" si="13"/>
        <v>91.861591251643517</v>
      </c>
      <c r="K306" s="10">
        <v>16214.255999999999</v>
      </c>
      <c r="L306" s="10">
        <f t="shared" si="14"/>
        <v>35.333351095480424</v>
      </c>
    </row>
    <row r="307" spans="1:13" ht="38.25" x14ac:dyDescent="0.2">
      <c r="A307" s="6" t="s">
        <v>301</v>
      </c>
      <c r="B307" s="7" t="s">
        <v>697</v>
      </c>
      <c r="C307" s="10">
        <v>34341.699999999997</v>
      </c>
      <c r="D307" s="10">
        <v>34341.699999999997</v>
      </c>
      <c r="E307" s="10">
        <v>32950.110710000001</v>
      </c>
      <c r="F307" s="10">
        <v>0</v>
      </c>
      <c r="G307" s="10">
        <v>0</v>
      </c>
      <c r="H307" s="10">
        <v>0</v>
      </c>
      <c r="I307" s="10">
        <f t="shared" si="12"/>
        <v>95.947814784940761</v>
      </c>
      <c r="J307" s="10">
        <f t="shared" si="13"/>
        <v>95.947814784940761</v>
      </c>
      <c r="K307" s="10">
        <v>34516.608100000005</v>
      </c>
      <c r="L307" s="10">
        <f t="shared" si="14"/>
        <v>95.461612608453251</v>
      </c>
    </row>
    <row r="308" spans="1:13" ht="38.25" x14ac:dyDescent="0.2">
      <c r="A308" s="6" t="s">
        <v>302</v>
      </c>
      <c r="B308" s="7" t="s">
        <v>698</v>
      </c>
      <c r="C308" s="10">
        <v>34341.699999999997</v>
      </c>
      <c r="D308" s="10">
        <v>34341.699999999997</v>
      </c>
      <c r="E308" s="10">
        <v>32950.110710000001</v>
      </c>
      <c r="F308" s="10">
        <v>0</v>
      </c>
      <c r="G308" s="10">
        <v>0</v>
      </c>
      <c r="H308" s="10">
        <v>0</v>
      </c>
      <c r="I308" s="10">
        <f t="shared" si="12"/>
        <v>95.947814784940761</v>
      </c>
      <c r="J308" s="10">
        <f t="shared" si="13"/>
        <v>95.947814784940761</v>
      </c>
      <c r="K308" s="10">
        <v>34516.608100000005</v>
      </c>
      <c r="L308" s="10">
        <f t="shared" si="14"/>
        <v>95.461612608453251</v>
      </c>
    </row>
    <row r="309" spans="1:13" ht="38.25" x14ac:dyDescent="0.2">
      <c r="A309" s="6" t="s">
        <v>303</v>
      </c>
      <c r="B309" s="7" t="s">
        <v>699</v>
      </c>
      <c r="C309" s="10">
        <v>7077.8</v>
      </c>
      <c r="D309" s="10">
        <v>7077.8</v>
      </c>
      <c r="E309" s="10">
        <v>6445.17</v>
      </c>
      <c r="F309" s="10"/>
      <c r="G309" s="10"/>
      <c r="H309" s="10"/>
      <c r="I309" s="10">
        <f t="shared" si="12"/>
        <v>91.061770606685684</v>
      </c>
      <c r="J309" s="10">
        <f t="shared" si="13"/>
        <v>91.061770606685684</v>
      </c>
      <c r="K309" s="10">
        <v>0</v>
      </c>
      <c r="L309" s="10">
        <v>0</v>
      </c>
    </row>
    <row r="310" spans="1:13" ht="51" x14ac:dyDescent="0.2">
      <c r="A310" s="6" t="s">
        <v>304</v>
      </c>
      <c r="B310" s="7" t="s">
        <v>700</v>
      </c>
      <c r="C310" s="10">
        <v>7077.8</v>
      </c>
      <c r="D310" s="10">
        <v>7077.8</v>
      </c>
      <c r="E310" s="10">
        <v>6445.17</v>
      </c>
      <c r="F310" s="10"/>
      <c r="G310" s="10"/>
      <c r="H310" s="10"/>
      <c r="I310" s="10">
        <f t="shared" si="12"/>
        <v>91.061770606685684</v>
      </c>
      <c r="J310" s="10">
        <f t="shared" si="13"/>
        <v>91.061770606685684</v>
      </c>
      <c r="K310" s="10">
        <v>0</v>
      </c>
      <c r="L310" s="10">
        <v>0</v>
      </c>
    </row>
    <row r="311" spans="1:13" ht="38.25" x14ac:dyDescent="0.2">
      <c r="A311" s="6" t="s">
        <v>305</v>
      </c>
      <c r="B311" s="7" t="s">
        <v>701</v>
      </c>
      <c r="C311" s="10">
        <v>72063.899999999994</v>
      </c>
      <c r="D311" s="10">
        <v>72063.899999999994</v>
      </c>
      <c r="E311" s="10">
        <v>70857.234629999992</v>
      </c>
      <c r="F311" s="10"/>
      <c r="G311" s="10"/>
      <c r="H311" s="10"/>
      <c r="I311" s="10">
        <f t="shared" si="12"/>
        <v>98.32556193877933</v>
      </c>
      <c r="J311" s="10">
        <f t="shared" si="13"/>
        <v>98.32556193877933</v>
      </c>
      <c r="K311" s="10">
        <v>69139.639920000001</v>
      </c>
      <c r="L311" s="10">
        <f t="shared" si="14"/>
        <v>102.48424017247903</v>
      </c>
    </row>
    <row r="312" spans="1:13" ht="51" x14ac:dyDescent="0.2">
      <c r="A312" s="6" t="s">
        <v>306</v>
      </c>
      <c r="B312" s="7" t="s">
        <v>702</v>
      </c>
      <c r="C312" s="10">
        <v>72063.899999999994</v>
      </c>
      <c r="D312" s="10">
        <v>72063.899999999994</v>
      </c>
      <c r="E312" s="10">
        <v>70857.234629999992</v>
      </c>
      <c r="F312" s="10"/>
      <c r="G312" s="10"/>
      <c r="H312" s="10"/>
      <c r="I312" s="10">
        <f t="shared" si="12"/>
        <v>98.32556193877933</v>
      </c>
      <c r="J312" s="10">
        <f t="shared" si="13"/>
        <v>98.32556193877933</v>
      </c>
      <c r="K312" s="10">
        <v>69139.639920000001</v>
      </c>
      <c r="L312" s="10">
        <f t="shared" si="14"/>
        <v>102.48424017247903</v>
      </c>
    </row>
    <row r="313" spans="1:13" ht="38.25" x14ac:dyDescent="0.2">
      <c r="A313" s="6" t="s">
        <v>307</v>
      </c>
      <c r="B313" s="7" t="s">
        <v>703</v>
      </c>
      <c r="C313" s="10">
        <v>31.2</v>
      </c>
      <c r="D313" s="10">
        <v>31.2</v>
      </c>
      <c r="E313" s="10">
        <v>26.005580000000002</v>
      </c>
      <c r="F313" s="10"/>
      <c r="G313" s="10"/>
      <c r="H313" s="10"/>
      <c r="I313" s="10">
        <f t="shared" si="12"/>
        <v>83.351217948717959</v>
      </c>
      <c r="J313" s="10">
        <f t="shared" si="13"/>
        <v>83.351217948717959</v>
      </c>
      <c r="K313" s="10">
        <v>29.878299999999999</v>
      </c>
      <c r="L313" s="10">
        <f t="shared" si="14"/>
        <v>87.038352248956613</v>
      </c>
    </row>
    <row r="314" spans="1:13" ht="38.25" x14ac:dyDescent="0.2">
      <c r="A314" s="6" t="s">
        <v>308</v>
      </c>
      <c r="B314" s="7" t="s">
        <v>704</v>
      </c>
      <c r="C314" s="10">
        <v>31.2</v>
      </c>
      <c r="D314" s="10">
        <v>31.2</v>
      </c>
      <c r="E314" s="10">
        <v>26.005580000000002</v>
      </c>
      <c r="F314" s="10"/>
      <c r="G314" s="10"/>
      <c r="H314" s="10"/>
      <c r="I314" s="10">
        <f t="shared" si="12"/>
        <v>83.351217948717959</v>
      </c>
      <c r="J314" s="10">
        <f t="shared" si="13"/>
        <v>83.351217948717959</v>
      </c>
      <c r="K314" s="10">
        <v>29.878299999999999</v>
      </c>
      <c r="L314" s="10">
        <f t="shared" si="14"/>
        <v>87.038352248956613</v>
      </c>
    </row>
    <row r="315" spans="1:13" ht="25.5" x14ac:dyDescent="0.2">
      <c r="A315" s="6" t="s">
        <v>309</v>
      </c>
      <c r="B315" s="7" t="s">
        <v>705</v>
      </c>
      <c r="C315" s="10">
        <v>1082960.8999999999</v>
      </c>
      <c r="D315" s="10">
        <v>1082960.8999999999</v>
      </c>
      <c r="E315" s="10">
        <v>1021870.0971499999</v>
      </c>
      <c r="F315" s="10"/>
      <c r="G315" s="10"/>
      <c r="H315" s="10"/>
      <c r="I315" s="10">
        <f t="shared" si="12"/>
        <v>94.358909647615164</v>
      </c>
      <c r="J315" s="10">
        <f t="shared" si="13"/>
        <v>94.358909647615164</v>
      </c>
      <c r="K315" s="10">
        <v>1086970.96918</v>
      </c>
      <c r="L315" s="10">
        <f t="shared" si="14"/>
        <v>94.010799379572063</v>
      </c>
    </row>
    <row r="316" spans="1:13" ht="25.5" x14ac:dyDescent="0.2">
      <c r="A316" s="6" t="s">
        <v>310</v>
      </c>
      <c r="B316" s="7" t="s">
        <v>706</v>
      </c>
      <c r="C316" s="10">
        <v>1082960.8999999999</v>
      </c>
      <c r="D316" s="10">
        <v>1082960.8999999999</v>
      </c>
      <c r="E316" s="10">
        <v>1021870.0971499999</v>
      </c>
      <c r="F316" s="10"/>
      <c r="G316" s="10"/>
      <c r="H316" s="10"/>
      <c r="I316" s="10">
        <f t="shared" si="12"/>
        <v>94.358909647615164</v>
      </c>
      <c r="J316" s="10">
        <f t="shared" si="13"/>
        <v>94.358909647615164</v>
      </c>
      <c r="K316" s="10">
        <v>1086970.96918</v>
      </c>
      <c r="L316" s="10">
        <f t="shared" si="14"/>
        <v>94.010799379572063</v>
      </c>
    </row>
    <row r="317" spans="1:13" ht="25.5" x14ac:dyDescent="0.2">
      <c r="A317" s="6" t="s">
        <v>311</v>
      </c>
      <c r="B317" s="7" t="s">
        <v>707</v>
      </c>
      <c r="C317" s="10">
        <v>11746.3</v>
      </c>
      <c r="D317" s="10">
        <v>11746.3</v>
      </c>
      <c r="E317" s="10">
        <v>10854.84763</v>
      </c>
      <c r="F317" s="10"/>
      <c r="G317" s="10"/>
      <c r="H317" s="10"/>
      <c r="I317" s="10">
        <f t="shared" si="12"/>
        <v>92.410781522692261</v>
      </c>
      <c r="J317" s="10">
        <f t="shared" si="13"/>
        <v>92.410781522692261</v>
      </c>
      <c r="K317" s="10">
        <v>10034.700000000001</v>
      </c>
      <c r="L317" s="10">
        <f t="shared" si="14"/>
        <v>108.1731155889065</v>
      </c>
    </row>
    <row r="318" spans="1:13" ht="38.25" x14ac:dyDescent="0.2">
      <c r="A318" s="6" t="s">
        <v>312</v>
      </c>
      <c r="B318" s="7" t="s">
        <v>708</v>
      </c>
      <c r="C318" s="10">
        <v>11746.3</v>
      </c>
      <c r="D318" s="10">
        <v>11746.3</v>
      </c>
      <c r="E318" s="10">
        <v>10854.84763</v>
      </c>
      <c r="F318" s="10"/>
      <c r="G318" s="10"/>
      <c r="H318" s="10"/>
      <c r="I318" s="10">
        <f t="shared" si="12"/>
        <v>92.410781522692261</v>
      </c>
      <c r="J318" s="10">
        <f t="shared" si="13"/>
        <v>92.410781522692261</v>
      </c>
      <c r="K318" s="10">
        <v>10034.700000000001</v>
      </c>
      <c r="L318" s="10">
        <f t="shared" si="14"/>
        <v>108.1731155889065</v>
      </c>
    </row>
    <row r="319" spans="1:13" ht="51" x14ac:dyDescent="0.2">
      <c r="A319" s="6" t="s">
        <v>313</v>
      </c>
      <c r="B319" s="7" t="s">
        <v>709</v>
      </c>
      <c r="C319" s="10">
        <v>5402.5</v>
      </c>
      <c r="D319" s="10">
        <v>5402.5</v>
      </c>
      <c r="E319" s="10">
        <v>5275.4505499999996</v>
      </c>
      <c r="F319" s="10"/>
      <c r="G319" s="10"/>
      <c r="H319" s="10"/>
      <c r="I319" s="10">
        <f t="shared" si="12"/>
        <v>97.648321147616841</v>
      </c>
      <c r="J319" s="10">
        <f t="shared" si="13"/>
        <v>97.648321147616841</v>
      </c>
      <c r="K319" s="10">
        <v>4767.6636799999997</v>
      </c>
      <c r="L319" s="10">
        <f t="shared" si="14"/>
        <v>110.65064367124151</v>
      </c>
      <c r="M319" s="34"/>
    </row>
    <row r="320" spans="1:13" ht="51" x14ac:dyDescent="0.2">
      <c r="A320" s="6" t="s">
        <v>314</v>
      </c>
      <c r="B320" s="7" t="s">
        <v>710</v>
      </c>
      <c r="C320" s="10">
        <v>5402.5</v>
      </c>
      <c r="D320" s="10">
        <v>5402.5</v>
      </c>
      <c r="E320" s="10">
        <v>5275.4505499999996</v>
      </c>
      <c r="F320" s="10">
        <v>0</v>
      </c>
      <c r="G320" s="10">
        <v>0</v>
      </c>
      <c r="H320" s="10">
        <v>0</v>
      </c>
      <c r="I320" s="10">
        <f t="shared" si="12"/>
        <v>97.648321147616841</v>
      </c>
      <c r="J320" s="10">
        <f t="shared" si="13"/>
        <v>97.648321147616841</v>
      </c>
      <c r="K320" s="10">
        <v>4767.6636799999997</v>
      </c>
      <c r="L320" s="10">
        <f t="shared" si="14"/>
        <v>110.65064367124151</v>
      </c>
    </row>
    <row r="321" spans="1:13" ht="38.25" x14ac:dyDescent="0.2">
      <c r="A321" s="6" t="s">
        <v>315</v>
      </c>
      <c r="B321" s="7" t="s">
        <v>711</v>
      </c>
      <c r="C321" s="10">
        <v>132</v>
      </c>
      <c r="D321" s="10">
        <v>132</v>
      </c>
      <c r="E321" s="10">
        <v>131.95227</v>
      </c>
      <c r="F321" s="10">
        <v>0</v>
      </c>
      <c r="G321" s="10">
        <v>0</v>
      </c>
      <c r="H321" s="10">
        <v>0</v>
      </c>
      <c r="I321" s="10">
        <f t="shared" si="12"/>
        <v>99.963840909090905</v>
      </c>
      <c r="J321" s="10">
        <f t="shared" si="13"/>
        <v>99.963840909090905</v>
      </c>
      <c r="K321" s="10">
        <v>85.788420000000002</v>
      </c>
      <c r="L321" s="10">
        <f t="shared" si="14"/>
        <v>153.81128362079636</v>
      </c>
    </row>
    <row r="322" spans="1:13" ht="38.25" x14ac:dyDescent="0.2">
      <c r="A322" s="6" t="s">
        <v>316</v>
      </c>
      <c r="B322" s="7" t="s">
        <v>712</v>
      </c>
      <c r="C322" s="10">
        <v>132</v>
      </c>
      <c r="D322" s="10">
        <v>132</v>
      </c>
      <c r="E322" s="10">
        <v>131.95227</v>
      </c>
      <c r="F322" s="10"/>
      <c r="G322" s="10"/>
      <c r="H322" s="10"/>
      <c r="I322" s="10">
        <f t="shared" si="12"/>
        <v>99.963840909090905</v>
      </c>
      <c r="J322" s="10">
        <f t="shared" si="13"/>
        <v>99.963840909090905</v>
      </c>
      <c r="K322" s="10">
        <v>85.788420000000002</v>
      </c>
      <c r="L322" s="10">
        <f t="shared" si="14"/>
        <v>153.81128362079636</v>
      </c>
    </row>
    <row r="323" spans="1:13" ht="25.5" x14ac:dyDescent="0.2">
      <c r="A323" s="6" t="s">
        <v>317</v>
      </c>
      <c r="B323" s="7" t="s">
        <v>713</v>
      </c>
      <c r="C323" s="10">
        <v>215568.2</v>
      </c>
      <c r="D323" s="10">
        <v>217394.75518000001</v>
      </c>
      <c r="E323" s="10">
        <v>217394.75518000001</v>
      </c>
      <c r="F323" s="10"/>
      <c r="G323" s="10"/>
      <c r="H323" s="10"/>
      <c r="I323" s="10">
        <f t="shared" si="12"/>
        <v>100.84732125610363</v>
      </c>
      <c r="J323" s="10">
        <f t="shared" si="13"/>
        <v>100</v>
      </c>
      <c r="K323" s="10">
        <v>275519.41292000003</v>
      </c>
      <c r="L323" s="10">
        <f t="shared" si="14"/>
        <v>78.903607145505518</v>
      </c>
    </row>
    <row r="324" spans="1:13" ht="38.25" x14ac:dyDescent="0.2">
      <c r="A324" s="6" t="s">
        <v>318</v>
      </c>
      <c r="B324" s="7" t="s">
        <v>714</v>
      </c>
      <c r="C324" s="10">
        <v>215568.2</v>
      </c>
      <c r="D324" s="10">
        <v>217394.75518000001</v>
      </c>
      <c r="E324" s="10">
        <v>217394.75518000001</v>
      </c>
      <c r="F324" s="10"/>
      <c r="G324" s="10"/>
      <c r="H324" s="10"/>
      <c r="I324" s="10">
        <f t="shared" si="12"/>
        <v>100.84732125610363</v>
      </c>
      <c r="J324" s="10">
        <f t="shared" si="13"/>
        <v>100</v>
      </c>
      <c r="K324" s="10">
        <v>275519.41292000003</v>
      </c>
      <c r="L324" s="10">
        <f t="shared" si="14"/>
        <v>78.903607145505518</v>
      </c>
    </row>
    <row r="325" spans="1:13" ht="63.75" x14ac:dyDescent="0.2">
      <c r="A325" s="6" t="s">
        <v>319</v>
      </c>
      <c r="B325" s="7" t="s">
        <v>715</v>
      </c>
      <c r="C325" s="10">
        <v>400968.1</v>
      </c>
      <c r="D325" s="10">
        <v>407401.61623000004</v>
      </c>
      <c r="E325" s="10">
        <v>407401.61623000004</v>
      </c>
      <c r="F325" s="10"/>
      <c r="G325" s="10"/>
      <c r="H325" s="10"/>
      <c r="I325" s="10">
        <f t="shared" si="12"/>
        <v>101.60449577659672</v>
      </c>
      <c r="J325" s="10">
        <f t="shared" si="13"/>
        <v>100</v>
      </c>
      <c r="K325" s="10">
        <v>420951.42207999999</v>
      </c>
      <c r="L325" s="10">
        <f t="shared" si="14"/>
        <v>96.781147386782109</v>
      </c>
    </row>
    <row r="326" spans="1:13" ht="63.75" x14ac:dyDescent="0.2">
      <c r="A326" s="6" t="s">
        <v>320</v>
      </c>
      <c r="B326" s="7" t="s">
        <v>716</v>
      </c>
      <c r="C326" s="10">
        <v>400968.1</v>
      </c>
      <c r="D326" s="10">
        <v>407401.61623000004</v>
      </c>
      <c r="E326" s="10">
        <v>407401.61623000004</v>
      </c>
      <c r="F326" s="10"/>
      <c r="G326" s="10"/>
      <c r="H326" s="10"/>
      <c r="I326" s="10">
        <f t="shared" si="12"/>
        <v>101.60449577659672</v>
      </c>
      <c r="J326" s="10">
        <f t="shared" si="13"/>
        <v>100</v>
      </c>
      <c r="K326" s="10">
        <v>420951.42207999999</v>
      </c>
      <c r="L326" s="10">
        <f t="shared" si="14"/>
        <v>96.781147386782109</v>
      </c>
    </row>
    <row r="327" spans="1:13" ht="63.75" x14ac:dyDescent="0.2">
      <c r="A327" s="6" t="s">
        <v>321</v>
      </c>
      <c r="B327" s="7" t="s">
        <v>717</v>
      </c>
      <c r="C327" s="10">
        <v>263407</v>
      </c>
      <c r="D327" s="10">
        <v>263407</v>
      </c>
      <c r="E327" s="10">
        <v>256703.18556000001</v>
      </c>
      <c r="F327" s="10"/>
      <c r="G327" s="10"/>
      <c r="H327" s="10"/>
      <c r="I327" s="10">
        <f t="shared" si="12"/>
        <v>97.454959647997214</v>
      </c>
      <c r="J327" s="10">
        <f t="shared" si="13"/>
        <v>97.454959647997214</v>
      </c>
      <c r="K327" s="10">
        <v>236813.30650999999</v>
      </c>
      <c r="L327" s="10">
        <f t="shared" si="14"/>
        <v>108.39897020278298</v>
      </c>
    </row>
    <row r="328" spans="1:13" ht="63.75" x14ac:dyDescent="0.2">
      <c r="A328" s="6" t="s">
        <v>322</v>
      </c>
      <c r="B328" s="7" t="s">
        <v>718</v>
      </c>
      <c r="C328" s="10">
        <v>263407</v>
      </c>
      <c r="D328" s="10">
        <v>263407</v>
      </c>
      <c r="E328" s="10">
        <v>256703.18556000001</v>
      </c>
      <c r="F328" s="10">
        <v>0</v>
      </c>
      <c r="G328" s="10">
        <v>0</v>
      </c>
      <c r="H328" s="10">
        <v>0</v>
      </c>
      <c r="I328" s="10">
        <f t="shared" si="12"/>
        <v>97.454959647997214</v>
      </c>
      <c r="J328" s="10">
        <f t="shared" si="13"/>
        <v>97.454959647997214</v>
      </c>
      <c r="K328" s="10">
        <v>236813.30650999999</v>
      </c>
      <c r="L328" s="10">
        <f t="shared" si="14"/>
        <v>108.39897020278298</v>
      </c>
    </row>
    <row r="329" spans="1:13" ht="25.5" x14ac:dyDescent="0.2">
      <c r="A329" s="6" t="s">
        <v>323</v>
      </c>
      <c r="B329" s="7" t="s">
        <v>719</v>
      </c>
      <c r="C329" s="10">
        <v>8069.7</v>
      </c>
      <c r="D329" s="10">
        <v>8069.7</v>
      </c>
      <c r="E329" s="10">
        <v>7666.2</v>
      </c>
      <c r="F329" s="10">
        <v>0</v>
      </c>
      <c r="G329" s="10">
        <v>0</v>
      </c>
      <c r="H329" s="10">
        <v>0</v>
      </c>
      <c r="I329" s="10">
        <f t="shared" si="12"/>
        <v>94.999814119484</v>
      </c>
      <c r="J329" s="10">
        <f t="shared" si="13"/>
        <v>94.999814119484</v>
      </c>
      <c r="K329" s="10">
        <v>14758.6</v>
      </c>
      <c r="L329" s="10">
        <f t="shared" si="14"/>
        <v>51.943951323296247</v>
      </c>
    </row>
    <row r="330" spans="1:13" ht="25.5" x14ac:dyDescent="0.2">
      <c r="A330" s="6" t="s">
        <v>324</v>
      </c>
      <c r="B330" s="7" t="s">
        <v>720</v>
      </c>
      <c r="C330" s="10">
        <v>8069.7</v>
      </c>
      <c r="D330" s="10">
        <v>8069.7</v>
      </c>
      <c r="E330" s="10">
        <v>7666.2</v>
      </c>
      <c r="F330" s="10"/>
      <c r="G330" s="10"/>
      <c r="H330" s="10"/>
      <c r="I330" s="10">
        <f t="shared" si="12"/>
        <v>94.999814119484</v>
      </c>
      <c r="J330" s="10">
        <f t="shared" si="13"/>
        <v>94.999814119484</v>
      </c>
      <c r="K330" s="10">
        <v>14758.6</v>
      </c>
      <c r="L330" s="10">
        <f t="shared" si="14"/>
        <v>51.943951323296247</v>
      </c>
    </row>
    <row r="331" spans="1:13" ht="38.25" x14ac:dyDescent="0.2">
      <c r="A331" s="6" t="s">
        <v>325</v>
      </c>
      <c r="B331" s="7" t="s">
        <v>721</v>
      </c>
      <c r="C331" s="10">
        <v>152189.1</v>
      </c>
      <c r="D331" s="10">
        <v>164007.45027</v>
      </c>
      <c r="E331" s="10">
        <v>164007.45027</v>
      </c>
      <c r="F331" s="10"/>
      <c r="G331" s="10"/>
      <c r="H331" s="10"/>
      <c r="I331" s="10">
        <f t="shared" si="12"/>
        <v>107.76556945931081</v>
      </c>
      <c r="J331" s="10">
        <f t="shared" si="13"/>
        <v>100</v>
      </c>
      <c r="K331" s="10">
        <v>0</v>
      </c>
      <c r="L331" s="10">
        <v>0</v>
      </c>
    </row>
    <row r="332" spans="1:13" ht="38.25" x14ac:dyDescent="0.2">
      <c r="A332" s="6" t="s">
        <v>326</v>
      </c>
      <c r="B332" s="7" t="s">
        <v>722</v>
      </c>
      <c r="C332" s="10">
        <v>152189.1</v>
      </c>
      <c r="D332" s="10">
        <v>164007.45027</v>
      </c>
      <c r="E332" s="10">
        <v>164007.45027</v>
      </c>
      <c r="F332" s="10"/>
      <c r="G332" s="10"/>
      <c r="H332" s="10"/>
      <c r="I332" s="10">
        <f t="shared" si="12"/>
        <v>107.76556945931081</v>
      </c>
      <c r="J332" s="10">
        <f t="shared" si="13"/>
        <v>100</v>
      </c>
      <c r="K332" s="10">
        <v>0</v>
      </c>
      <c r="L332" s="10">
        <v>0</v>
      </c>
    </row>
    <row r="333" spans="1:13" ht="25.5" x14ac:dyDescent="0.2">
      <c r="A333" s="6" t="s">
        <v>327</v>
      </c>
      <c r="B333" s="7" t="s">
        <v>723</v>
      </c>
      <c r="C333" s="10">
        <v>98471.2</v>
      </c>
      <c r="D333" s="10">
        <v>98471.2</v>
      </c>
      <c r="E333" s="10">
        <v>97599.608840000001</v>
      </c>
      <c r="F333" s="10"/>
      <c r="G333" s="10"/>
      <c r="H333" s="10"/>
      <c r="I333" s="10">
        <f t="shared" si="12"/>
        <v>99.114877080811453</v>
      </c>
      <c r="J333" s="10">
        <f t="shared" si="13"/>
        <v>99.114877080811453</v>
      </c>
      <c r="K333" s="10">
        <v>93664.563549999992</v>
      </c>
      <c r="L333" s="10">
        <f t="shared" si="14"/>
        <v>104.20121029859857</v>
      </c>
      <c r="M333" s="34"/>
    </row>
    <row r="334" spans="1:13" x14ac:dyDescent="0.2">
      <c r="A334" s="6" t="s">
        <v>328</v>
      </c>
      <c r="B334" s="7" t="s">
        <v>724</v>
      </c>
      <c r="C334" s="10">
        <v>1999236.3</v>
      </c>
      <c r="D334" s="10">
        <f>D337+D339+D341+D343+D345+D348+D350+D351+D353+D354+D356</f>
        <v>2000309.40044</v>
      </c>
      <c r="E334" s="10">
        <v>1624229.1080699998</v>
      </c>
      <c r="F334" s="10"/>
      <c r="G334" s="10"/>
      <c r="H334" s="10"/>
      <c r="I334" s="10">
        <f t="shared" si="12"/>
        <v>81.242477843664602</v>
      </c>
      <c r="J334" s="10">
        <f t="shared" si="13"/>
        <v>81.198893916747323</v>
      </c>
      <c r="K334" s="10">
        <v>1074993.6636199998</v>
      </c>
      <c r="L334" s="10">
        <f t="shared" si="14"/>
        <v>151.09197040292042</v>
      </c>
    </row>
    <row r="335" spans="1:13" ht="51" x14ac:dyDescent="0.2">
      <c r="A335" s="52" t="s">
        <v>1069</v>
      </c>
      <c r="B335" s="53" t="s">
        <v>1070</v>
      </c>
      <c r="C335" s="10">
        <v>0</v>
      </c>
      <c r="D335" s="10">
        <v>0</v>
      </c>
      <c r="E335" s="10">
        <v>0</v>
      </c>
      <c r="F335" s="10">
        <v>0</v>
      </c>
      <c r="G335" s="10">
        <v>0</v>
      </c>
      <c r="H335" s="10">
        <v>0</v>
      </c>
      <c r="I335" s="10">
        <v>0</v>
      </c>
      <c r="J335" s="10">
        <v>0</v>
      </c>
      <c r="K335" s="10">
        <v>9160.5</v>
      </c>
      <c r="L335" s="10">
        <v>0</v>
      </c>
    </row>
    <row r="336" spans="1:13" ht="25.5" x14ac:dyDescent="0.2">
      <c r="A336" s="52" t="s">
        <v>1071</v>
      </c>
      <c r="B336" s="53" t="s">
        <v>1072</v>
      </c>
      <c r="C336" s="10">
        <v>0</v>
      </c>
      <c r="D336" s="10">
        <v>0</v>
      </c>
      <c r="E336" s="10">
        <v>0</v>
      </c>
      <c r="F336" s="10">
        <v>0</v>
      </c>
      <c r="G336" s="10">
        <v>0</v>
      </c>
      <c r="H336" s="10">
        <v>0</v>
      </c>
      <c r="I336" s="10">
        <v>0</v>
      </c>
      <c r="J336" s="10">
        <v>0</v>
      </c>
      <c r="K336" s="10">
        <v>15636.13956</v>
      </c>
      <c r="L336" s="10">
        <v>0</v>
      </c>
    </row>
    <row r="337" spans="1:12" ht="38.25" x14ac:dyDescent="0.2">
      <c r="A337" s="6" t="s">
        <v>329</v>
      </c>
      <c r="B337" s="7" t="s">
        <v>725</v>
      </c>
      <c r="C337" s="10">
        <v>10346.4</v>
      </c>
      <c r="D337" s="10">
        <v>10346.4</v>
      </c>
      <c r="E337" s="10">
        <v>10330.81337</v>
      </c>
      <c r="F337" s="10"/>
      <c r="G337" s="10"/>
      <c r="H337" s="10"/>
      <c r="I337" s="10">
        <f t="shared" si="12"/>
        <v>99.849352141807785</v>
      </c>
      <c r="J337" s="10">
        <f t="shared" si="13"/>
        <v>99.849352141807785</v>
      </c>
      <c r="K337" s="10">
        <v>7253.3005599999997</v>
      </c>
      <c r="L337" s="10">
        <f t="shared" si="14"/>
        <v>142.42913670187136</v>
      </c>
    </row>
    <row r="338" spans="1:12" ht="38.25" x14ac:dyDescent="0.2">
      <c r="A338" s="6" t="s">
        <v>330</v>
      </c>
      <c r="B338" s="7" t="s">
        <v>726</v>
      </c>
      <c r="C338" s="10">
        <v>10346.4</v>
      </c>
      <c r="D338" s="10">
        <v>10346.4</v>
      </c>
      <c r="E338" s="10">
        <v>10330.81337</v>
      </c>
      <c r="F338" s="10"/>
      <c r="G338" s="10"/>
      <c r="H338" s="10"/>
      <c r="I338" s="10">
        <f t="shared" si="12"/>
        <v>99.849352141807785</v>
      </c>
      <c r="J338" s="10">
        <f t="shared" si="13"/>
        <v>99.849352141807785</v>
      </c>
      <c r="K338" s="10">
        <v>7253.3005599999997</v>
      </c>
      <c r="L338" s="10">
        <f t="shared" si="14"/>
        <v>142.42913670187136</v>
      </c>
    </row>
    <row r="339" spans="1:12" ht="25.5" x14ac:dyDescent="0.2">
      <c r="A339" s="6" t="s">
        <v>331</v>
      </c>
      <c r="B339" s="7" t="s">
        <v>727</v>
      </c>
      <c r="C339" s="10">
        <v>1511.1</v>
      </c>
      <c r="D339" s="10">
        <v>2584.2004400000001</v>
      </c>
      <c r="E339" s="10">
        <v>2584.2004400000001</v>
      </c>
      <c r="F339" s="10"/>
      <c r="G339" s="10"/>
      <c r="H339" s="10"/>
      <c r="I339" s="10">
        <f t="shared" si="12"/>
        <v>171.01452187148436</v>
      </c>
      <c r="J339" s="10">
        <f t="shared" si="13"/>
        <v>100</v>
      </c>
      <c r="K339" s="10">
        <v>2284.8620599999999</v>
      </c>
      <c r="L339" s="10">
        <f t="shared" si="14"/>
        <v>113.10093879365304</v>
      </c>
    </row>
    <row r="340" spans="1:12" ht="38.25" x14ac:dyDescent="0.2">
      <c r="A340" s="6" t="s">
        <v>332</v>
      </c>
      <c r="B340" s="7" t="s">
        <v>728</v>
      </c>
      <c r="C340" s="10">
        <v>1511.1</v>
      </c>
      <c r="D340" s="10">
        <v>2584.2004400000001</v>
      </c>
      <c r="E340" s="10">
        <v>2584.2004400000001</v>
      </c>
      <c r="F340" s="10"/>
      <c r="G340" s="10"/>
      <c r="H340" s="10"/>
      <c r="I340" s="10">
        <f t="shared" si="12"/>
        <v>171.01452187148436</v>
      </c>
      <c r="J340" s="10">
        <f t="shared" si="13"/>
        <v>100</v>
      </c>
      <c r="K340" s="10">
        <v>2284.8620599999999</v>
      </c>
      <c r="L340" s="10">
        <f t="shared" si="14"/>
        <v>113.10093879365304</v>
      </c>
    </row>
    <row r="341" spans="1:12" ht="51" x14ac:dyDescent="0.2">
      <c r="A341" s="6" t="s">
        <v>333</v>
      </c>
      <c r="B341" s="7" t="s">
        <v>729</v>
      </c>
      <c r="C341" s="10">
        <v>154865.29999999999</v>
      </c>
      <c r="D341" s="10">
        <v>154865.29999999999</v>
      </c>
      <c r="E341" s="10">
        <v>46381.211479999998</v>
      </c>
      <c r="F341" s="10">
        <v>0</v>
      </c>
      <c r="G341" s="10">
        <v>0</v>
      </c>
      <c r="H341" s="10">
        <v>0</v>
      </c>
      <c r="I341" s="10">
        <f t="shared" si="12"/>
        <v>29.949389230511937</v>
      </c>
      <c r="J341" s="10">
        <f t="shared" si="13"/>
        <v>29.949389230511937</v>
      </c>
      <c r="K341" s="10">
        <v>0</v>
      </c>
      <c r="L341" s="10">
        <v>0</v>
      </c>
    </row>
    <row r="342" spans="1:12" ht="63.75" x14ac:dyDescent="0.2">
      <c r="A342" s="6" t="s">
        <v>334</v>
      </c>
      <c r="B342" s="7" t="s">
        <v>730</v>
      </c>
      <c r="C342" s="10">
        <v>154865.29999999999</v>
      </c>
      <c r="D342" s="10">
        <v>154865.29999999999</v>
      </c>
      <c r="E342" s="10">
        <v>46381.211479999998</v>
      </c>
      <c r="F342" s="10">
        <v>0</v>
      </c>
      <c r="G342" s="10">
        <v>0</v>
      </c>
      <c r="H342" s="10">
        <v>0</v>
      </c>
      <c r="I342" s="10">
        <f t="shared" si="12"/>
        <v>29.949389230511937</v>
      </c>
      <c r="J342" s="10">
        <f t="shared" si="13"/>
        <v>29.949389230511937</v>
      </c>
      <c r="K342" s="10">
        <v>0</v>
      </c>
      <c r="L342" s="10">
        <v>0</v>
      </c>
    </row>
    <row r="343" spans="1:12" ht="25.5" x14ac:dyDescent="0.2">
      <c r="A343" s="6" t="s">
        <v>335</v>
      </c>
      <c r="B343" s="7" t="s">
        <v>731</v>
      </c>
      <c r="C343" s="10">
        <v>116290.8</v>
      </c>
      <c r="D343" s="10">
        <v>116290.8</v>
      </c>
      <c r="E343" s="10">
        <v>115808.32836</v>
      </c>
      <c r="F343" s="10"/>
      <c r="G343" s="10"/>
      <c r="H343" s="10"/>
      <c r="I343" s="10">
        <f t="shared" si="12"/>
        <v>99.585116243073386</v>
      </c>
      <c r="J343" s="10">
        <f t="shared" si="13"/>
        <v>99.585116243073386</v>
      </c>
      <c r="K343" s="10">
        <v>88070.889519999997</v>
      </c>
      <c r="L343" s="10">
        <f t="shared" si="14"/>
        <v>131.49444611173266</v>
      </c>
    </row>
    <row r="344" spans="1:12" ht="38.25" x14ac:dyDescent="0.2">
      <c r="A344" s="6" t="s">
        <v>336</v>
      </c>
      <c r="B344" s="7" t="s">
        <v>732</v>
      </c>
      <c r="C344" s="10">
        <v>116290.8</v>
      </c>
      <c r="D344" s="10">
        <v>116290.8</v>
      </c>
      <c r="E344" s="10">
        <v>115808.32836</v>
      </c>
      <c r="F344" s="10"/>
      <c r="G344" s="10"/>
      <c r="H344" s="10"/>
      <c r="I344" s="10">
        <f t="shared" si="12"/>
        <v>99.585116243073386</v>
      </c>
      <c r="J344" s="10">
        <f t="shared" si="13"/>
        <v>99.585116243073386</v>
      </c>
      <c r="K344" s="10">
        <v>88070.889519999997</v>
      </c>
      <c r="L344" s="10">
        <f t="shared" si="14"/>
        <v>131.49444611173266</v>
      </c>
    </row>
    <row r="345" spans="1:12" ht="76.5" x14ac:dyDescent="0.2">
      <c r="A345" s="6" t="s">
        <v>337</v>
      </c>
      <c r="B345" s="7" t="s">
        <v>733</v>
      </c>
      <c r="C345" s="10">
        <v>155.6</v>
      </c>
      <c r="D345" s="10">
        <v>155.6</v>
      </c>
      <c r="E345" s="10">
        <v>155.59997000000001</v>
      </c>
      <c r="F345" s="10"/>
      <c r="G345" s="10"/>
      <c r="H345" s="10"/>
      <c r="I345" s="10">
        <f t="shared" si="12"/>
        <v>99.999980719794351</v>
      </c>
      <c r="J345" s="10">
        <f t="shared" si="13"/>
        <v>99.999980719794351</v>
      </c>
      <c r="K345" s="10">
        <v>119.94444</v>
      </c>
      <c r="L345" s="10">
        <f t="shared" si="14"/>
        <v>129.72670513114238</v>
      </c>
    </row>
    <row r="346" spans="1:12" ht="51" x14ac:dyDescent="0.2">
      <c r="A346" s="52" t="s">
        <v>1073</v>
      </c>
      <c r="B346" s="53" t="s">
        <v>1074</v>
      </c>
      <c r="C346" s="10">
        <v>0</v>
      </c>
      <c r="D346" s="10">
        <v>0</v>
      </c>
      <c r="E346" s="10">
        <v>0</v>
      </c>
      <c r="F346" s="10">
        <v>0</v>
      </c>
      <c r="G346" s="10">
        <v>0</v>
      </c>
      <c r="H346" s="10">
        <v>0</v>
      </c>
      <c r="I346" s="10">
        <v>0</v>
      </c>
      <c r="J346" s="10">
        <v>0</v>
      </c>
      <c r="K346" s="10">
        <v>479.82140999999996</v>
      </c>
      <c r="L346" s="10">
        <v>0</v>
      </c>
    </row>
    <row r="347" spans="1:12" ht="51" x14ac:dyDescent="0.2">
      <c r="A347" s="52" t="s">
        <v>1075</v>
      </c>
      <c r="B347" s="53" t="s">
        <v>1076</v>
      </c>
      <c r="C347" s="10">
        <v>0</v>
      </c>
      <c r="D347" s="10">
        <v>0</v>
      </c>
      <c r="E347" s="10">
        <v>0</v>
      </c>
      <c r="F347" s="10">
        <v>0</v>
      </c>
      <c r="G347" s="10">
        <v>0</v>
      </c>
      <c r="H347" s="10">
        <v>0</v>
      </c>
      <c r="I347" s="10">
        <v>0</v>
      </c>
      <c r="J347" s="10">
        <v>0</v>
      </c>
      <c r="K347" s="10">
        <v>479.82140999999996</v>
      </c>
      <c r="L347" s="10">
        <v>0</v>
      </c>
    </row>
    <row r="348" spans="1:12" ht="25.5" x14ac:dyDescent="0.2">
      <c r="A348" s="6" t="s">
        <v>338</v>
      </c>
      <c r="B348" s="7" t="s">
        <v>734</v>
      </c>
      <c r="C348" s="10">
        <v>584988.80000000005</v>
      </c>
      <c r="D348" s="10">
        <v>584988.80000000005</v>
      </c>
      <c r="E348" s="10">
        <v>323158.73151000001</v>
      </c>
      <c r="F348" s="10"/>
      <c r="G348" s="10"/>
      <c r="H348" s="10"/>
      <c r="I348" s="10">
        <f t="shared" si="12"/>
        <v>55.241866427186295</v>
      </c>
      <c r="J348" s="10">
        <f t="shared" si="13"/>
        <v>55.241866427186295</v>
      </c>
      <c r="K348" s="10">
        <v>441224.40606999997</v>
      </c>
      <c r="L348" s="10">
        <f t="shared" si="14"/>
        <v>73.2413545271408</v>
      </c>
    </row>
    <row r="349" spans="1:12" ht="25.5" x14ac:dyDescent="0.2">
      <c r="A349" s="6" t="s">
        <v>339</v>
      </c>
      <c r="B349" s="7" t="s">
        <v>735</v>
      </c>
      <c r="C349" s="10">
        <v>584988.80000000005</v>
      </c>
      <c r="D349" s="10">
        <v>584988.80000000005</v>
      </c>
      <c r="E349" s="10">
        <v>323158.73151000001</v>
      </c>
      <c r="F349" s="10">
        <v>0</v>
      </c>
      <c r="G349" s="10">
        <v>0</v>
      </c>
      <c r="H349" s="10">
        <v>0</v>
      </c>
      <c r="I349" s="10">
        <f t="shared" si="12"/>
        <v>55.241866427186295</v>
      </c>
      <c r="J349" s="10">
        <f t="shared" si="13"/>
        <v>55.241866427186295</v>
      </c>
      <c r="K349" s="10">
        <v>441224.40606999997</v>
      </c>
      <c r="L349" s="10">
        <f t="shared" si="14"/>
        <v>73.2413545271408</v>
      </c>
    </row>
    <row r="350" spans="1:12" ht="89.25" x14ac:dyDescent="0.2">
      <c r="A350" s="6" t="s">
        <v>340</v>
      </c>
      <c r="B350" s="7" t="s">
        <v>736</v>
      </c>
      <c r="C350" s="10">
        <v>1000</v>
      </c>
      <c r="D350" s="10">
        <v>1000</v>
      </c>
      <c r="E350" s="10">
        <v>1000</v>
      </c>
      <c r="F350" s="10"/>
      <c r="G350" s="10"/>
      <c r="H350" s="10"/>
      <c r="I350" s="10">
        <f t="shared" si="12"/>
        <v>100</v>
      </c>
      <c r="J350" s="10">
        <f t="shared" si="13"/>
        <v>100</v>
      </c>
      <c r="K350" s="10">
        <v>2041.8</v>
      </c>
      <c r="L350" s="10">
        <f t="shared" si="14"/>
        <v>48.976393378391613</v>
      </c>
    </row>
    <row r="351" spans="1:12" ht="38.25" x14ac:dyDescent="0.2">
      <c r="A351" s="6" t="s">
        <v>341</v>
      </c>
      <c r="B351" s="7" t="s">
        <v>737</v>
      </c>
      <c r="C351" s="10">
        <v>528379.9</v>
      </c>
      <c r="D351" s="10">
        <v>528379.9</v>
      </c>
      <c r="E351" s="10">
        <v>523111.82293999998</v>
      </c>
      <c r="F351" s="10">
        <v>0</v>
      </c>
      <c r="G351" s="10">
        <v>0</v>
      </c>
      <c r="H351" s="10">
        <v>0</v>
      </c>
      <c r="I351" s="10">
        <f t="shared" si="12"/>
        <v>99.002975499257246</v>
      </c>
      <c r="J351" s="10">
        <f t="shared" si="13"/>
        <v>99.002975499257246</v>
      </c>
      <c r="K351" s="10">
        <v>0</v>
      </c>
      <c r="L351" s="10">
        <v>0</v>
      </c>
    </row>
    <row r="352" spans="1:12" ht="38.25" x14ac:dyDescent="0.2">
      <c r="A352" s="6" t="s">
        <v>342</v>
      </c>
      <c r="B352" s="7" t="s">
        <v>738</v>
      </c>
      <c r="C352" s="10">
        <v>528379.9</v>
      </c>
      <c r="D352" s="10">
        <v>528379.9</v>
      </c>
      <c r="E352" s="10">
        <v>523111.82293999998</v>
      </c>
      <c r="F352" s="10"/>
      <c r="G352" s="10"/>
      <c r="H352" s="10"/>
      <c r="I352" s="10">
        <f t="shared" si="12"/>
        <v>99.002975499257246</v>
      </c>
      <c r="J352" s="10">
        <f t="shared" si="13"/>
        <v>99.002975499257246</v>
      </c>
      <c r="K352" s="10">
        <v>0</v>
      </c>
      <c r="L352" s="10">
        <v>0</v>
      </c>
    </row>
    <row r="353" spans="1:14" ht="38.25" x14ac:dyDescent="0.2">
      <c r="A353" s="6" t="s">
        <v>343</v>
      </c>
      <c r="B353" s="7" t="s">
        <v>739</v>
      </c>
      <c r="C353" s="10">
        <v>69799.399999999994</v>
      </c>
      <c r="D353" s="10">
        <v>69799.399999999994</v>
      </c>
      <c r="E353" s="10">
        <v>69799.399999999994</v>
      </c>
      <c r="F353" s="10"/>
      <c r="G353" s="10"/>
      <c r="H353" s="10"/>
      <c r="I353" s="10">
        <f t="shared" si="12"/>
        <v>100</v>
      </c>
      <c r="J353" s="10">
        <f t="shared" si="13"/>
        <v>100</v>
      </c>
      <c r="K353" s="10">
        <v>0</v>
      </c>
      <c r="L353" s="10">
        <v>0</v>
      </c>
    </row>
    <row r="354" spans="1:14" ht="25.5" x14ac:dyDescent="0.2">
      <c r="A354" s="6" t="s">
        <v>344</v>
      </c>
      <c r="B354" s="7" t="s">
        <v>740</v>
      </c>
      <c r="C354" s="10">
        <v>331899</v>
      </c>
      <c r="D354" s="10">
        <v>331899</v>
      </c>
      <c r="E354" s="10">
        <v>331899</v>
      </c>
      <c r="F354" s="10"/>
      <c r="G354" s="10"/>
      <c r="H354" s="10"/>
      <c r="I354" s="10">
        <f t="shared" si="12"/>
        <v>100</v>
      </c>
      <c r="J354" s="10">
        <f t="shared" si="13"/>
        <v>100</v>
      </c>
      <c r="K354" s="10">
        <v>0</v>
      </c>
      <c r="L354" s="10">
        <v>0</v>
      </c>
    </row>
    <row r="355" spans="1:14" ht="25.5" x14ac:dyDescent="0.2">
      <c r="A355" s="6" t="s">
        <v>345</v>
      </c>
      <c r="B355" s="7" t="s">
        <v>741</v>
      </c>
      <c r="C355" s="10">
        <v>331899</v>
      </c>
      <c r="D355" s="10">
        <v>331899</v>
      </c>
      <c r="E355" s="10">
        <v>331899</v>
      </c>
      <c r="F355" s="10"/>
      <c r="G355" s="10"/>
      <c r="H355" s="10"/>
      <c r="I355" s="10">
        <f t="shared" ref="I355:I422" si="15">E355/C355*100</f>
        <v>100</v>
      </c>
      <c r="J355" s="10">
        <f t="shared" ref="J355:J422" si="16">E355/D355*100</f>
        <v>100</v>
      </c>
      <c r="K355" s="10">
        <v>0</v>
      </c>
      <c r="L355" s="10">
        <v>0</v>
      </c>
      <c r="N355" s="34"/>
    </row>
    <row r="356" spans="1:14" x14ac:dyDescent="0.2">
      <c r="A356" s="6" t="s">
        <v>346</v>
      </c>
      <c r="B356" s="7" t="s">
        <v>742</v>
      </c>
      <c r="C356" s="10">
        <v>200000</v>
      </c>
      <c r="D356" s="10">
        <v>200000</v>
      </c>
      <c r="E356" s="10">
        <v>200000</v>
      </c>
      <c r="F356" s="10"/>
      <c r="G356" s="10"/>
      <c r="H356" s="10"/>
      <c r="I356" s="10">
        <f t="shared" si="15"/>
        <v>100</v>
      </c>
      <c r="J356" s="10">
        <f t="shared" si="16"/>
        <v>100</v>
      </c>
      <c r="K356" s="10">
        <v>508722</v>
      </c>
      <c r="L356" s="10">
        <f t="shared" ref="L355:L422" si="17">E356/K356*100</f>
        <v>39.31420304213303</v>
      </c>
      <c r="N356" s="34"/>
    </row>
    <row r="357" spans="1:14" ht="25.5" x14ac:dyDescent="0.2">
      <c r="A357" s="6" t="s">
        <v>347</v>
      </c>
      <c r="B357" s="7" t="s">
        <v>743</v>
      </c>
      <c r="C357" s="10">
        <v>200000</v>
      </c>
      <c r="D357" s="10">
        <v>200000</v>
      </c>
      <c r="E357" s="10">
        <v>200000</v>
      </c>
      <c r="F357" s="10"/>
      <c r="G357" s="10"/>
      <c r="H357" s="10"/>
      <c r="I357" s="10">
        <f t="shared" si="15"/>
        <v>100</v>
      </c>
      <c r="J357" s="10">
        <f t="shared" si="16"/>
        <v>100</v>
      </c>
      <c r="K357" s="10">
        <v>508722</v>
      </c>
      <c r="L357" s="10">
        <f t="shared" si="17"/>
        <v>39.31420304213303</v>
      </c>
      <c r="N357" s="34"/>
    </row>
    <row r="358" spans="1:14" ht="25.5" x14ac:dyDescent="0.2">
      <c r="A358" s="4" t="s">
        <v>348</v>
      </c>
      <c r="B358" s="5" t="s">
        <v>744</v>
      </c>
      <c r="C358" s="9">
        <v>0</v>
      </c>
      <c r="D358" s="9">
        <v>0</v>
      </c>
      <c r="E358" s="9">
        <v>-567.09071999999992</v>
      </c>
      <c r="F358" s="9"/>
      <c r="G358" s="9"/>
      <c r="H358" s="9"/>
      <c r="I358" s="9">
        <v>0</v>
      </c>
      <c r="J358" s="9">
        <v>0</v>
      </c>
      <c r="K358" s="9">
        <v>0</v>
      </c>
      <c r="L358" s="9">
        <v>0</v>
      </c>
      <c r="M358" s="34"/>
      <c r="N358" s="34"/>
    </row>
    <row r="359" spans="1:14" ht="25.5" x14ac:dyDescent="0.2">
      <c r="A359" s="6" t="s">
        <v>349</v>
      </c>
      <c r="B359" s="7" t="s">
        <v>745</v>
      </c>
      <c r="C359" s="10">
        <v>0</v>
      </c>
      <c r="D359" s="10">
        <v>0</v>
      </c>
      <c r="E359" s="10">
        <v>-567.09071999999992</v>
      </c>
      <c r="F359" s="10"/>
      <c r="G359" s="10"/>
      <c r="H359" s="10"/>
      <c r="I359" s="10">
        <v>0</v>
      </c>
      <c r="J359" s="10">
        <v>0</v>
      </c>
      <c r="K359" s="10">
        <v>0</v>
      </c>
      <c r="L359" s="10">
        <v>0</v>
      </c>
    </row>
    <row r="360" spans="1:14" ht="51" x14ac:dyDescent="0.2">
      <c r="A360" s="6" t="s">
        <v>350</v>
      </c>
      <c r="B360" s="7" t="s">
        <v>746</v>
      </c>
      <c r="C360" s="10">
        <v>0</v>
      </c>
      <c r="D360" s="10">
        <v>0</v>
      </c>
      <c r="E360" s="10">
        <v>-567.09071999999992</v>
      </c>
      <c r="F360" s="10"/>
      <c r="G360" s="10"/>
      <c r="H360" s="10"/>
      <c r="I360" s="10">
        <v>0</v>
      </c>
      <c r="J360" s="10">
        <v>0</v>
      </c>
      <c r="K360" s="10">
        <v>0</v>
      </c>
      <c r="L360" s="10">
        <v>0</v>
      </c>
    </row>
    <row r="361" spans="1:14" ht="25.5" x14ac:dyDescent="0.2">
      <c r="A361" s="4" t="s">
        <v>351</v>
      </c>
      <c r="B361" s="5" t="s">
        <v>747</v>
      </c>
      <c r="C361" s="9">
        <v>3959.6</v>
      </c>
      <c r="D361" s="9">
        <v>3959.6</v>
      </c>
      <c r="E361" s="9">
        <v>3959.59</v>
      </c>
      <c r="F361" s="9"/>
      <c r="G361" s="9"/>
      <c r="H361" s="9"/>
      <c r="I361" s="9">
        <f t="shared" si="15"/>
        <v>99.999747449237304</v>
      </c>
      <c r="J361" s="9">
        <f t="shared" si="16"/>
        <v>99.999747449237304</v>
      </c>
      <c r="K361" s="9">
        <v>7065.45</v>
      </c>
      <c r="L361" s="9">
        <f t="shared" si="17"/>
        <v>56.041582630971845</v>
      </c>
    </row>
    <row r="362" spans="1:14" ht="25.5" x14ac:dyDescent="0.2">
      <c r="A362" s="6" t="s">
        <v>352</v>
      </c>
      <c r="B362" s="7" t="s">
        <v>748</v>
      </c>
      <c r="C362" s="10">
        <v>3959.6</v>
      </c>
      <c r="D362" s="10">
        <v>3959.6</v>
      </c>
      <c r="E362" s="10">
        <v>3959.59</v>
      </c>
      <c r="F362" s="10"/>
      <c r="G362" s="10"/>
      <c r="H362" s="10"/>
      <c r="I362" s="10">
        <f t="shared" si="15"/>
        <v>99.999747449237304</v>
      </c>
      <c r="J362" s="10">
        <f t="shared" si="16"/>
        <v>99.999747449237304</v>
      </c>
      <c r="K362" s="10">
        <v>7065.45</v>
      </c>
      <c r="L362" s="10">
        <f t="shared" si="17"/>
        <v>56.041582630971845</v>
      </c>
    </row>
    <row r="363" spans="1:14" ht="25.5" x14ac:dyDescent="0.2">
      <c r="A363" s="6" t="s">
        <v>353</v>
      </c>
      <c r="B363" s="7" t="s">
        <v>749</v>
      </c>
      <c r="C363" s="10">
        <v>3959.6</v>
      </c>
      <c r="D363" s="10">
        <v>3959.6</v>
      </c>
      <c r="E363" s="10">
        <v>3959.59</v>
      </c>
      <c r="F363" s="10"/>
      <c r="G363" s="10"/>
      <c r="H363" s="10"/>
      <c r="I363" s="10">
        <f t="shared" si="15"/>
        <v>99.999747449237304</v>
      </c>
      <c r="J363" s="10">
        <f t="shared" si="16"/>
        <v>99.999747449237304</v>
      </c>
      <c r="K363" s="10">
        <v>7065.45</v>
      </c>
      <c r="L363" s="10">
        <f t="shared" si="17"/>
        <v>56.041582630971845</v>
      </c>
    </row>
    <row r="364" spans="1:14" x14ac:dyDescent="0.2">
      <c r="A364" s="4" t="s">
        <v>354</v>
      </c>
      <c r="B364" s="5" t="s">
        <v>750</v>
      </c>
      <c r="C364" s="9">
        <v>3000</v>
      </c>
      <c r="D364" s="9">
        <v>3000</v>
      </c>
      <c r="E364" s="9">
        <v>3317.0595899999998</v>
      </c>
      <c r="F364" s="9"/>
      <c r="G364" s="9"/>
      <c r="H364" s="9"/>
      <c r="I364" s="9">
        <f t="shared" si="15"/>
        <v>110.56865300000001</v>
      </c>
      <c r="J364" s="9">
        <f t="shared" si="16"/>
        <v>110.56865300000001</v>
      </c>
      <c r="K364" s="9">
        <v>334.84289000000001</v>
      </c>
      <c r="L364" s="9" t="s">
        <v>1085</v>
      </c>
    </row>
    <row r="365" spans="1:14" x14ac:dyDescent="0.2">
      <c r="A365" s="6" t="s">
        <v>355</v>
      </c>
      <c r="B365" s="7" t="s">
        <v>751</v>
      </c>
      <c r="C365" s="10">
        <v>3000</v>
      </c>
      <c r="D365" s="10">
        <v>3000</v>
      </c>
      <c r="E365" s="10">
        <v>3317.0595899999998</v>
      </c>
      <c r="F365" s="10">
        <v>0</v>
      </c>
      <c r="G365" s="10">
        <v>0</v>
      </c>
      <c r="H365" s="10">
        <v>0</v>
      </c>
      <c r="I365" s="10">
        <f t="shared" si="15"/>
        <v>110.56865300000001</v>
      </c>
      <c r="J365" s="10">
        <f t="shared" si="16"/>
        <v>110.56865300000001</v>
      </c>
      <c r="K365" s="10">
        <v>334.84289000000001</v>
      </c>
      <c r="L365" s="10" t="s">
        <v>1085</v>
      </c>
    </row>
    <row r="366" spans="1:14" ht="25.5" x14ac:dyDescent="0.2">
      <c r="A366" s="52" t="s">
        <v>1077</v>
      </c>
      <c r="B366" s="53" t="s">
        <v>1078</v>
      </c>
      <c r="C366" s="10"/>
      <c r="D366" s="10"/>
      <c r="E366" s="10"/>
      <c r="F366" s="10"/>
      <c r="G366" s="10"/>
      <c r="H366" s="10"/>
      <c r="I366" s="10"/>
      <c r="J366" s="10"/>
      <c r="K366" s="10">
        <v>5.9880000000000004</v>
      </c>
      <c r="L366" s="10"/>
    </row>
    <row r="367" spans="1:14" x14ac:dyDescent="0.2">
      <c r="A367" s="6" t="s">
        <v>355</v>
      </c>
      <c r="B367" s="7" t="s">
        <v>752</v>
      </c>
      <c r="C367" s="10">
        <v>3000</v>
      </c>
      <c r="D367" s="10">
        <v>3000</v>
      </c>
      <c r="E367" s="10">
        <v>3317.0595899999998</v>
      </c>
      <c r="F367" s="10">
        <v>0</v>
      </c>
      <c r="G367" s="10">
        <v>0</v>
      </c>
      <c r="H367" s="10">
        <v>0</v>
      </c>
      <c r="I367" s="10">
        <f t="shared" si="15"/>
        <v>110.56865300000001</v>
      </c>
      <c r="J367" s="10">
        <f t="shared" si="16"/>
        <v>110.56865300000001</v>
      </c>
      <c r="K367" s="10">
        <v>328.85489000000001</v>
      </c>
      <c r="L367" s="10" t="s">
        <v>1085</v>
      </c>
    </row>
    <row r="368" spans="1:14" ht="67.5" customHeight="1" x14ac:dyDescent="0.2">
      <c r="A368" s="4" t="s">
        <v>356</v>
      </c>
      <c r="B368" s="5" t="s">
        <v>753</v>
      </c>
      <c r="C368" s="9">
        <v>14594.5</v>
      </c>
      <c r="D368" s="9">
        <v>14594.5</v>
      </c>
      <c r="E368" s="9">
        <v>304361.91213999997</v>
      </c>
      <c r="F368" s="9"/>
      <c r="G368" s="9"/>
      <c r="H368" s="9"/>
      <c r="I368" s="9" t="s">
        <v>1085</v>
      </c>
      <c r="J368" s="9">
        <f t="shared" si="16"/>
        <v>2085.456248175682</v>
      </c>
      <c r="K368" s="9">
        <v>373109.22450999997</v>
      </c>
      <c r="L368" s="9">
        <f t="shared" si="17"/>
        <v>81.574480646978103</v>
      </c>
    </row>
    <row r="369" spans="1:12" ht="51" x14ac:dyDescent="0.2">
      <c r="A369" s="6" t="s">
        <v>357</v>
      </c>
      <c r="B369" s="7" t="s">
        <v>754</v>
      </c>
      <c r="C369" s="10">
        <v>0</v>
      </c>
      <c r="D369" s="10">
        <v>0</v>
      </c>
      <c r="E369" s="10">
        <v>209013.91522</v>
      </c>
      <c r="F369" s="10"/>
      <c r="G369" s="10"/>
      <c r="H369" s="10"/>
      <c r="I369" s="10">
        <v>0</v>
      </c>
      <c r="J369" s="10">
        <v>0</v>
      </c>
      <c r="K369" s="10">
        <v>292014.75675</v>
      </c>
      <c r="L369" s="10">
        <f t="shared" si="17"/>
        <v>71.576490704180827</v>
      </c>
    </row>
    <row r="370" spans="1:12" ht="25.5" x14ac:dyDescent="0.2">
      <c r="A370" s="6" t="s">
        <v>358</v>
      </c>
      <c r="B370" s="7" t="s">
        <v>755</v>
      </c>
      <c r="C370" s="10">
        <v>14594.5</v>
      </c>
      <c r="D370" s="10">
        <v>14594.5</v>
      </c>
      <c r="E370" s="10">
        <v>95347.996920000005</v>
      </c>
      <c r="F370" s="10"/>
      <c r="G370" s="10"/>
      <c r="H370" s="10"/>
      <c r="I370" s="10" t="s">
        <v>1085</v>
      </c>
      <c r="J370" s="10">
        <f t="shared" si="16"/>
        <v>653.31458371304268</v>
      </c>
      <c r="K370" s="10">
        <v>81094.46776</v>
      </c>
      <c r="L370" s="10">
        <f t="shared" si="17"/>
        <v>117.57645071693854</v>
      </c>
    </row>
    <row r="371" spans="1:12" ht="38.25" x14ac:dyDescent="0.2">
      <c r="A371" s="6" t="s">
        <v>359</v>
      </c>
      <c r="B371" s="7" t="s">
        <v>756</v>
      </c>
      <c r="C371" s="10">
        <v>0</v>
      </c>
      <c r="D371" s="10">
        <v>0</v>
      </c>
      <c r="E371" s="10">
        <v>209013.91522</v>
      </c>
      <c r="F371" s="10"/>
      <c r="G371" s="10"/>
      <c r="H371" s="10"/>
      <c r="I371" s="10">
        <v>0</v>
      </c>
      <c r="J371" s="10">
        <v>0</v>
      </c>
      <c r="K371" s="10">
        <v>292014.75675</v>
      </c>
      <c r="L371" s="10">
        <f t="shared" si="17"/>
        <v>71.576490704180827</v>
      </c>
    </row>
    <row r="372" spans="1:12" ht="25.5" x14ac:dyDescent="0.2">
      <c r="A372" s="6" t="s">
        <v>360</v>
      </c>
      <c r="B372" s="7" t="s">
        <v>757</v>
      </c>
      <c r="C372" s="10">
        <v>14594.5</v>
      </c>
      <c r="D372" s="10">
        <v>14594.5</v>
      </c>
      <c r="E372" s="10">
        <v>95347.996920000005</v>
      </c>
      <c r="F372" s="10"/>
      <c r="G372" s="10"/>
      <c r="H372" s="10"/>
      <c r="I372" s="10" t="s">
        <v>1085</v>
      </c>
      <c r="J372" s="10">
        <f t="shared" si="16"/>
        <v>653.31458371304268</v>
      </c>
      <c r="K372" s="10">
        <v>81094.46776</v>
      </c>
      <c r="L372" s="10">
        <f t="shared" si="17"/>
        <v>117.57645071693854</v>
      </c>
    </row>
    <row r="373" spans="1:12" ht="25.5" x14ac:dyDescent="0.2">
      <c r="A373" s="6" t="s">
        <v>361</v>
      </c>
      <c r="B373" s="7" t="s">
        <v>758</v>
      </c>
      <c r="C373" s="10">
        <v>12470.5</v>
      </c>
      <c r="D373" s="10">
        <v>12470.5</v>
      </c>
      <c r="E373" s="10">
        <v>69308.494709999999</v>
      </c>
      <c r="F373" s="10"/>
      <c r="G373" s="10"/>
      <c r="H373" s="10"/>
      <c r="I373" s="10" t="s">
        <v>1085</v>
      </c>
      <c r="J373" s="10">
        <f t="shared" si="16"/>
        <v>555.77959753017115</v>
      </c>
      <c r="K373" s="10">
        <v>70241.756840000002</v>
      </c>
      <c r="L373" s="10">
        <f t="shared" si="17"/>
        <v>98.671357078773198</v>
      </c>
    </row>
    <row r="374" spans="1:12" ht="25.5" x14ac:dyDescent="0.2">
      <c r="A374" s="6" t="s">
        <v>362</v>
      </c>
      <c r="B374" s="7" t="s">
        <v>759</v>
      </c>
      <c r="C374" s="10">
        <v>2124</v>
      </c>
      <c r="D374" s="10">
        <v>2124</v>
      </c>
      <c r="E374" s="10">
        <v>2124.4871699999999</v>
      </c>
      <c r="F374" s="10"/>
      <c r="G374" s="10"/>
      <c r="H374" s="10"/>
      <c r="I374" s="10">
        <f t="shared" si="15"/>
        <v>100.02293644067797</v>
      </c>
      <c r="J374" s="10">
        <f t="shared" si="16"/>
        <v>100.02293644067797</v>
      </c>
      <c r="K374" s="10">
        <v>43.972070000000002</v>
      </c>
      <c r="L374" s="10" t="s">
        <v>1085</v>
      </c>
    </row>
    <row r="375" spans="1:12" ht="25.5" x14ac:dyDescent="0.2">
      <c r="A375" s="6" t="s">
        <v>363</v>
      </c>
      <c r="B375" s="7" t="s">
        <v>760</v>
      </c>
      <c r="C375" s="10">
        <v>0</v>
      </c>
      <c r="D375" s="10">
        <v>0</v>
      </c>
      <c r="E375" s="10">
        <v>23915.015039999998</v>
      </c>
      <c r="F375" s="10"/>
      <c r="G375" s="10"/>
      <c r="H375" s="10"/>
      <c r="I375" s="10">
        <v>0</v>
      </c>
      <c r="J375" s="10">
        <v>0</v>
      </c>
      <c r="K375" s="10">
        <v>10808.73885</v>
      </c>
      <c r="L375" s="10" t="s">
        <v>1085</v>
      </c>
    </row>
    <row r="376" spans="1:12" ht="51" x14ac:dyDescent="0.2">
      <c r="A376" s="52" t="s">
        <v>1079</v>
      </c>
      <c r="B376" s="53" t="s">
        <v>1080</v>
      </c>
      <c r="C376" s="10">
        <v>0</v>
      </c>
      <c r="D376" s="10">
        <v>0</v>
      </c>
      <c r="E376" s="10">
        <v>0</v>
      </c>
      <c r="F376" s="10">
        <v>0</v>
      </c>
      <c r="G376" s="10">
        <v>0</v>
      </c>
      <c r="H376" s="10">
        <v>0</v>
      </c>
      <c r="I376" s="10">
        <v>0</v>
      </c>
      <c r="J376" s="10">
        <v>0</v>
      </c>
      <c r="K376" s="10">
        <v>166.523</v>
      </c>
      <c r="L376" s="10">
        <v>0</v>
      </c>
    </row>
    <row r="377" spans="1:12" ht="38.25" x14ac:dyDescent="0.2">
      <c r="A377" s="52" t="s">
        <v>1081</v>
      </c>
      <c r="B377" s="54" t="s">
        <v>1082</v>
      </c>
      <c r="C377" s="10">
        <v>0</v>
      </c>
      <c r="D377" s="10">
        <v>0</v>
      </c>
      <c r="E377" s="10">
        <v>0</v>
      </c>
      <c r="F377" s="10">
        <v>0</v>
      </c>
      <c r="G377" s="10">
        <v>0</v>
      </c>
      <c r="H377" s="10">
        <v>0</v>
      </c>
      <c r="I377" s="10">
        <v>0</v>
      </c>
      <c r="J377" s="10">
        <v>0</v>
      </c>
      <c r="K377" s="10">
        <v>102.57388</v>
      </c>
      <c r="L377" s="10">
        <v>0</v>
      </c>
    </row>
    <row r="378" spans="1:12" ht="51" x14ac:dyDescent="0.2">
      <c r="A378" s="6" t="s">
        <v>364</v>
      </c>
      <c r="B378" s="7" t="s">
        <v>761</v>
      </c>
      <c r="C378" s="10">
        <v>0</v>
      </c>
      <c r="D378" s="10">
        <v>0</v>
      </c>
      <c r="E378" s="10">
        <v>1.74068</v>
      </c>
      <c r="F378" s="10"/>
      <c r="G378" s="10"/>
      <c r="H378" s="10"/>
      <c r="I378" s="10">
        <v>0</v>
      </c>
      <c r="J378" s="10">
        <v>0</v>
      </c>
      <c r="K378" s="10">
        <v>55.663179999999997</v>
      </c>
      <c r="L378" s="10">
        <f t="shared" si="17"/>
        <v>3.127165929075558</v>
      </c>
    </row>
    <row r="379" spans="1:12" ht="38.25" x14ac:dyDescent="0.2">
      <c r="A379" s="6" t="s">
        <v>365</v>
      </c>
      <c r="B379" s="7" t="s">
        <v>762</v>
      </c>
      <c r="C379" s="10">
        <v>0</v>
      </c>
      <c r="D379" s="10">
        <v>0</v>
      </c>
      <c r="E379" s="10">
        <v>6078.7860700000001</v>
      </c>
      <c r="F379" s="10"/>
      <c r="G379" s="10"/>
      <c r="H379" s="10"/>
      <c r="I379" s="10">
        <v>0</v>
      </c>
      <c r="J379" s="10">
        <v>0</v>
      </c>
      <c r="K379" s="10">
        <v>3896.4517999999998</v>
      </c>
      <c r="L379" s="10">
        <f t="shared" si="17"/>
        <v>156.00824498842769</v>
      </c>
    </row>
    <row r="380" spans="1:12" ht="51" x14ac:dyDescent="0.2">
      <c r="A380" s="6" t="s">
        <v>366</v>
      </c>
      <c r="B380" s="7" t="s">
        <v>763</v>
      </c>
      <c r="C380" s="10">
        <v>0</v>
      </c>
      <c r="D380" s="10">
        <v>0</v>
      </c>
      <c r="E380" s="10">
        <v>94.627750000000006</v>
      </c>
      <c r="F380" s="10"/>
      <c r="G380" s="10"/>
      <c r="H380" s="10"/>
      <c r="I380" s="10">
        <v>0</v>
      </c>
      <c r="J380" s="10">
        <v>0</v>
      </c>
      <c r="K380" s="10">
        <v>0</v>
      </c>
      <c r="L380" s="10">
        <v>0</v>
      </c>
    </row>
    <row r="381" spans="1:12" ht="51" x14ac:dyDescent="0.2">
      <c r="A381" s="6" t="s">
        <v>367</v>
      </c>
      <c r="B381" s="7" t="s">
        <v>764</v>
      </c>
      <c r="C381" s="10">
        <v>0</v>
      </c>
      <c r="D381" s="10">
        <v>0</v>
      </c>
      <c r="E381" s="10">
        <v>131776.76994</v>
      </c>
      <c r="F381" s="10"/>
      <c r="G381" s="10"/>
      <c r="H381" s="10"/>
      <c r="I381" s="10">
        <v>0</v>
      </c>
      <c r="J381" s="10">
        <v>0</v>
      </c>
      <c r="K381" s="10">
        <v>0</v>
      </c>
      <c r="L381" s="10">
        <v>0</v>
      </c>
    </row>
    <row r="382" spans="1:12" ht="63.75" x14ac:dyDescent="0.2">
      <c r="A382" s="6" t="s">
        <v>368</v>
      </c>
      <c r="B382" s="7" t="s">
        <v>765</v>
      </c>
      <c r="C382" s="10">
        <v>0</v>
      </c>
      <c r="D382" s="10">
        <v>0</v>
      </c>
      <c r="E382" s="10">
        <v>208.54964000000001</v>
      </c>
      <c r="F382" s="10"/>
      <c r="G382" s="10"/>
      <c r="H382" s="10"/>
      <c r="I382" s="10">
        <v>0</v>
      </c>
      <c r="J382" s="10">
        <v>0</v>
      </c>
      <c r="K382" s="10">
        <v>0</v>
      </c>
      <c r="L382" s="10">
        <v>0</v>
      </c>
    </row>
    <row r="383" spans="1:12" ht="38.25" x14ac:dyDescent="0.2">
      <c r="A383" s="6" t="s">
        <v>369</v>
      </c>
      <c r="B383" s="7" t="s">
        <v>766</v>
      </c>
      <c r="C383" s="10">
        <v>0</v>
      </c>
      <c r="D383" s="10">
        <v>0</v>
      </c>
      <c r="E383" s="10">
        <v>18.97382</v>
      </c>
      <c r="F383" s="10"/>
      <c r="G383" s="10"/>
      <c r="H383" s="10"/>
      <c r="I383" s="10">
        <v>0</v>
      </c>
      <c r="J383" s="10">
        <v>0</v>
      </c>
      <c r="K383" s="10">
        <v>0</v>
      </c>
      <c r="L383" s="10">
        <v>0</v>
      </c>
    </row>
    <row r="384" spans="1:12" s="22" customFormat="1" ht="38.25" x14ac:dyDescent="0.2">
      <c r="A384" s="6" t="s">
        <v>370</v>
      </c>
      <c r="B384" s="7" t="s">
        <v>767</v>
      </c>
      <c r="C384" s="10">
        <v>0</v>
      </c>
      <c r="D384" s="10">
        <v>0</v>
      </c>
      <c r="E384" s="10">
        <v>649.94530000000009</v>
      </c>
      <c r="F384" s="10"/>
      <c r="G384" s="10"/>
      <c r="H384" s="10"/>
      <c r="I384" s="10">
        <v>0</v>
      </c>
      <c r="J384" s="10">
        <v>0</v>
      </c>
      <c r="K384" s="10">
        <v>0</v>
      </c>
      <c r="L384" s="10">
        <v>0</v>
      </c>
    </row>
    <row r="385" spans="1:14" ht="63.75" x14ac:dyDescent="0.2">
      <c r="A385" s="6" t="s">
        <v>371</v>
      </c>
      <c r="B385" s="7" t="s">
        <v>768</v>
      </c>
      <c r="C385" s="10">
        <v>0</v>
      </c>
      <c r="D385" s="10">
        <v>0</v>
      </c>
      <c r="E385" s="10">
        <v>11.81498</v>
      </c>
      <c r="F385" s="10"/>
      <c r="G385" s="10"/>
      <c r="H385" s="10"/>
      <c r="I385" s="10">
        <v>0</v>
      </c>
      <c r="J385" s="10">
        <v>0</v>
      </c>
      <c r="K385" s="10">
        <v>20.44126</v>
      </c>
      <c r="L385" s="10">
        <f t="shared" si="17"/>
        <v>57.799665969710276</v>
      </c>
    </row>
    <row r="386" spans="1:14" ht="38.25" x14ac:dyDescent="0.2">
      <c r="A386" s="6" t="s">
        <v>372</v>
      </c>
      <c r="B386" s="7" t="s">
        <v>769</v>
      </c>
      <c r="C386" s="10">
        <v>0</v>
      </c>
      <c r="D386" s="10">
        <v>0</v>
      </c>
      <c r="E386" s="10">
        <v>70172.707040000008</v>
      </c>
      <c r="F386" s="10"/>
      <c r="G386" s="10"/>
      <c r="H386" s="10"/>
      <c r="I386" s="10">
        <v>0</v>
      </c>
      <c r="J386" s="10">
        <v>0</v>
      </c>
      <c r="K386" s="10">
        <v>287679.01785</v>
      </c>
      <c r="L386" s="10">
        <f t="shared" si="17"/>
        <v>24.392709473371838</v>
      </c>
    </row>
    <row r="387" spans="1:14" ht="38.25" x14ac:dyDescent="0.2">
      <c r="A387" s="52" t="s">
        <v>1083</v>
      </c>
      <c r="B387" s="53" t="s">
        <v>1084</v>
      </c>
      <c r="C387" s="10">
        <v>0</v>
      </c>
      <c r="D387" s="10">
        <v>0</v>
      </c>
      <c r="E387" s="10">
        <v>0</v>
      </c>
      <c r="F387" s="10">
        <v>0</v>
      </c>
      <c r="G387" s="10">
        <v>0</v>
      </c>
      <c r="H387" s="10">
        <v>0</v>
      </c>
      <c r="I387" s="10">
        <v>0</v>
      </c>
      <c r="J387" s="10">
        <v>0</v>
      </c>
      <c r="K387" s="10">
        <v>94.08578</v>
      </c>
      <c r="L387" s="10">
        <v>0</v>
      </c>
    </row>
    <row r="388" spans="1:14" ht="38.25" x14ac:dyDescent="0.2">
      <c r="A388" s="4" t="s">
        <v>373</v>
      </c>
      <c r="B388" s="5" t="s">
        <v>770</v>
      </c>
      <c r="C388" s="9">
        <v>-508722</v>
      </c>
      <c r="D388" s="9">
        <v>-508722</v>
      </c>
      <c r="E388" s="9">
        <v>-661105.59341999993</v>
      </c>
      <c r="F388" s="9"/>
      <c r="G388" s="9"/>
      <c r="H388" s="9"/>
      <c r="I388" s="9">
        <f t="shared" si="15"/>
        <v>129.95419766001862</v>
      </c>
      <c r="J388" s="9">
        <f t="shared" si="16"/>
        <v>129.95419766001862</v>
      </c>
      <c r="K388" s="9">
        <v>-86106.289499999999</v>
      </c>
      <c r="L388" s="9" t="s">
        <v>1085</v>
      </c>
      <c r="M388" s="34"/>
    </row>
    <row r="389" spans="1:14" ht="38.25" x14ac:dyDescent="0.2">
      <c r="A389" s="6" t="s">
        <v>374</v>
      </c>
      <c r="B389" s="7" t="s">
        <v>771</v>
      </c>
      <c r="C389" s="10">
        <v>-508722</v>
      </c>
      <c r="D389" s="10">
        <v>-508722</v>
      </c>
      <c r="E389" s="10">
        <v>-661105.59341999993</v>
      </c>
      <c r="F389" s="10"/>
      <c r="G389" s="10"/>
      <c r="H389" s="10"/>
      <c r="I389" s="10">
        <f t="shared" si="15"/>
        <v>129.95419766001862</v>
      </c>
      <c r="J389" s="10">
        <f t="shared" si="16"/>
        <v>129.95419766001862</v>
      </c>
      <c r="K389" s="10">
        <v>-86106.289499999999</v>
      </c>
      <c r="L389" s="10" t="s">
        <v>1085</v>
      </c>
    </row>
    <row r="390" spans="1:14" s="22" customFormat="1" ht="38.25" hidden="1" x14ac:dyDescent="0.2">
      <c r="A390" s="6" t="s">
        <v>375</v>
      </c>
      <c r="B390" s="7" t="s">
        <v>772</v>
      </c>
      <c r="C390" s="10">
        <v>0</v>
      </c>
      <c r="D390" s="10">
        <v>0</v>
      </c>
      <c r="E390" s="10">
        <v>-634.99248999999998</v>
      </c>
      <c r="F390" s="10"/>
      <c r="G390" s="10"/>
      <c r="H390" s="10"/>
      <c r="I390" s="10">
        <v>0</v>
      </c>
      <c r="J390" s="10">
        <v>0</v>
      </c>
      <c r="K390" s="10"/>
      <c r="L390" s="10">
        <v>0</v>
      </c>
    </row>
    <row r="391" spans="1:14" s="22" customFormat="1" ht="38.25" hidden="1" x14ac:dyDescent="0.2">
      <c r="A391" s="6" t="s">
        <v>376</v>
      </c>
      <c r="B391" s="7" t="s">
        <v>773</v>
      </c>
      <c r="C391" s="10">
        <v>0</v>
      </c>
      <c r="D391" s="10">
        <v>0</v>
      </c>
      <c r="E391" s="10">
        <v>-206.19956999999999</v>
      </c>
      <c r="F391" s="10">
        <v>0</v>
      </c>
      <c r="G391" s="10">
        <v>0</v>
      </c>
      <c r="H391" s="10">
        <v>0</v>
      </c>
      <c r="I391" s="10">
        <v>0</v>
      </c>
      <c r="J391" s="10">
        <v>0</v>
      </c>
      <c r="K391" s="10"/>
      <c r="L391" s="10">
        <v>0</v>
      </c>
    </row>
    <row r="392" spans="1:14" s="22" customFormat="1" ht="38.25" hidden="1" x14ac:dyDescent="0.2">
      <c r="A392" s="6" t="s">
        <v>377</v>
      </c>
      <c r="B392" s="7" t="s">
        <v>774</v>
      </c>
      <c r="C392" s="10">
        <v>0</v>
      </c>
      <c r="D392" s="10">
        <v>0</v>
      </c>
      <c r="E392" s="10">
        <v>-126.17214</v>
      </c>
      <c r="F392" s="10">
        <v>0</v>
      </c>
      <c r="G392" s="10">
        <v>0</v>
      </c>
      <c r="H392" s="10">
        <v>0</v>
      </c>
      <c r="I392" s="10">
        <v>0</v>
      </c>
      <c r="J392" s="10">
        <v>0</v>
      </c>
      <c r="K392" s="10"/>
      <c r="L392" s="10">
        <v>0</v>
      </c>
    </row>
    <row r="393" spans="1:14" ht="51" hidden="1" x14ac:dyDescent="0.2">
      <c r="A393" s="6" t="s">
        <v>378</v>
      </c>
      <c r="B393" s="7" t="s">
        <v>775</v>
      </c>
      <c r="C393" s="10">
        <v>0</v>
      </c>
      <c r="D393" s="10">
        <v>0</v>
      </c>
      <c r="E393" s="10">
        <v>-4976.2517400000006</v>
      </c>
      <c r="F393" s="10"/>
      <c r="G393" s="10"/>
      <c r="H393" s="10"/>
      <c r="I393" s="10">
        <v>0</v>
      </c>
      <c r="J393" s="10">
        <v>0</v>
      </c>
      <c r="K393" s="10"/>
      <c r="L393" s="10">
        <v>0</v>
      </c>
    </row>
    <row r="394" spans="1:14" ht="38.25" hidden="1" x14ac:dyDescent="0.2">
      <c r="A394" s="6" t="s">
        <v>379</v>
      </c>
      <c r="B394" s="7" t="s">
        <v>776</v>
      </c>
      <c r="C394" s="10">
        <v>0</v>
      </c>
      <c r="D394" s="10">
        <v>0</v>
      </c>
      <c r="E394" s="10">
        <v>-250.28457</v>
      </c>
      <c r="F394" s="10"/>
      <c r="G394" s="10"/>
      <c r="H394" s="10"/>
      <c r="I394" s="10">
        <v>0</v>
      </c>
      <c r="J394" s="10">
        <v>0</v>
      </c>
      <c r="K394" s="10"/>
      <c r="L394" s="10">
        <v>0</v>
      </c>
      <c r="N394" s="34"/>
    </row>
    <row r="395" spans="1:14" ht="25.5" hidden="1" x14ac:dyDescent="0.2">
      <c r="A395" s="6" t="s">
        <v>380</v>
      </c>
      <c r="B395" s="7" t="s">
        <v>777</v>
      </c>
      <c r="C395" s="10">
        <v>0</v>
      </c>
      <c r="D395" s="10">
        <v>0</v>
      </c>
      <c r="E395" s="10">
        <v>-312.77084000000002</v>
      </c>
      <c r="F395" s="10"/>
      <c r="G395" s="10"/>
      <c r="H395" s="10"/>
      <c r="I395" s="10">
        <v>0</v>
      </c>
      <c r="J395" s="10">
        <v>0</v>
      </c>
      <c r="K395" s="10"/>
      <c r="L395" s="10">
        <v>0</v>
      </c>
      <c r="M395" s="34"/>
      <c r="N395" s="34"/>
    </row>
    <row r="396" spans="1:14" ht="51" hidden="1" x14ac:dyDescent="0.2">
      <c r="A396" s="6" t="s">
        <v>381</v>
      </c>
      <c r="B396" s="7" t="s">
        <v>778</v>
      </c>
      <c r="C396" s="10">
        <v>0</v>
      </c>
      <c r="D396" s="10">
        <v>0</v>
      </c>
      <c r="E396" s="10">
        <v>-20311.4859</v>
      </c>
      <c r="F396" s="10"/>
      <c r="G396" s="10"/>
      <c r="H396" s="10"/>
      <c r="I396" s="10">
        <v>0</v>
      </c>
      <c r="J396" s="10">
        <v>0</v>
      </c>
      <c r="K396" s="10"/>
      <c r="L396" s="10">
        <v>0</v>
      </c>
      <c r="N396" s="34"/>
    </row>
    <row r="397" spans="1:14" ht="25.5" hidden="1" x14ac:dyDescent="0.2">
      <c r="A397" s="6" t="s">
        <v>382</v>
      </c>
      <c r="B397" s="7" t="s">
        <v>779</v>
      </c>
      <c r="C397" s="10">
        <v>0</v>
      </c>
      <c r="D397" s="10">
        <v>0</v>
      </c>
      <c r="E397" s="10">
        <v>-2.8323899999999997</v>
      </c>
      <c r="F397" s="10"/>
      <c r="G397" s="10"/>
      <c r="H397" s="10"/>
      <c r="I397" s="10">
        <v>0</v>
      </c>
      <c r="J397" s="10">
        <v>0</v>
      </c>
      <c r="K397" s="10"/>
      <c r="L397" s="10">
        <v>0</v>
      </c>
    </row>
    <row r="398" spans="1:14" ht="25.5" hidden="1" x14ac:dyDescent="0.2">
      <c r="A398" s="6" t="s">
        <v>383</v>
      </c>
      <c r="B398" s="7" t="s">
        <v>780</v>
      </c>
      <c r="C398" s="10">
        <v>0</v>
      </c>
      <c r="D398" s="10">
        <v>0</v>
      </c>
      <c r="E398" s="10">
        <v>-24.303999999999998</v>
      </c>
      <c r="F398" s="10"/>
      <c r="G398" s="10"/>
      <c r="H398" s="10"/>
      <c r="I398" s="10">
        <v>0</v>
      </c>
      <c r="J398" s="10">
        <v>0</v>
      </c>
      <c r="K398" s="10"/>
      <c r="L398" s="10">
        <v>0</v>
      </c>
    </row>
    <row r="399" spans="1:14" ht="38.25" hidden="1" x14ac:dyDescent="0.2">
      <c r="A399" s="6" t="s">
        <v>384</v>
      </c>
      <c r="B399" s="7" t="s">
        <v>781</v>
      </c>
      <c r="C399" s="10">
        <v>0</v>
      </c>
      <c r="D399" s="10">
        <v>0</v>
      </c>
      <c r="E399" s="10">
        <v>-1812.2280000000001</v>
      </c>
      <c r="F399" s="10">
        <v>0</v>
      </c>
      <c r="G399" s="10">
        <v>0</v>
      </c>
      <c r="H399" s="10">
        <v>0</v>
      </c>
      <c r="I399" s="10">
        <v>0</v>
      </c>
      <c r="J399" s="10">
        <v>0</v>
      </c>
      <c r="K399" s="10"/>
      <c r="L399" s="10">
        <v>0</v>
      </c>
    </row>
    <row r="400" spans="1:14" ht="38.25" hidden="1" x14ac:dyDescent="0.2">
      <c r="A400" s="6" t="s">
        <v>385</v>
      </c>
      <c r="B400" s="7" t="s">
        <v>782</v>
      </c>
      <c r="C400" s="10">
        <v>0</v>
      </c>
      <c r="D400" s="10">
        <v>0</v>
      </c>
      <c r="E400" s="10">
        <v>-21.12246</v>
      </c>
      <c r="F400" s="10"/>
      <c r="G400" s="10"/>
      <c r="H400" s="10"/>
      <c r="I400" s="10">
        <v>0</v>
      </c>
      <c r="J400" s="10">
        <v>0</v>
      </c>
      <c r="K400" s="10"/>
      <c r="L400" s="10">
        <v>0</v>
      </c>
    </row>
    <row r="401" spans="1:12" s="22" customFormat="1" ht="51" hidden="1" x14ac:dyDescent="0.2">
      <c r="A401" s="6" t="s">
        <v>386</v>
      </c>
      <c r="B401" s="7" t="s">
        <v>783</v>
      </c>
      <c r="C401" s="10">
        <v>0</v>
      </c>
      <c r="D401" s="10">
        <v>0</v>
      </c>
      <c r="E401" s="10">
        <v>-5.1631899999999993</v>
      </c>
      <c r="F401" s="10"/>
      <c r="G401" s="10"/>
      <c r="H401" s="10"/>
      <c r="I401" s="10">
        <v>0</v>
      </c>
      <c r="J401" s="10">
        <v>0</v>
      </c>
      <c r="K401" s="10"/>
      <c r="L401" s="10">
        <v>0</v>
      </c>
    </row>
    <row r="402" spans="1:12" s="22" customFormat="1" ht="38.25" hidden="1" x14ac:dyDescent="0.2">
      <c r="A402" s="6" t="s">
        <v>387</v>
      </c>
      <c r="B402" s="7" t="s">
        <v>784</v>
      </c>
      <c r="C402" s="10">
        <v>0</v>
      </c>
      <c r="D402" s="10">
        <v>0</v>
      </c>
      <c r="E402" s="10">
        <v>-53.984550000000006</v>
      </c>
      <c r="F402" s="10">
        <v>0</v>
      </c>
      <c r="G402" s="10">
        <v>0</v>
      </c>
      <c r="H402" s="10">
        <v>0</v>
      </c>
      <c r="I402" s="10">
        <v>0</v>
      </c>
      <c r="J402" s="10">
        <v>0</v>
      </c>
      <c r="K402" s="10"/>
      <c r="L402" s="10">
        <v>0</v>
      </c>
    </row>
    <row r="403" spans="1:12" ht="63.75" hidden="1" x14ac:dyDescent="0.2">
      <c r="A403" s="6" t="s">
        <v>388</v>
      </c>
      <c r="B403" s="7" t="s">
        <v>785</v>
      </c>
      <c r="C403" s="10">
        <v>0</v>
      </c>
      <c r="D403" s="10">
        <v>0</v>
      </c>
      <c r="E403" s="10">
        <v>-33</v>
      </c>
      <c r="F403" s="10"/>
      <c r="G403" s="10"/>
      <c r="H403" s="10"/>
      <c r="I403" s="10">
        <v>0</v>
      </c>
      <c r="J403" s="10">
        <v>0</v>
      </c>
      <c r="K403" s="10"/>
      <c r="L403" s="10">
        <v>0</v>
      </c>
    </row>
    <row r="404" spans="1:12" s="22" customFormat="1" ht="38.25" hidden="1" x14ac:dyDescent="0.2">
      <c r="A404" s="6" t="s">
        <v>389</v>
      </c>
      <c r="B404" s="28" t="s">
        <v>786</v>
      </c>
      <c r="C404" s="10">
        <v>0</v>
      </c>
      <c r="D404" s="10">
        <v>0</v>
      </c>
      <c r="E404" s="10">
        <v>-1.2584900000000001</v>
      </c>
      <c r="F404" s="10"/>
      <c r="G404" s="10"/>
      <c r="H404" s="10"/>
      <c r="I404" s="10">
        <v>0</v>
      </c>
      <c r="J404" s="10">
        <v>0</v>
      </c>
      <c r="K404" s="10"/>
      <c r="L404" s="10">
        <v>0</v>
      </c>
    </row>
    <row r="405" spans="1:12" s="22" customFormat="1" ht="38.25" hidden="1" x14ac:dyDescent="0.2">
      <c r="A405" s="6" t="s">
        <v>390</v>
      </c>
      <c r="B405" s="7" t="s">
        <v>787</v>
      </c>
      <c r="C405" s="10">
        <v>0</v>
      </c>
      <c r="D405" s="10">
        <v>0</v>
      </c>
      <c r="E405" s="10">
        <v>-8846.6128900000003</v>
      </c>
      <c r="F405" s="10"/>
      <c r="G405" s="10"/>
      <c r="H405" s="10"/>
      <c r="I405" s="10">
        <v>0</v>
      </c>
      <c r="J405" s="10">
        <v>0</v>
      </c>
      <c r="K405" s="10"/>
      <c r="L405" s="10">
        <v>0</v>
      </c>
    </row>
    <row r="406" spans="1:12" ht="38.25" hidden="1" x14ac:dyDescent="0.2">
      <c r="A406" s="6" t="s">
        <v>391</v>
      </c>
      <c r="B406" s="7" t="s">
        <v>788</v>
      </c>
      <c r="C406" s="10">
        <v>0</v>
      </c>
      <c r="D406" s="10">
        <v>0</v>
      </c>
      <c r="E406" s="10">
        <v>-1848.1377299999999</v>
      </c>
      <c r="F406" s="10"/>
      <c r="G406" s="10"/>
      <c r="H406" s="10"/>
      <c r="I406" s="10">
        <v>0</v>
      </c>
      <c r="J406" s="10">
        <v>0</v>
      </c>
      <c r="K406" s="10"/>
      <c r="L406" s="10">
        <v>0</v>
      </c>
    </row>
    <row r="407" spans="1:12" ht="25.5" hidden="1" x14ac:dyDescent="0.2">
      <c r="A407" s="6" t="s">
        <v>392</v>
      </c>
      <c r="B407" s="7" t="s">
        <v>789</v>
      </c>
      <c r="C407" s="10">
        <v>0</v>
      </c>
      <c r="D407" s="10">
        <v>0</v>
      </c>
      <c r="E407" s="10">
        <v>-13.47894</v>
      </c>
      <c r="F407" s="10"/>
      <c r="G407" s="10"/>
      <c r="H407" s="10"/>
      <c r="I407" s="10">
        <v>0</v>
      </c>
      <c r="J407" s="10">
        <v>0</v>
      </c>
      <c r="K407" s="10"/>
      <c r="L407" s="10">
        <v>0</v>
      </c>
    </row>
    <row r="408" spans="1:12" ht="25.5" hidden="1" x14ac:dyDescent="0.2">
      <c r="A408" s="6" t="s">
        <v>393</v>
      </c>
      <c r="B408" s="7" t="s">
        <v>790</v>
      </c>
      <c r="C408" s="10">
        <v>0</v>
      </c>
      <c r="D408" s="10">
        <v>0</v>
      </c>
      <c r="E408" s="10">
        <v>-290.00905</v>
      </c>
      <c r="F408" s="10"/>
      <c r="G408" s="10"/>
      <c r="H408" s="10"/>
      <c r="I408" s="10">
        <v>0</v>
      </c>
      <c r="J408" s="10">
        <v>0</v>
      </c>
      <c r="K408" s="10"/>
      <c r="L408" s="10">
        <v>0</v>
      </c>
    </row>
    <row r="409" spans="1:12" ht="51" hidden="1" x14ac:dyDescent="0.2">
      <c r="A409" s="6" t="s">
        <v>394</v>
      </c>
      <c r="B409" s="7" t="s">
        <v>791</v>
      </c>
      <c r="C409" s="10">
        <v>0</v>
      </c>
      <c r="D409" s="10">
        <v>0</v>
      </c>
      <c r="E409" s="10">
        <v>-157.13946999999999</v>
      </c>
      <c r="F409" s="10"/>
      <c r="G409" s="10"/>
      <c r="H409" s="10"/>
      <c r="I409" s="10">
        <v>0</v>
      </c>
      <c r="J409" s="10">
        <v>0</v>
      </c>
      <c r="K409" s="10"/>
      <c r="L409" s="10">
        <v>0</v>
      </c>
    </row>
    <row r="410" spans="1:12" ht="38.25" hidden="1" x14ac:dyDescent="0.2">
      <c r="A410" s="6" t="s">
        <v>395</v>
      </c>
      <c r="B410" s="7" t="s">
        <v>792</v>
      </c>
      <c r="C410" s="10">
        <v>0</v>
      </c>
      <c r="D410" s="10">
        <v>0</v>
      </c>
      <c r="E410" s="10">
        <v>-46.000419999999998</v>
      </c>
      <c r="F410" s="10"/>
      <c r="G410" s="10"/>
      <c r="H410" s="10"/>
      <c r="I410" s="10">
        <v>0</v>
      </c>
      <c r="J410" s="10">
        <v>0</v>
      </c>
      <c r="K410" s="10"/>
      <c r="L410" s="10">
        <v>0</v>
      </c>
    </row>
    <row r="411" spans="1:12" ht="38.25" hidden="1" x14ac:dyDescent="0.2">
      <c r="A411" s="6" t="s">
        <v>396</v>
      </c>
      <c r="B411" s="7" t="s">
        <v>793</v>
      </c>
      <c r="C411" s="10">
        <v>0</v>
      </c>
      <c r="D411" s="10">
        <v>0</v>
      </c>
      <c r="E411" s="10">
        <v>-211.35418999999999</v>
      </c>
      <c r="F411" s="10">
        <v>0</v>
      </c>
      <c r="G411" s="10">
        <v>0</v>
      </c>
      <c r="H411" s="10">
        <v>0</v>
      </c>
      <c r="I411" s="10">
        <v>0</v>
      </c>
      <c r="J411" s="10">
        <v>0</v>
      </c>
      <c r="K411" s="10"/>
      <c r="L411" s="10">
        <v>0</v>
      </c>
    </row>
    <row r="412" spans="1:12" ht="38.25" hidden="1" x14ac:dyDescent="0.2">
      <c r="A412" s="6" t="s">
        <v>397</v>
      </c>
      <c r="B412" s="7" t="s">
        <v>794</v>
      </c>
      <c r="C412" s="10">
        <v>0</v>
      </c>
      <c r="D412" s="10">
        <v>0</v>
      </c>
      <c r="E412" s="10">
        <v>-6078.7860700000001</v>
      </c>
      <c r="F412" s="10"/>
      <c r="G412" s="10"/>
      <c r="H412" s="10"/>
      <c r="I412" s="10">
        <v>0</v>
      </c>
      <c r="J412" s="10">
        <v>0</v>
      </c>
      <c r="K412" s="10"/>
      <c r="L412" s="10">
        <v>0</v>
      </c>
    </row>
    <row r="413" spans="1:12" ht="38.25" hidden="1" x14ac:dyDescent="0.2">
      <c r="A413" s="6" t="s">
        <v>398</v>
      </c>
      <c r="B413" s="7" t="s">
        <v>795</v>
      </c>
      <c r="C413" s="10">
        <v>0</v>
      </c>
      <c r="D413" s="10">
        <v>0</v>
      </c>
      <c r="E413" s="10">
        <v>-1543.29456</v>
      </c>
      <c r="F413" s="10"/>
      <c r="G413" s="10"/>
      <c r="H413" s="10"/>
      <c r="I413" s="10">
        <v>0</v>
      </c>
      <c r="J413" s="10">
        <v>0</v>
      </c>
      <c r="K413" s="10"/>
      <c r="L413" s="10">
        <v>0</v>
      </c>
    </row>
    <row r="414" spans="1:12" ht="38.25" hidden="1" x14ac:dyDescent="0.2">
      <c r="A414" s="6" t="s">
        <v>399</v>
      </c>
      <c r="B414" s="7" t="s">
        <v>796</v>
      </c>
      <c r="C414" s="10">
        <v>0</v>
      </c>
      <c r="D414" s="10">
        <v>0</v>
      </c>
      <c r="E414" s="10">
        <v>-28.673999999999999</v>
      </c>
      <c r="F414" s="10">
        <v>0</v>
      </c>
      <c r="G414" s="10">
        <v>0</v>
      </c>
      <c r="H414" s="10">
        <v>0</v>
      </c>
      <c r="I414" s="10">
        <v>0</v>
      </c>
      <c r="J414" s="10">
        <v>0</v>
      </c>
      <c r="K414" s="10"/>
      <c r="L414" s="10">
        <v>0</v>
      </c>
    </row>
    <row r="415" spans="1:12" ht="38.25" hidden="1" x14ac:dyDescent="0.2">
      <c r="A415" s="6" t="s">
        <v>400</v>
      </c>
      <c r="B415" s="7" t="s">
        <v>797</v>
      </c>
      <c r="C415" s="10">
        <v>0</v>
      </c>
      <c r="D415" s="10">
        <v>0</v>
      </c>
      <c r="E415" s="10">
        <v>-98832.577449999997</v>
      </c>
      <c r="F415" s="10"/>
      <c r="G415" s="10"/>
      <c r="H415" s="10"/>
      <c r="I415" s="10">
        <v>0</v>
      </c>
      <c r="J415" s="10">
        <v>0</v>
      </c>
      <c r="K415" s="10"/>
      <c r="L415" s="10">
        <v>0</v>
      </c>
    </row>
    <row r="416" spans="1:12" ht="51" hidden="1" x14ac:dyDescent="0.2">
      <c r="A416" s="6" t="s">
        <v>401</v>
      </c>
      <c r="B416" s="7" t="s">
        <v>798</v>
      </c>
      <c r="C416" s="10">
        <v>0</v>
      </c>
      <c r="D416" s="10">
        <v>0</v>
      </c>
      <c r="E416" s="10">
        <v>-190.78813</v>
      </c>
      <c r="F416" s="10"/>
      <c r="G416" s="10"/>
      <c r="H416" s="10"/>
      <c r="I416" s="10">
        <v>0</v>
      </c>
      <c r="J416" s="10">
        <v>0</v>
      </c>
      <c r="K416" s="10"/>
      <c r="L416" s="10">
        <v>0</v>
      </c>
    </row>
    <row r="417" spans="1:12" ht="25.5" hidden="1" x14ac:dyDescent="0.2">
      <c r="A417" s="6" t="s">
        <v>402</v>
      </c>
      <c r="B417" s="7" t="s">
        <v>799</v>
      </c>
      <c r="C417" s="10">
        <v>0</v>
      </c>
      <c r="D417" s="10">
        <v>0</v>
      </c>
      <c r="E417" s="10">
        <v>-14.230360000000001</v>
      </c>
      <c r="F417" s="10"/>
      <c r="G417" s="10"/>
      <c r="H417" s="10"/>
      <c r="I417" s="10">
        <v>0</v>
      </c>
      <c r="J417" s="10">
        <v>0</v>
      </c>
      <c r="K417" s="10"/>
      <c r="L417" s="10">
        <v>0</v>
      </c>
    </row>
    <row r="418" spans="1:12" ht="76.5" hidden="1" x14ac:dyDescent="0.2">
      <c r="A418" s="6" t="s">
        <v>403</v>
      </c>
      <c r="B418" s="7" t="s">
        <v>800</v>
      </c>
      <c r="C418" s="10">
        <v>0</v>
      </c>
      <c r="D418" s="10">
        <v>0</v>
      </c>
      <c r="E418" s="10">
        <v>-72.654039999999995</v>
      </c>
      <c r="F418" s="10"/>
      <c r="G418" s="10"/>
      <c r="H418" s="10"/>
      <c r="I418" s="10">
        <v>0</v>
      </c>
      <c r="J418" s="10">
        <v>0</v>
      </c>
      <c r="K418" s="10"/>
      <c r="L418" s="10">
        <v>0</v>
      </c>
    </row>
    <row r="419" spans="1:12" ht="51" hidden="1" x14ac:dyDescent="0.2">
      <c r="A419" s="6" t="s">
        <v>404</v>
      </c>
      <c r="B419" s="7" t="s">
        <v>801</v>
      </c>
      <c r="C419" s="10">
        <v>0</v>
      </c>
      <c r="D419" s="10">
        <v>0</v>
      </c>
      <c r="E419" s="10">
        <v>-6.1314599999999997</v>
      </c>
      <c r="F419" s="10"/>
      <c r="G419" s="10"/>
      <c r="H419" s="10"/>
      <c r="I419" s="10">
        <v>0</v>
      </c>
      <c r="J419" s="10">
        <v>0</v>
      </c>
      <c r="K419" s="10"/>
      <c r="L419" s="10">
        <v>0</v>
      </c>
    </row>
    <row r="420" spans="1:12" ht="51" hidden="1" x14ac:dyDescent="0.2">
      <c r="A420" s="6" t="s">
        <v>405</v>
      </c>
      <c r="B420" s="7" t="s">
        <v>802</v>
      </c>
      <c r="C420" s="10">
        <v>0</v>
      </c>
      <c r="D420" s="10">
        <v>0</v>
      </c>
      <c r="E420" s="10">
        <v>-637.52197000000001</v>
      </c>
      <c r="F420" s="10"/>
      <c r="G420" s="10"/>
      <c r="H420" s="10"/>
      <c r="I420" s="10">
        <v>0</v>
      </c>
      <c r="J420" s="10">
        <v>0</v>
      </c>
      <c r="K420" s="10"/>
      <c r="L420" s="10">
        <v>0</v>
      </c>
    </row>
    <row r="421" spans="1:12" ht="25.5" hidden="1" x14ac:dyDescent="0.2">
      <c r="A421" s="6" t="s">
        <v>406</v>
      </c>
      <c r="B421" s="7" t="s">
        <v>803</v>
      </c>
      <c r="C421" s="10">
        <v>0</v>
      </c>
      <c r="D421" s="10">
        <v>0</v>
      </c>
      <c r="E421" s="10">
        <v>-343.49834000000004</v>
      </c>
      <c r="F421" s="10">
        <v>0</v>
      </c>
      <c r="G421" s="10">
        <v>0</v>
      </c>
      <c r="H421" s="10">
        <v>0</v>
      </c>
      <c r="I421" s="10">
        <v>0</v>
      </c>
      <c r="J421" s="10">
        <v>0</v>
      </c>
      <c r="K421" s="10"/>
      <c r="L421" s="10">
        <v>0</v>
      </c>
    </row>
    <row r="422" spans="1:12" ht="76.5" hidden="1" x14ac:dyDescent="0.2">
      <c r="A422" s="6" t="s">
        <v>407</v>
      </c>
      <c r="B422" s="7" t="s">
        <v>804</v>
      </c>
      <c r="C422" s="10">
        <v>0</v>
      </c>
      <c r="D422" s="10">
        <v>0</v>
      </c>
      <c r="E422" s="10">
        <v>-5.2641200000000001</v>
      </c>
      <c r="F422" s="10"/>
      <c r="G422" s="10"/>
      <c r="H422" s="10"/>
      <c r="I422" s="10">
        <v>0</v>
      </c>
      <c r="J422" s="10">
        <v>0</v>
      </c>
      <c r="K422" s="10"/>
      <c r="L422" s="10">
        <v>0</v>
      </c>
    </row>
    <row r="423" spans="1:12" ht="89.25" hidden="1" x14ac:dyDescent="0.2">
      <c r="A423" s="6" t="s">
        <v>408</v>
      </c>
      <c r="B423" s="7" t="s">
        <v>805</v>
      </c>
      <c r="C423" s="10">
        <v>0</v>
      </c>
      <c r="D423" s="10">
        <v>0</v>
      </c>
      <c r="E423" s="10">
        <v>-257.61592999999999</v>
      </c>
      <c r="F423" s="10"/>
      <c r="G423" s="10"/>
      <c r="H423" s="10"/>
      <c r="I423" s="10">
        <v>0</v>
      </c>
      <c r="J423" s="10">
        <v>0</v>
      </c>
      <c r="K423" s="10"/>
      <c r="L423" s="10">
        <v>0</v>
      </c>
    </row>
    <row r="424" spans="1:12" ht="38.25" hidden="1" x14ac:dyDescent="0.2">
      <c r="A424" s="6" t="s">
        <v>409</v>
      </c>
      <c r="B424" s="7" t="s">
        <v>806</v>
      </c>
      <c r="C424" s="10">
        <v>0</v>
      </c>
      <c r="D424" s="10">
        <v>0</v>
      </c>
      <c r="E424" s="10">
        <v>-649.94530000000009</v>
      </c>
      <c r="F424" s="10"/>
      <c r="G424" s="10"/>
      <c r="H424" s="10"/>
      <c r="I424" s="10">
        <v>0</v>
      </c>
      <c r="J424" s="10">
        <v>0</v>
      </c>
      <c r="K424" s="10"/>
      <c r="L424" s="10">
        <v>0</v>
      </c>
    </row>
    <row r="425" spans="1:12" ht="38.25" hidden="1" x14ac:dyDescent="0.2">
      <c r="A425" s="6" t="s">
        <v>410</v>
      </c>
      <c r="B425" s="7" t="s">
        <v>807</v>
      </c>
      <c r="C425" s="10">
        <v>0</v>
      </c>
      <c r="D425" s="10">
        <v>0</v>
      </c>
      <c r="E425" s="10">
        <v>-5.4079199999999998</v>
      </c>
      <c r="F425" s="10"/>
      <c r="G425" s="10"/>
      <c r="H425" s="10"/>
      <c r="I425" s="10">
        <v>0</v>
      </c>
      <c r="J425" s="10">
        <v>0</v>
      </c>
      <c r="K425" s="10"/>
      <c r="L425" s="10">
        <v>0</v>
      </c>
    </row>
    <row r="426" spans="1:12" s="22" customFormat="1" ht="38.25" hidden="1" x14ac:dyDescent="0.2">
      <c r="A426" s="6" t="s">
        <v>411</v>
      </c>
      <c r="B426" s="7" t="s">
        <v>808</v>
      </c>
      <c r="C426" s="10">
        <v>0</v>
      </c>
      <c r="D426" s="10">
        <v>0</v>
      </c>
      <c r="E426" s="10">
        <v>-416.98071000000004</v>
      </c>
      <c r="F426" s="10"/>
      <c r="G426" s="10"/>
      <c r="H426" s="10"/>
      <c r="I426" s="10">
        <v>0</v>
      </c>
      <c r="J426" s="10">
        <v>0</v>
      </c>
      <c r="K426" s="10"/>
      <c r="L426" s="10">
        <v>0</v>
      </c>
    </row>
    <row r="427" spans="1:12" s="22" customFormat="1" ht="38.25" hidden="1" x14ac:dyDescent="0.2">
      <c r="A427" s="6" t="s">
        <v>412</v>
      </c>
      <c r="B427" s="7" t="s">
        <v>809</v>
      </c>
      <c r="C427" s="10">
        <v>-508722</v>
      </c>
      <c r="D427" s="10">
        <v>-508722</v>
      </c>
      <c r="E427" s="10">
        <v>-511837.44004000002</v>
      </c>
      <c r="F427" s="10"/>
      <c r="G427" s="10"/>
      <c r="H427" s="10"/>
      <c r="I427" s="10">
        <f t="shared" ref="I423:I471" si="18">E427/C427*100</f>
        <v>100.61240521149075</v>
      </c>
      <c r="J427" s="10">
        <f t="shared" ref="J423:J471" si="19">E427/D427*100</f>
        <v>100.61240521149075</v>
      </c>
      <c r="K427" s="10"/>
      <c r="L427" s="10">
        <v>0</v>
      </c>
    </row>
    <row r="428" spans="1:12" s="22" customFormat="1" x14ac:dyDescent="0.2">
      <c r="A428" s="4" t="s">
        <v>811</v>
      </c>
      <c r="B428" s="5" t="s">
        <v>810</v>
      </c>
      <c r="C428" s="9">
        <f>C429+C440+C442+C448+C458+C463+C467+C475+C479+C487+C493+C497+C501+C503</f>
        <v>57933098.329200007</v>
      </c>
      <c r="D428" s="9">
        <v>57993879.01771</v>
      </c>
      <c r="E428" s="9">
        <v>53505037.080739997</v>
      </c>
      <c r="F428" s="9"/>
      <c r="G428" s="9"/>
      <c r="H428" s="9"/>
      <c r="I428" s="9">
        <f t="shared" si="18"/>
        <v>92.356595148255465</v>
      </c>
      <c r="J428" s="9">
        <f t="shared" si="19"/>
        <v>92.259800494463889</v>
      </c>
      <c r="K428" s="9">
        <v>52572369.54276</v>
      </c>
      <c r="L428" s="9">
        <f t="shared" ref="L423:L471" si="20">E428/K428*100</f>
        <v>101.77406410647214</v>
      </c>
    </row>
    <row r="429" spans="1:12" x14ac:dyDescent="0.2">
      <c r="A429" s="4" t="s">
        <v>812</v>
      </c>
      <c r="B429" s="5" t="s">
        <v>891</v>
      </c>
      <c r="C429" s="9">
        <f>C430+C431+C432+C433+C434+C435+C436+C437+C438+C439</f>
        <v>2669083.1</v>
      </c>
      <c r="D429" s="9">
        <v>2665101.8821</v>
      </c>
      <c r="E429" s="9">
        <v>2469593.8042600001</v>
      </c>
      <c r="F429" s="9"/>
      <c r="G429" s="9"/>
      <c r="H429" s="9"/>
      <c r="I429" s="9">
        <f t="shared" si="18"/>
        <v>92.525924137019189</v>
      </c>
      <c r="J429" s="9">
        <f t="shared" si="19"/>
        <v>92.664142442241385</v>
      </c>
      <c r="K429" s="9">
        <v>2258577.3804000001</v>
      </c>
      <c r="L429" s="9">
        <f t="shared" si="20"/>
        <v>109.342891046869</v>
      </c>
    </row>
    <row r="430" spans="1:12" ht="25.5" x14ac:dyDescent="0.2">
      <c r="A430" s="6" t="s">
        <v>813</v>
      </c>
      <c r="B430" s="7" t="s">
        <v>892</v>
      </c>
      <c r="C430" s="10">
        <v>4589</v>
      </c>
      <c r="D430" s="10">
        <v>5251</v>
      </c>
      <c r="E430" s="10">
        <v>5087.5677699999997</v>
      </c>
      <c r="F430" s="10"/>
      <c r="G430" s="10"/>
      <c r="H430" s="10"/>
      <c r="I430" s="10">
        <f t="shared" si="18"/>
        <v>110.86440989322293</v>
      </c>
      <c r="J430" s="10">
        <f t="shared" si="19"/>
        <v>96.887597981336882</v>
      </c>
      <c r="K430" s="10">
        <v>4210.5863899999995</v>
      </c>
      <c r="L430" s="10">
        <f t="shared" si="20"/>
        <v>120.82801060875514</v>
      </c>
    </row>
    <row r="431" spans="1:12" s="22" customFormat="1" ht="25.5" x14ac:dyDescent="0.2">
      <c r="A431" s="6" t="s">
        <v>814</v>
      </c>
      <c r="B431" s="7" t="s">
        <v>893</v>
      </c>
      <c r="C431" s="10">
        <v>183184.9</v>
      </c>
      <c r="D431" s="10">
        <v>181868.4</v>
      </c>
      <c r="E431" s="10">
        <v>178037.85566999999</v>
      </c>
      <c r="F431" s="10"/>
      <c r="G431" s="10"/>
      <c r="H431" s="10"/>
      <c r="I431" s="10">
        <f t="shared" si="18"/>
        <v>97.190246395854672</v>
      </c>
      <c r="J431" s="10">
        <f t="shared" si="19"/>
        <v>97.893782355813315</v>
      </c>
      <c r="K431" s="10">
        <v>180658.60743</v>
      </c>
      <c r="L431" s="10">
        <f t="shared" si="20"/>
        <v>98.549334683089768</v>
      </c>
    </row>
    <row r="432" spans="1:12" s="22" customFormat="1" ht="38.25" x14ac:dyDescent="0.2">
      <c r="A432" s="6" t="s">
        <v>815</v>
      </c>
      <c r="B432" s="7" t="s">
        <v>894</v>
      </c>
      <c r="C432" s="10">
        <v>382523.4</v>
      </c>
      <c r="D432" s="10">
        <v>381861.4</v>
      </c>
      <c r="E432" s="10">
        <v>362154.77429999999</v>
      </c>
      <c r="F432" s="10"/>
      <c r="G432" s="10"/>
      <c r="H432" s="10"/>
      <c r="I432" s="10">
        <f t="shared" si="18"/>
        <v>94.675194850824809</v>
      </c>
      <c r="J432" s="10">
        <f t="shared" si="19"/>
        <v>94.839325027352857</v>
      </c>
      <c r="K432" s="10">
        <v>354672.32617000001</v>
      </c>
      <c r="L432" s="10">
        <f t="shared" si="20"/>
        <v>102.10967915393927</v>
      </c>
    </row>
    <row r="433" spans="1:12" s="22" customFormat="1" x14ac:dyDescent="0.2">
      <c r="A433" s="6" t="s">
        <v>816</v>
      </c>
      <c r="B433" s="7" t="s">
        <v>895</v>
      </c>
      <c r="C433" s="10">
        <v>242109.1</v>
      </c>
      <c r="D433" s="10">
        <v>249426.9</v>
      </c>
      <c r="E433" s="10">
        <v>248287.55444000001</v>
      </c>
      <c r="F433" s="10"/>
      <c r="G433" s="10"/>
      <c r="H433" s="10"/>
      <c r="I433" s="10">
        <f t="shared" si="18"/>
        <v>102.55192986963316</v>
      </c>
      <c r="J433" s="10">
        <f t="shared" si="19"/>
        <v>99.543214641243594</v>
      </c>
      <c r="K433" s="10">
        <v>232470.52886000002</v>
      </c>
      <c r="L433" s="10">
        <f t="shared" si="20"/>
        <v>106.8038841988119</v>
      </c>
    </row>
    <row r="434" spans="1:12" s="22" customFormat="1" ht="25.5" x14ac:dyDescent="0.2">
      <c r="A434" s="6" t="s">
        <v>817</v>
      </c>
      <c r="B434" s="8" t="s">
        <v>896</v>
      </c>
      <c r="C434" s="10">
        <v>204260</v>
      </c>
      <c r="D434" s="10">
        <v>204260</v>
      </c>
      <c r="E434" s="10">
        <v>198183.63618999999</v>
      </c>
      <c r="F434" s="10"/>
      <c r="G434" s="10"/>
      <c r="H434" s="10"/>
      <c r="I434" s="10">
        <f t="shared" si="18"/>
        <v>97.025181724272983</v>
      </c>
      <c r="J434" s="10">
        <f t="shared" si="19"/>
        <v>97.025181724272983</v>
      </c>
      <c r="K434" s="10">
        <v>206190.49335</v>
      </c>
      <c r="L434" s="10">
        <f t="shared" si="20"/>
        <v>96.116767058504152</v>
      </c>
    </row>
    <row r="435" spans="1:12" x14ac:dyDescent="0.2">
      <c r="A435" s="6" t="s">
        <v>818</v>
      </c>
      <c r="B435" s="8" t="s">
        <v>897</v>
      </c>
      <c r="C435" s="10">
        <v>114642.2</v>
      </c>
      <c r="D435" s="10">
        <v>114642.2</v>
      </c>
      <c r="E435" s="10">
        <v>112950.01951</v>
      </c>
      <c r="F435" s="10"/>
      <c r="G435" s="10"/>
      <c r="H435" s="10"/>
      <c r="I435" s="10">
        <f t="shared" si="18"/>
        <v>98.523946251903752</v>
      </c>
      <c r="J435" s="10">
        <f t="shared" si="19"/>
        <v>98.523946251903752</v>
      </c>
      <c r="K435" s="10">
        <v>116058.86769</v>
      </c>
      <c r="L435" s="10">
        <f t="shared" si="20"/>
        <v>97.321317843369002</v>
      </c>
    </row>
    <row r="436" spans="1:12" s="22" customFormat="1" x14ac:dyDescent="0.2">
      <c r="A436" s="6" t="s">
        <v>819</v>
      </c>
      <c r="B436" s="8" t="s">
        <v>898</v>
      </c>
      <c r="C436" s="10">
        <v>184</v>
      </c>
      <c r="D436" s="10">
        <v>186</v>
      </c>
      <c r="E436" s="10">
        <v>170.21214000000001</v>
      </c>
      <c r="F436" s="10"/>
      <c r="G436" s="10"/>
      <c r="H436" s="10"/>
      <c r="I436" s="10">
        <f t="shared" si="18"/>
        <v>92.50659782608696</v>
      </c>
      <c r="J436" s="10">
        <f t="shared" si="19"/>
        <v>91.511903225806464</v>
      </c>
      <c r="K436" s="10">
        <v>158.36857999999998</v>
      </c>
      <c r="L436" s="10">
        <f t="shared" si="20"/>
        <v>107.47847836988879</v>
      </c>
    </row>
    <row r="437" spans="1:12" x14ac:dyDescent="0.2">
      <c r="A437" s="6" t="s">
        <v>820</v>
      </c>
      <c r="B437" s="8" t="s">
        <v>899</v>
      </c>
      <c r="C437" s="10">
        <v>2550</v>
      </c>
      <c r="D437" s="10">
        <v>2550</v>
      </c>
      <c r="E437" s="10">
        <v>2500</v>
      </c>
      <c r="F437" s="10"/>
      <c r="G437" s="10"/>
      <c r="H437" s="10"/>
      <c r="I437" s="10">
        <f t="shared" si="18"/>
        <v>98.039215686274503</v>
      </c>
      <c r="J437" s="10">
        <f t="shared" si="19"/>
        <v>98.039215686274503</v>
      </c>
      <c r="K437" s="10">
        <v>1199.2</v>
      </c>
      <c r="L437" s="10" t="s">
        <v>1085</v>
      </c>
    </row>
    <row r="438" spans="1:12" x14ac:dyDescent="0.2">
      <c r="A438" s="6" t="s">
        <v>821</v>
      </c>
      <c r="B438" s="8" t="s">
        <v>900</v>
      </c>
      <c r="C438" s="10">
        <v>108250.3</v>
      </c>
      <c r="D438" s="10">
        <v>95685.626550000001</v>
      </c>
      <c r="E438" s="10">
        <v>0</v>
      </c>
      <c r="F438" s="10"/>
      <c r="G438" s="10"/>
      <c r="H438" s="10"/>
      <c r="I438" s="10">
        <f t="shared" si="18"/>
        <v>0</v>
      </c>
      <c r="J438" s="10">
        <f t="shared" si="19"/>
        <v>0</v>
      </c>
      <c r="K438" s="10">
        <v>0</v>
      </c>
      <c r="L438" s="10">
        <v>0</v>
      </c>
    </row>
    <row r="439" spans="1:12" x14ac:dyDescent="0.2">
      <c r="A439" s="6" t="s">
        <v>822</v>
      </c>
      <c r="B439" s="8" t="s">
        <v>901</v>
      </c>
      <c r="C439" s="10">
        <v>1426790.2</v>
      </c>
      <c r="D439" s="10">
        <v>1429370.35555</v>
      </c>
      <c r="E439" s="10">
        <v>1362222.1842400001</v>
      </c>
      <c r="F439" s="10"/>
      <c r="G439" s="10"/>
      <c r="H439" s="10"/>
      <c r="I439" s="10">
        <f t="shared" si="18"/>
        <v>95.474596352007467</v>
      </c>
      <c r="J439" s="10">
        <f t="shared" si="19"/>
        <v>95.302255216832009</v>
      </c>
      <c r="K439" s="10">
        <v>1164157.6019300001</v>
      </c>
      <c r="L439" s="10">
        <f t="shared" si="20"/>
        <v>117.01355400519984</v>
      </c>
    </row>
    <row r="440" spans="1:12" x14ac:dyDescent="0.2">
      <c r="A440" s="4" t="s">
        <v>823</v>
      </c>
      <c r="B440" s="3" t="s">
        <v>902</v>
      </c>
      <c r="C440" s="9">
        <v>31426.1</v>
      </c>
      <c r="D440" s="9">
        <v>31426.1</v>
      </c>
      <c r="E440" s="9">
        <v>31426.1</v>
      </c>
      <c r="F440" s="9"/>
      <c r="G440" s="9"/>
      <c r="H440" s="9"/>
      <c r="I440" s="9">
        <f t="shared" si="18"/>
        <v>100</v>
      </c>
      <c r="J440" s="9">
        <f t="shared" si="19"/>
        <v>100</v>
      </c>
      <c r="K440" s="9">
        <v>30150.246070000001</v>
      </c>
      <c r="L440" s="9">
        <f t="shared" si="20"/>
        <v>104.23165345661802</v>
      </c>
    </row>
    <row r="441" spans="1:12" s="22" customFormat="1" x14ac:dyDescent="0.2">
      <c r="A441" s="6" t="s">
        <v>824</v>
      </c>
      <c r="B441" s="8" t="s">
        <v>903</v>
      </c>
      <c r="C441" s="10">
        <v>31426.1</v>
      </c>
      <c r="D441" s="10">
        <v>31426.1</v>
      </c>
      <c r="E441" s="10">
        <v>31426.1</v>
      </c>
      <c r="F441" s="10"/>
      <c r="G441" s="10"/>
      <c r="H441" s="10"/>
      <c r="I441" s="10">
        <f t="shared" si="18"/>
        <v>100</v>
      </c>
      <c r="J441" s="10">
        <f t="shared" si="19"/>
        <v>100</v>
      </c>
      <c r="K441" s="10">
        <v>30150.246070000001</v>
      </c>
      <c r="L441" s="10">
        <f t="shared" si="20"/>
        <v>104.23165345661802</v>
      </c>
    </row>
    <row r="442" spans="1:12" ht="25.5" x14ac:dyDescent="0.2">
      <c r="A442" s="4" t="s">
        <v>825</v>
      </c>
      <c r="B442" s="3" t="s">
        <v>904</v>
      </c>
      <c r="C442" s="9">
        <f>C443+C444+C445+C447+C446</f>
        <v>971530.3</v>
      </c>
      <c r="D442" s="9">
        <v>982844.2</v>
      </c>
      <c r="E442" s="9">
        <v>934980.82681</v>
      </c>
      <c r="F442" s="9"/>
      <c r="G442" s="9"/>
      <c r="H442" s="9"/>
      <c r="I442" s="9">
        <f t="shared" si="18"/>
        <v>96.237948194719195</v>
      </c>
      <c r="J442" s="9">
        <f t="shared" si="19"/>
        <v>95.130115923764933</v>
      </c>
      <c r="K442" s="9">
        <v>726568.14038</v>
      </c>
      <c r="L442" s="9">
        <f t="shared" si="20"/>
        <v>128.68453416096648</v>
      </c>
    </row>
    <row r="443" spans="1:12" x14ac:dyDescent="0.2">
      <c r="A443" s="6" t="s">
        <v>826</v>
      </c>
      <c r="B443" s="8" t="s">
        <v>905</v>
      </c>
      <c r="C443" s="10">
        <v>65027</v>
      </c>
      <c r="D443" s="10">
        <v>65027</v>
      </c>
      <c r="E443" s="10">
        <v>64544.869650000001</v>
      </c>
      <c r="F443" s="10"/>
      <c r="G443" s="10"/>
      <c r="H443" s="10"/>
      <c r="I443" s="10">
        <f t="shared" si="18"/>
        <v>99.258568979039481</v>
      </c>
      <c r="J443" s="10">
        <f t="shared" si="19"/>
        <v>99.258568979039481</v>
      </c>
      <c r="K443" s="10">
        <v>58448.578150000001</v>
      </c>
      <c r="L443" s="10">
        <f t="shared" si="20"/>
        <v>110.43017930111958</v>
      </c>
    </row>
    <row r="444" spans="1:12" ht="25.5" x14ac:dyDescent="0.2">
      <c r="A444" s="6" t="s">
        <v>827</v>
      </c>
      <c r="B444" s="8" t="s">
        <v>906</v>
      </c>
      <c r="C444" s="10">
        <v>268490.7</v>
      </c>
      <c r="D444" s="10">
        <v>287534.34729000001</v>
      </c>
      <c r="E444" s="10">
        <v>277968.23600999999</v>
      </c>
      <c r="F444" s="10"/>
      <c r="G444" s="10"/>
      <c r="H444" s="10"/>
      <c r="I444" s="10">
        <f t="shared" si="18"/>
        <v>103.52993083559319</v>
      </c>
      <c r="J444" s="10">
        <f t="shared" si="19"/>
        <v>96.673054412399679</v>
      </c>
      <c r="K444" s="10">
        <v>112454.70216</v>
      </c>
      <c r="L444" s="10" t="s">
        <v>1085</v>
      </c>
    </row>
    <row r="445" spans="1:12" x14ac:dyDescent="0.2">
      <c r="A445" s="6" t="s">
        <v>828</v>
      </c>
      <c r="B445" s="8" t="s">
        <v>907</v>
      </c>
      <c r="C445" s="10">
        <v>401106.3</v>
      </c>
      <c r="D445" s="10">
        <v>400967.65270999999</v>
      </c>
      <c r="E445" s="10">
        <v>399803.72869000002</v>
      </c>
      <c r="F445" s="10"/>
      <c r="G445" s="10"/>
      <c r="H445" s="10"/>
      <c r="I445" s="10">
        <f t="shared" si="18"/>
        <v>99.675255335057074</v>
      </c>
      <c r="J445" s="10">
        <f t="shared" si="19"/>
        <v>99.709721217626054</v>
      </c>
      <c r="K445" s="10">
        <v>389934.29736999999</v>
      </c>
      <c r="L445" s="10">
        <f t="shared" si="20"/>
        <v>102.53104981699907</v>
      </c>
    </row>
    <row r="446" spans="1:12" s="22" customFormat="1" x14ac:dyDescent="0.2">
      <c r="A446" s="6" t="s">
        <v>829</v>
      </c>
      <c r="B446" s="8" t="s">
        <v>908</v>
      </c>
      <c r="C446" s="10">
        <v>5115.5</v>
      </c>
      <c r="D446" s="10">
        <v>5115.5</v>
      </c>
      <c r="E446" s="10">
        <v>5007.3671799999993</v>
      </c>
      <c r="F446" s="10"/>
      <c r="G446" s="10"/>
      <c r="H446" s="10"/>
      <c r="I446" s="10">
        <f t="shared" si="18"/>
        <v>97.886173003616449</v>
      </c>
      <c r="J446" s="10">
        <f t="shared" si="19"/>
        <v>97.886173003616449</v>
      </c>
      <c r="K446" s="10">
        <v>7822.0009300000002</v>
      </c>
      <c r="L446" s="10">
        <f t="shared" si="20"/>
        <v>64.016448282370618</v>
      </c>
    </row>
    <row r="447" spans="1:12" ht="25.5" x14ac:dyDescent="0.2">
      <c r="A447" s="6" t="s">
        <v>830</v>
      </c>
      <c r="B447" s="7" t="s">
        <v>909</v>
      </c>
      <c r="C447" s="10">
        <v>231790.8</v>
      </c>
      <c r="D447" s="10">
        <v>224199.7</v>
      </c>
      <c r="E447" s="10">
        <v>187656.62528000001</v>
      </c>
      <c r="F447" s="10"/>
      <c r="G447" s="10"/>
      <c r="H447" s="10"/>
      <c r="I447" s="10">
        <f t="shared" si="18"/>
        <v>80.959479530680255</v>
      </c>
      <c r="J447" s="10">
        <f t="shared" si="19"/>
        <v>83.700658511139849</v>
      </c>
      <c r="K447" s="10">
        <v>157908.56177</v>
      </c>
      <c r="L447" s="10">
        <f t="shared" si="20"/>
        <v>118.83879073848398</v>
      </c>
    </row>
    <row r="448" spans="1:12" x14ac:dyDescent="0.2">
      <c r="A448" s="4" t="s">
        <v>831</v>
      </c>
      <c r="B448" s="5" t="s">
        <v>910</v>
      </c>
      <c r="C448" s="9">
        <f>C449+C450+C451+C452+C453+C454+C455+C456+C457</f>
        <v>11552542.799999999</v>
      </c>
      <c r="D448" s="9">
        <v>11543212.353200002</v>
      </c>
      <c r="E448" s="9">
        <v>9809707.6544899996</v>
      </c>
      <c r="F448" s="9"/>
      <c r="G448" s="9"/>
      <c r="H448" s="9"/>
      <c r="I448" s="9">
        <f t="shared" si="18"/>
        <v>84.913839527086637</v>
      </c>
      <c r="J448" s="9">
        <f t="shared" si="19"/>
        <v>84.982475885671107</v>
      </c>
      <c r="K448" s="9">
        <v>11368232.9563</v>
      </c>
      <c r="L448" s="9">
        <f t="shared" si="20"/>
        <v>86.29052282970413</v>
      </c>
    </row>
    <row r="449" spans="1:12" x14ac:dyDescent="0.2">
      <c r="A449" s="6" t="s">
        <v>832</v>
      </c>
      <c r="B449" s="7" t="s">
        <v>911</v>
      </c>
      <c r="C449" s="10">
        <v>345799.4</v>
      </c>
      <c r="D449" s="10">
        <v>345799.4</v>
      </c>
      <c r="E449" s="10">
        <v>291602.73797000002</v>
      </c>
      <c r="F449" s="10"/>
      <c r="G449" s="10"/>
      <c r="H449" s="10"/>
      <c r="I449" s="10">
        <f t="shared" si="18"/>
        <v>84.327138210766122</v>
      </c>
      <c r="J449" s="10">
        <f t="shared" si="19"/>
        <v>84.327138210766122</v>
      </c>
      <c r="K449" s="10">
        <v>252197.39909999998</v>
      </c>
      <c r="L449" s="10">
        <f t="shared" si="20"/>
        <v>115.62479986337021</v>
      </c>
    </row>
    <row r="450" spans="1:12" s="22" customFormat="1" x14ac:dyDescent="0.2">
      <c r="A450" s="6" t="s">
        <v>833</v>
      </c>
      <c r="B450" s="7" t="s">
        <v>912</v>
      </c>
      <c r="C450" s="10">
        <v>2527.6999999999998</v>
      </c>
      <c r="D450" s="10">
        <v>2527.6999999999998</v>
      </c>
      <c r="E450" s="10">
        <v>0</v>
      </c>
      <c r="F450" s="10"/>
      <c r="G450" s="10"/>
      <c r="H450" s="10"/>
      <c r="I450" s="10">
        <f t="shared" si="18"/>
        <v>0</v>
      </c>
      <c r="J450" s="10">
        <f t="shared" si="19"/>
        <v>0</v>
      </c>
      <c r="K450" s="10">
        <v>0</v>
      </c>
      <c r="L450" s="10">
        <v>0</v>
      </c>
    </row>
    <row r="451" spans="1:12" x14ac:dyDescent="0.2">
      <c r="A451" s="6" t="s">
        <v>834</v>
      </c>
      <c r="B451" s="7" t="s">
        <v>913</v>
      </c>
      <c r="C451" s="10">
        <v>2520515.6</v>
      </c>
      <c r="D451" s="10">
        <v>2520515.6</v>
      </c>
      <c r="E451" s="10">
        <v>2483407.5480500003</v>
      </c>
      <c r="F451" s="10"/>
      <c r="G451" s="10"/>
      <c r="H451" s="10"/>
      <c r="I451" s="10">
        <f t="shared" si="18"/>
        <v>98.527759481036341</v>
      </c>
      <c r="J451" s="10">
        <f t="shared" si="19"/>
        <v>98.527759481036341</v>
      </c>
      <c r="K451" s="10">
        <v>3638697.9518200001</v>
      </c>
      <c r="L451" s="10">
        <f t="shared" si="20"/>
        <v>68.249895455264493</v>
      </c>
    </row>
    <row r="452" spans="1:12" x14ac:dyDescent="0.2">
      <c r="A452" s="6" t="s">
        <v>835</v>
      </c>
      <c r="B452" s="7" t="s">
        <v>914</v>
      </c>
      <c r="C452" s="10">
        <v>22822.400000000001</v>
      </c>
      <c r="D452" s="10">
        <v>22822.400000000001</v>
      </c>
      <c r="E452" s="10">
        <v>16663.8</v>
      </c>
      <c r="F452" s="10"/>
      <c r="G452" s="10"/>
      <c r="H452" s="10"/>
      <c r="I452" s="10">
        <f t="shared" si="18"/>
        <v>73.015107964105425</v>
      </c>
      <c r="J452" s="10">
        <f t="shared" si="19"/>
        <v>73.015107964105425</v>
      </c>
      <c r="K452" s="10">
        <v>16628.88852</v>
      </c>
      <c r="L452" s="10">
        <f t="shared" si="20"/>
        <v>100.20994475943483</v>
      </c>
    </row>
    <row r="453" spans="1:12" x14ac:dyDescent="0.2">
      <c r="A453" s="6" t="s">
        <v>836</v>
      </c>
      <c r="B453" s="7" t="s">
        <v>915</v>
      </c>
      <c r="C453" s="10">
        <v>398254.8</v>
      </c>
      <c r="D453" s="10">
        <v>398254.8</v>
      </c>
      <c r="E453" s="10">
        <v>396147.09824999998</v>
      </c>
      <c r="F453" s="10"/>
      <c r="G453" s="10"/>
      <c r="H453" s="10"/>
      <c r="I453" s="10">
        <f t="shared" si="18"/>
        <v>99.470765512430731</v>
      </c>
      <c r="J453" s="10">
        <f t="shared" si="19"/>
        <v>99.470765512430731</v>
      </c>
      <c r="K453" s="10">
        <v>382426.06001000002</v>
      </c>
      <c r="L453" s="10">
        <f t="shared" si="20"/>
        <v>103.58789310530803</v>
      </c>
    </row>
    <row r="454" spans="1:12" x14ac:dyDescent="0.2">
      <c r="A454" s="6" t="s">
        <v>837</v>
      </c>
      <c r="B454" s="7" t="s">
        <v>916</v>
      </c>
      <c r="C454" s="10">
        <v>384511.6</v>
      </c>
      <c r="D454" s="10">
        <v>384511.6</v>
      </c>
      <c r="E454" s="10">
        <v>320815.48832999996</v>
      </c>
      <c r="F454" s="10"/>
      <c r="G454" s="10"/>
      <c r="H454" s="10"/>
      <c r="I454" s="10">
        <f t="shared" si="18"/>
        <v>83.434540942327871</v>
      </c>
      <c r="J454" s="10">
        <f t="shared" si="19"/>
        <v>83.434540942327871</v>
      </c>
      <c r="K454" s="10">
        <v>284672.93076999998</v>
      </c>
      <c r="L454" s="10">
        <f t="shared" si="20"/>
        <v>112.6961694117665</v>
      </c>
    </row>
    <row r="455" spans="1:12" x14ac:dyDescent="0.2">
      <c r="A455" s="6" t="s">
        <v>838</v>
      </c>
      <c r="B455" s="7" t="s">
        <v>917</v>
      </c>
      <c r="C455" s="10">
        <v>7178373.5999999996</v>
      </c>
      <c r="D455" s="10">
        <v>7178373.5999999996</v>
      </c>
      <c r="E455" s="10">
        <v>5756317.6492600003</v>
      </c>
      <c r="F455" s="10"/>
      <c r="G455" s="10"/>
      <c r="H455" s="10"/>
      <c r="I455" s="10">
        <f t="shared" si="18"/>
        <v>80.189719426974378</v>
      </c>
      <c r="J455" s="10">
        <f t="shared" si="19"/>
        <v>80.189719426974378</v>
      </c>
      <c r="K455" s="10">
        <v>6104212.3400900001</v>
      </c>
      <c r="L455" s="10">
        <f t="shared" si="20"/>
        <v>94.300743954381005</v>
      </c>
    </row>
    <row r="456" spans="1:12" x14ac:dyDescent="0.2">
      <c r="A456" s="6" t="s">
        <v>839</v>
      </c>
      <c r="B456" s="7" t="s">
        <v>918</v>
      </c>
      <c r="C456" s="10">
        <v>73291.7</v>
      </c>
      <c r="D456" s="10">
        <v>73291.690019999995</v>
      </c>
      <c r="E456" s="10">
        <v>9411.1676800000005</v>
      </c>
      <c r="F456" s="10"/>
      <c r="G456" s="10"/>
      <c r="H456" s="10"/>
      <c r="I456" s="10">
        <f t="shared" si="18"/>
        <v>12.840700488595571</v>
      </c>
      <c r="J456" s="10">
        <f t="shared" si="19"/>
        <v>12.840702237091081</v>
      </c>
      <c r="K456" s="10">
        <v>85653.371099999989</v>
      </c>
      <c r="L456" s="10">
        <f t="shared" si="20"/>
        <v>10.987504121714601</v>
      </c>
    </row>
    <row r="457" spans="1:12" x14ac:dyDescent="0.2">
      <c r="A457" s="6" t="s">
        <v>840</v>
      </c>
      <c r="B457" s="7" t="s">
        <v>919</v>
      </c>
      <c r="C457" s="10">
        <v>626446</v>
      </c>
      <c r="D457" s="10">
        <v>617115.56317999994</v>
      </c>
      <c r="E457" s="10">
        <v>535342.16495000001</v>
      </c>
      <c r="F457" s="10"/>
      <c r="G457" s="10"/>
      <c r="H457" s="10"/>
      <c r="I457" s="10">
        <f t="shared" si="18"/>
        <v>85.457033000450153</v>
      </c>
      <c r="J457" s="10">
        <f t="shared" si="19"/>
        <v>86.749094803472275</v>
      </c>
      <c r="K457" s="10">
        <v>602544.81489000004</v>
      </c>
      <c r="L457" s="10">
        <f t="shared" si="20"/>
        <v>88.84686279272546</v>
      </c>
    </row>
    <row r="458" spans="1:12" x14ac:dyDescent="0.2">
      <c r="A458" s="4" t="s">
        <v>841</v>
      </c>
      <c r="B458" s="5" t="s">
        <v>920</v>
      </c>
      <c r="C458" s="9">
        <f>C459+C460+C461+C462</f>
        <v>1649781.4</v>
      </c>
      <c r="D458" s="9">
        <v>1660153.7595200001</v>
      </c>
      <c r="E458" s="9">
        <v>1171242.0205099999</v>
      </c>
      <c r="F458" s="9"/>
      <c r="G458" s="9"/>
      <c r="H458" s="9"/>
      <c r="I458" s="9">
        <f t="shared" si="18"/>
        <v>70.993770478319135</v>
      </c>
      <c r="J458" s="9">
        <f t="shared" si="19"/>
        <v>70.550213424125303</v>
      </c>
      <c r="K458" s="9">
        <v>2220281.25416</v>
      </c>
      <c r="L458" s="9">
        <f t="shared" si="20"/>
        <v>52.751966369824451</v>
      </c>
    </row>
    <row r="459" spans="1:12" x14ac:dyDescent="0.2">
      <c r="A459" s="6" t="s">
        <v>842</v>
      </c>
      <c r="B459" s="7" t="s">
        <v>921</v>
      </c>
      <c r="C459" s="10">
        <v>108260.7</v>
      </c>
      <c r="D459" s="10">
        <v>118633.05952</v>
      </c>
      <c r="E459" s="10">
        <v>116799.19218000001</v>
      </c>
      <c r="F459" s="10"/>
      <c r="G459" s="10"/>
      <c r="H459" s="10"/>
      <c r="I459" s="10">
        <f t="shared" si="18"/>
        <v>107.88697300128302</v>
      </c>
      <c r="J459" s="10">
        <f t="shared" si="19"/>
        <v>98.454168384917352</v>
      </c>
      <c r="K459" s="10">
        <v>1300255.4870499999</v>
      </c>
      <c r="L459" s="10">
        <f t="shared" si="20"/>
        <v>8.9827878707893216</v>
      </c>
    </row>
    <row r="460" spans="1:12" x14ac:dyDescent="0.2">
      <c r="A460" s="6" t="s">
        <v>843</v>
      </c>
      <c r="B460" s="7" t="s">
        <v>922</v>
      </c>
      <c r="C460" s="10">
        <v>979836.2</v>
      </c>
      <c r="D460" s="10">
        <v>979836.2</v>
      </c>
      <c r="E460" s="10">
        <v>519265.85339999996</v>
      </c>
      <c r="F460" s="10"/>
      <c r="G460" s="10"/>
      <c r="H460" s="10"/>
      <c r="I460" s="10">
        <f t="shared" si="18"/>
        <v>52.995169335446072</v>
      </c>
      <c r="J460" s="10">
        <f t="shared" si="19"/>
        <v>52.995169335446072</v>
      </c>
      <c r="K460" s="10">
        <v>436151.53495999996</v>
      </c>
      <c r="L460" s="10">
        <f t="shared" si="20"/>
        <v>119.05629392032806</v>
      </c>
    </row>
    <row r="461" spans="1:12" x14ac:dyDescent="0.2">
      <c r="A461" s="6" t="s">
        <v>844</v>
      </c>
      <c r="B461" s="7" t="s">
        <v>923</v>
      </c>
      <c r="C461" s="10">
        <v>452127.4</v>
      </c>
      <c r="D461" s="10">
        <v>452127.4</v>
      </c>
      <c r="E461" s="10">
        <v>426244.03681000002</v>
      </c>
      <c r="F461" s="10"/>
      <c r="G461" s="10"/>
      <c r="H461" s="10"/>
      <c r="I461" s="10">
        <f t="shared" si="18"/>
        <v>94.275205795976973</v>
      </c>
      <c r="J461" s="10">
        <f t="shared" si="19"/>
        <v>94.275205795976973</v>
      </c>
      <c r="K461" s="10">
        <v>372348.61121</v>
      </c>
      <c r="L461" s="10">
        <f t="shared" si="20"/>
        <v>114.47445323479496</v>
      </c>
    </row>
    <row r="462" spans="1:12" x14ac:dyDescent="0.2">
      <c r="A462" s="6" t="s">
        <v>845</v>
      </c>
      <c r="B462" s="7" t="s">
        <v>924</v>
      </c>
      <c r="C462" s="10">
        <v>109557.1</v>
      </c>
      <c r="D462" s="10">
        <v>109557.1</v>
      </c>
      <c r="E462" s="10">
        <v>108932.93812000001</v>
      </c>
      <c r="F462" s="10"/>
      <c r="G462" s="10"/>
      <c r="H462" s="10"/>
      <c r="I462" s="10">
        <f t="shared" si="18"/>
        <v>99.430286234301562</v>
      </c>
      <c r="J462" s="10">
        <f t="shared" si="19"/>
        <v>99.430286234301562</v>
      </c>
      <c r="K462" s="10">
        <v>111525.62093999999</v>
      </c>
      <c r="L462" s="10">
        <f t="shared" si="20"/>
        <v>97.675258117240318</v>
      </c>
    </row>
    <row r="463" spans="1:12" x14ac:dyDescent="0.2">
      <c r="A463" s="4" t="s">
        <v>846</v>
      </c>
      <c r="B463" s="5" t="s">
        <v>925</v>
      </c>
      <c r="C463" s="9">
        <v>102647.1</v>
      </c>
      <c r="D463" s="9">
        <v>102647.1</v>
      </c>
      <c r="E463" s="9">
        <v>94579.11265000001</v>
      </c>
      <c r="F463" s="9"/>
      <c r="G463" s="9"/>
      <c r="H463" s="9"/>
      <c r="I463" s="9">
        <f t="shared" si="18"/>
        <v>92.140072783351897</v>
      </c>
      <c r="J463" s="9">
        <f t="shared" si="19"/>
        <v>92.140072783351897</v>
      </c>
      <c r="K463" s="9">
        <v>92660.937739999994</v>
      </c>
      <c r="L463" s="9">
        <f t="shared" si="20"/>
        <v>102.07010090420441</v>
      </c>
    </row>
    <row r="464" spans="1:12" x14ac:dyDescent="0.2">
      <c r="A464" s="6" t="s">
        <v>847</v>
      </c>
      <c r="B464" s="7" t="s">
        <v>926</v>
      </c>
      <c r="C464" s="10">
        <v>994.5</v>
      </c>
      <c r="D464" s="10">
        <v>994.5</v>
      </c>
      <c r="E464" s="10">
        <v>968.78138999999999</v>
      </c>
      <c r="F464" s="10"/>
      <c r="G464" s="10"/>
      <c r="H464" s="10"/>
      <c r="I464" s="10">
        <f t="shared" si="18"/>
        <v>97.413915535444957</v>
      </c>
      <c r="J464" s="10">
        <f t="shared" si="19"/>
        <v>97.413915535444957</v>
      </c>
      <c r="K464" s="10">
        <v>0</v>
      </c>
      <c r="L464" s="10">
        <v>0</v>
      </c>
    </row>
    <row r="465" spans="1:12" x14ac:dyDescent="0.2">
      <c r="A465" s="6" t="s">
        <v>848</v>
      </c>
      <c r="B465" s="7" t="s">
        <v>927</v>
      </c>
      <c r="C465" s="10">
        <v>25855</v>
      </c>
      <c r="D465" s="10">
        <v>25855</v>
      </c>
      <c r="E465" s="10">
        <v>25517.783429999999</v>
      </c>
      <c r="F465" s="10"/>
      <c r="G465" s="10"/>
      <c r="H465" s="10"/>
      <c r="I465" s="10">
        <f t="shared" si="18"/>
        <v>98.695739431444593</v>
      </c>
      <c r="J465" s="10">
        <f t="shared" si="19"/>
        <v>98.695739431444593</v>
      </c>
      <c r="K465" s="10">
        <v>18375.866010000002</v>
      </c>
      <c r="L465" s="10">
        <f t="shared" si="20"/>
        <v>138.86574606123827</v>
      </c>
    </row>
    <row r="466" spans="1:12" x14ac:dyDescent="0.2">
      <c r="A466" s="6" t="s">
        <v>849</v>
      </c>
      <c r="B466" s="7" t="s">
        <v>928</v>
      </c>
      <c r="C466" s="10">
        <v>75797.600000000006</v>
      </c>
      <c r="D466" s="10">
        <v>75797.600000000006</v>
      </c>
      <c r="E466" s="10">
        <v>68092.547829999996</v>
      </c>
      <c r="F466" s="10"/>
      <c r="G466" s="10"/>
      <c r="H466" s="10"/>
      <c r="I466" s="10">
        <f t="shared" si="18"/>
        <v>89.834701666015789</v>
      </c>
      <c r="J466" s="10">
        <f t="shared" si="19"/>
        <v>89.834701666015789</v>
      </c>
      <c r="K466" s="10">
        <v>74285.071730000011</v>
      </c>
      <c r="L466" s="10">
        <f t="shared" si="20"/>
        <v>91.663838028577729</v>
      </c>
    </row>
    <row r="467" spans="1:12" x14ac:dyDescent="0.2">
      <c r="A467" s="4" t="s">
        <v>850</v>
      </c>
      <c r="B467" s="5" t="s">
        <v>929</v>
      </c>
      <c r="C467" s="9">
        <f>C468+C469+C470+C471+C472+C473+C474</f>
        <v>13895476.6</v>
      </c>
      <c r="D467" s="9">
        <v>13902949.9</v>
      </c>
      <c r="E467" s="9">
        <v>13033493.43447</v>
      </c>
      <c r="F467" s="9"/>
      <c r="G467" s="9"/>
      <c r="H467" s="9"/>
      <c r="I467" s="9">
        <f t="shared" si="18"/>
        <v>93.796663544955337</v>
      </c>
      <c r="J467" s="9">
        <f t="shared" si="19"/>
        <v>93.746244705017602</v>
      </c>
      <c r="K467" s="9">
        <v>11939780.9114</v>
      </c>
      <c r="L467" s="9">
        <f t="shared" si="20"/>
        <v>109.16023946491123</v>
      </c>
    </row>
    <row r="468" spans="1:12" s="22" customFormat="1" x14ac:dyDescent="0.2">
      <c r="A468" s="6" t="s">
        <v>851</v>
      </c>
      <c r="B468" s="7" t="s">
        <v>930</v>
      </c>
      <c r="C468" s="10">
        <v>2644423.2999999998</v>
      </c>
      <c r="D468" s="10">
        <v>2644423.2999999998</v>
      </c>
      <c r="E468" s="10">
        <v>2519408.38815</v>
      </c>
      <c r="F468" s="10"/>
      <c r="G468" s="10"/>
      <c r="H468" s="10"/>
      <c r="I468" s="10">
        <f t="shared" si="18"/>
        <v>95.272507550133909</v>
      </c>
      <c r="J468" s="10">
        <f t="shared" si="19"/>
        <v>95.272507550133909</v>
      </c>
      <c r="K468" s="10">
        <v>2308719.4</v>
      </c>
      <c r="L468" s="10">
        <f t="shared" si="20"/>
        <v>109.12579450538684</v>
      </c>
    </row>
    <row r="469" spans="1:12" s="22" customFormat="1" x14ac:dyDescent="0.2">
      <c r="A469" s="6" t="s">
        <v>852</v>
      </c>
      <c r="B469" s="7" t="s">
        <v>931</v>
      </c>
      <c r="C469" s="10">
        <v>8490030.5</v>
      </c>
      <c r="D469" s="10">
        <v>8490030.5</v>
      </c>
      <c r="E469" s="10">
        <v>7790558.8993699998</v>
      </c>
      <c r="F469" s="10"/>
      <c r="G469" s="10"/>
      <c r="H469" s="10"/>
      <c r="I469" s="10">
        <f t="shared" si="18"/>
        <v>91.761259271918988</v>
      </c>
      <c r="J469" s="10">
        <f t="shared" si="19"/>
        <v>91.761259271918988</v>
      </c>
      <c r="K469" s="10">
        <v>7149142.8581899991</v>
      </c>
      <c r="L469" s="10">
        <f t="shared" si="20"/>
        <v>108.97192927744057</v>
      </c>
    </row>
    <row r="470" spans="1:12" x14ac:dyDescent="0.2">
      <c r="A470" s="6" t="s">
        <v>853</v>
      </c>
      <c r="B470" s="7" t="s">
        <v>932</v>
      </c>
      <c r="C470" s="10">
        <v>327014.7</v>
      </c>
      <c r="D470" s="10">
        <v>327014.7</v>
      </c>
      <c r="E470" s="10">
        <v>326679.14081000001</v>
      </c>
      <c r="F470" s="10"/>
      <c r="G470" s="10"/>
      <c r="H470" s="10"/>
      <c r="I470" s="10">
        <f t="shared" si="18"/>
        <v>99.897387123575783</v>
      </c>
      <c r="J470" s="10">
        <f t="shared" si="19"/>
        <v>99.897387123575783</v>
      </c>
      <c r="K470" s="10">
        <v>176257.3665</v>
      </c>
      <c r="L470" s="10">
        <f t="shared" si="20"/>
        <v>185.34212061428934</v>
      </c>
    </row>
    <row r="471" spans="1:12" x14ac:dyDescent="0.2">
      <c r="A471" s="6" t="s">
        <v>854</v>
      </c>
      <c r="B471" s="7" t="s">
        <v>933</v>
      </c>
      <c r="C471" s="10">
        <v>1684069.7</v>
      </c>
      <c r="D471" s="10">
        <v>1691269.7</v>
      </c>
      <c r="E471" s="10">
        <v>1663900.89374</v>
      </c>
      <c r="F471" s="10"/>
      <c r="G471" s="10"/>
      <c r="H471" s="10"/>
      <c r="I471" s="10">
        <f t="shared" si="18"/>
        <v>98.802376988315871</v>
      </c>
      <c r="J471" s="10">
        <f t="shared" si="19"/>
        <v>98.381759795022646</v>
      </c>
      <c r="K471" s="10">
        <v>1531534.33403</v>
      </c>
      <c r="L471" s="10">
        <f t="shared" si="20"/>
        <v>108.64274190717602</v>
      </c>
    </row>
    <row r="472" spans="1:12" x14ac:dyDescent="0.2">
      <c r="A472" s="6" t="s">
        <v>855</v>
      </c>
      <c r="B472" s="7" t="s">
        <v>934</v>
      </c>
      <c r="C472" s="10">
        <v>74930.2</v>
      </c>
      <c r="D472" s="10">
        <v>75203.5</v>
      </c>
      <c r="E472" s="10">
        <v>75203.31981999999</v>
      </c>
      <c r="F472" s="10"/>
      <c r="G472" s="10"/>
      <c r="H472" s="10"/>
      <c r="I472" s="10">
        <f t="shared" ref="I472:I535" si="21">E472/C472*100</f>
        <v>100.36449898705729</v>
      </c>
      <c r="J472" s="10">
        <f t="shared" ref="J472:J535" si="22">E472/D472*100</f>
        <v>99.999760410087276</v>
      </c>
      <c r="K472" s="10">
        <v>47121.058509999995</v>
      </c>
      <c r="L472" s="10">
        <f t="shared" ref="L472:L535" si="23">E472/K472*100</f>
        <v>159.59598998405437</v>
      </c>
    </row>
    <row r="473" spans="1:12" x14ac:dyDescent="0.2">
      <c r="A473" s="6" t="s">
        <v>856</v>
      </c>
      <c r="B473" s="7" t="s">
        <v>935</v>
      </c>
      <c r="C473" s="10">
        <v>169830.3</v>
      </c>
      <c r="D473" s="10">
        <v>169830.3</v>
      </c>
      <c r="E473" s="10">
        <v>169428.72711000001</v>
      </c>
      <c r="F473" s="10"/>
      <c r="G473" s="10"/>
      <c r="H473" s="10"/>
      <c r="I473" s="10">
        <f t="shared" si="21"/>
        <v>99.763544614830224</v>
      </c>
      <c r="J473" s="10">
        <f t="shared" si="22"/>
        <v>99.763544614830224</v>
      </c>
      <c r="K473" s="10">
        <v>156853.23376</v>
      </c>
      <c r="L473" s="10">
        <f t="shared" si="23"/>
        <v>108.01736314167528</v>
      </c>
    </row>
    <row r="474" spans="1:12" x14ac:dyDescent="0.2">
      <c r="A474" s="6" t="s">
        <v>857</v>
      </c>
      <c r="B474" s="7" t="s">
        <v>936</v>
      </c>
      <c r="C474" s="10">
        <v>505177.9</v>
      </c>
      <c r="D474" s="10">
        <v>505177.9</v>
      </c>
      <c r="E474" s="10">
        <v>488314.06547000003</v>
      </c>
      <c r="F474" s="10"/>
      <c r="G474" s="10"/>
      <c r="H474" s="10"/>
      <c r="I474" s="10">
        <f t="shared" si="21"/>
        <v>96.661802796598977</v>
      </c>
      <c r="J474" s="10">
        <f t="shared" si="22"/>
        <v>96.661802796598977</v>
      </c>
      <c r="K474" s="10">
        <v>570152.66041000001</v>
      </c>
      <c r="L474" s="10">
        <f t="shared" si="23"/>
        <v>85.646196076477239</v>
      </c>
    </row>
    <row r="475" spans="1:12" x14ac:dyDescent="0.2">
      <c r="A475" s="4" t="s">
        <v>858</v>
      </c>
      <c r="B475" s="5" t="s">
        <v>937</v>
      </c>
      <c r="C475" s="9">
        <f>C476+C477+C478</f>
        <v>1802644.8</v>
      </c>
      <c r="D475" s="9">
        <v>1803019.6328</v>
      </c>
      <c r="E475" s="9">
        <v>1665300.1677600001</v>
      </c>
      <c r="F475" s="9"/>
      <c r="G475" s="9"/>
      <c r="H475" s="9"/>
      <c r="I475" s="9">
        <f t="shared" si="21"/>
        <v>92.380937595692743</v>
      </c>
      <c r="J475" s="9">
        <f t="shared" si="22"/>
        <v>92.361732366378703</v>
      </c>
      <c r="K475" s="9">
        <v>1278143.8441199998</v>
      </c>
      <c r="L475" s="9">
        <f t="shared" si="23"/>
        <v>130.29051271663064</v>
      </c>
    </row>
    <row r="476" spans="1:12" x14ac:dyDescent="0.2">
      <c r="A476" s="6" t="s">
        <v>859</v>
      </c>
      <c r="B476" s="7" t="s">
        <v>938</v>
      </c>
      <c r="C476" s="10">
        <v>1715223.2</v>
      </c>
      <c r="D476" s="10">
        <v>1715598.0327999999</v>
      </c>
      <c r="E476" s="10">
        <v>1579349.80816</v>
      </c>
      <c r="F476" s="10"/>
      <c r="G476" s="10"/>
      <c r="H476" s="10"/>
      <c r="I476" s="10">
        <f t="shared" si="21"/>
        <v>92.078384210288206</v>
      </c>
      <c r="J476" s="10">
        <f t="shared" si="22"/>
        <v>92.058266444988206</v>
      </c>
      <c r="K476" s="10">
        <v>1207697.3649899999</v>
      </c>
      <c r="L476" s="10">
        <f t="shared" si="23"/>
        <v>130.77364031286743</v>
      </c>
    </row>
    <row r="477" spans="1:12" x14ac:dyDescent="0.2">
      <c r="A477" s="6" t="s">
        <v>860</v>
      </c>
      <c r="B477" s="7" t="s">
        <v>939</v>
      </c>
      <c r="C477" s="10">
        <v>12545.1</v>
      </c>
      <c r="D477" s="10">
        <v>12545.1</v>
      </c>
      <c r="E477" s="10">
        <v>12545.1</v>
      </c>
      <c r="F477" s="10"/>
      <c r="G477" s="10"/>
      <c r="H477" s="10"/>
      <c r="I477" s="10">
        <f t="shared" si="21"/>
        <v>100</v>
      </c>
      <c r="J477" s="10">
        <f t="shared" si="22"/>
        <v>100</v>
      </c>
      <c r="K477" s="10">
        <v>0</v>
      </c>
      <c r="L477" s="10">
        <v>0</v>
      </c>
    </row>
    <row r="478" spans="1:12" s="25" customFormat="1" x14ac:dyDescent="0.2">
      <c r="A478" s="6" t="s">
        <v>861</v>
      </c>
      <c r="B478" s="7" t="s">
        <v>940</v>
      </c>
      <c r="C478" s="10">
        <v>74876.5</v>
      </c>
      <c r="D478" s="10">
        <v>74876.5</v>
      </c>
      <c r="E478" s="10">
        <v>73405.25959999999</v>
      </c>
      <c r="F478" s="10"/>
      <c r="G478" s="10"/>
      <c r="H478" s="10"/>
      <c r="I478" s="10">
        <f t="shared" si="21"/>
        <v>98.03511061548015</v>
      </c>
      <c r="J478" s="10">
        <f t="shared" si="22"/>
        <v>98.03511061548015</v>
      </c>
      <c r="K478" s="10">
        <v>70446.479129999992</v>
      </c>
      <c r="L478" s="10">
        <f t="shared" si="23"/>
        <v>104.20004023840559</v>
      </c>
    </row>
    <row r="479" spans="1:12" x14ac:dyDescent="0.2">
      <c r="A479" s="4" t="s">
        <v>862</v>
      </c>
      <c r="B479" s="5" t="s">
        <v>941</v>
      </c>
      <c r="C479" s="9">
        <f>C480+C481+C482+C483+C484+C485+C486</f>
        <v>5832962.6292000003</v>
      </c>
      <c r="D479" s="9">
        <v>5833436.2999999998</v>
      </c>
      <c r="E479" s="9">
        <v>5253638.6170800002</v>
      </c>
      <c r="F479" s="9"/>
      <c r="G479" s="9"/>
      <c r="H479" s="9"/>
      <c r="I479" s="9">
        <f t="shared" si="21"/>
        <v>90.068100055709508</v>
      </c>
      <c r="J479" s="9">
        <f t="shared" si="22"/>
        <v>90.060786591258406</v>
      </c>
      <c r="K479" s="9">
        <v>4519410.2564700004</v>
      </c>
      <c r="L479" s="9">
        <f t="shared" si="23"/>
        <v>116.24610997770952</v>
      </c>
    </row>
    <row r="480" spans="1:12" x14ac:dyDescent="0.2">
      <c r="A480" s="6" t="s">
        <v>863</v>
      </c>
      <c r="B480" s="7" t="s">
        <v>942</v>
      </c>
      <c r="C480" s="10">
        <v>1489078.5</v>
      </c>
      <c r="D480" s="10">
        <v>1489552.2056800001</v>
      </c>
      <c r="E480" s="10">
        <v>1354394.8726700002</v>
      </c>
      <c r="F480" s="10"/>
      <c r="G480" s="10"/>
      <c r="H480" s="10"/>
      <c r="I480" s="10">
        <f t="shared" si="21"/>
        <v>90.955236588937396</v>
      </c>
      <c r="J480" s="10">
        <f t="shared" si="22"/>
        <v>90.926311109163251</v>
      </c>
      <c r="K480" s="10">
        <v>1476503.81015</v>
      </c>
      <c r="L480" s="10">
        <f t="shared" si="23"/>
        <v>91.729859642719475</v>
      </c>
    </row>
    <row r="481" spans="1:12" x14ac:dyDescent="0.2">
      <c r="A481" s="6" t="s">
        <v>864</v>
      </c>
      <c r="B481" s="7" t="s">
        <v>943</v>
      </c>
      <c r="C481" s="10">
        <v>2360157.2000000002</v>
      </c>
      <c r="D481" s="10">
        <v>2360157.17</v>
      </c>
      <c r="E481" s="10">
        <v>2184219.5679799998</v>
      </c>
      <c r="F481" s="10"/>
      <c r="G481" s="10"/>
      <c r="H481" s="10"/>
      <c r="I481" s="10">
        <f t="shared" si="21"/>
        <v>92.54551213707289</v>
      </c>
      <c r="J481" s="10">
        <f t="shared" si="22"/>
        <v>92.545513313420557</v>
      </c>
      <c r="K481" s="10">
        <v>1158897.0331199998</v>
      </c>
      <c r="L481" s="10">
        <f t="shared" si="23"/>
        <v>188.47399773728054</v>
      </c>
    </row>
    <row r="482" spans="1:12" x14ac:dyDescent="0.2">
      <c r="A482" s="6" t="s">
        <v>865</v>
      </c>
      <c r="B482" s="7" t="s">
        <v>944</v>
      </c>
      <c r="C482" s="10">
        <v>47643.199999999997</v>
      </c>
      <c r="D482" s="10">
        <v>47643.224320000001</v>
      </c>
      <c r="E482" s="10">
        <v>47355.803869999996</v>
      </c>
      <c r="F482" s="10"/>
      <c r="G482" s="10"/>
      <c r="H482" s="10"/>
      <c r="I482" s="10">
        <f t="shared" si="21"/>
        <v>99.396774083185008</v>
      </c>
      <c r="J482" s="10">
        <f t="shared" si="22"/>
        <v>99.396723345024853</v>
      </c>
      <c r="K482" s="10">
        <v>49076.465499999998</v>
      </c>
      <c r="L482" s="10">
        <f t="shared" si="23"/>
        <v>96.493916967186649</v>
      </c>
    </row>
    <row r="483" spans="1:12" x14ac:dyDescent="0.2">
      <c r="A483" s="6" t="s">
        <v>866</v>
      </c>
      <c r="B483" s="7" t="s">
        <v>945</v>
      </c>
      <c r="C483" s="10">
        <v>180596.32919999998</v>
      </c>
      <c r="D483" s="10">
        <v>180596.32919999998</v>
      </c>
      <c r="E483" s="10">
        <v>180595.20580000003</v>
      </c>
      <c r="F483" s="10"/>
      <c r="G483" s="10"/>
      <c r="H483" s="10"/>
      <c r="I483" s="10">
        <f t="shared" si="21"/>
        <v>99.999377949704225</v>
      </c>
      <c r="J483" s="10">
        <f t="shared" si="22"/>
        <v>99.999377949704225</v>
      </c>
      <c r="K483" s="10">
        <v>111757.54334</v>
      </c>
      <c r="L483" s="10">
        <f t="shared" si="23"/>
        <v>161.59554013331805</v>
      </c>
    </row>
    <row r="484" spans="1:12" x14ac:dyDescent="0.2">
      <c r="A484" s="6" t="s">
        <v>867</v>
      </c>
      <c r="B484" s="7" t="s">
        <v>946</v>
      </c>
      <c r="C484" s="10">
        <v>387711.3</v>
      </c>
      <c r="D484" s="10">
        <v>387711.3</v>
      </c>
      <c r="E484" s="10">
        <v>384845.32585000002</v>
      </c>
      <c r="F484" s="10"/>
      <c r="G484" s="10"/>
      <c r="H484" s="10"/>
      <c r="I484" s="10">
        <f t="shared" si="21"/>
        <v>99.260796848067116</v>
      </c>
      <c r="J484" s="10">
        <f t="shared" si="22"/>
        <v>99.260796848067116</v>
      </c>
      <c r="K484" s="10">
        <v>359373.12161000003</v>
      </c>
      <c r="L484" s="10">
        <f t="shared" si="23"/>
        <v>107.08795474905968</v>
      </c>
    </row>
    <row r="485" spans="1:12" ht="25.5" x14ac:dyDescent="0.2">
      <c r="A485" s="6" t="s">
        <v>868</v>
      </c>
      <c r="B485" s="7" t="s">
        <v>947</v>
      </c>
      <c r="C485" s="10">
        <v>117045.8</v>
      </c>
      <c r="D485" s="10">
        <v>117045.8</v>
      </c>
      <c r="E485" s="10">
        <v>115453.23633</v>
      </c>
      <c r="F485" s="10"/>
      <c r="G485" s="10"/>
      <c r="H485" s="10"/>
      <c r="I485" s="10">
        <f t="shared" si="21"/>
        <v>98.639367093906827</v>
      </c>
      <c r="J485" s="10">
        <f t="shared" si="22"/>
        <v>98.639367093906827</v>
      </c>
      <c r="K485" s="10">
        <v>99319.169319999986</v>
      </c>
      <c r="L485" s="10">
        <f t="shared" si="23"/>
        <v>116.2446656777979</v>
      </c>
    </row>
    <row r="486" spans="1:12" x14ac:dyDescent="0.2">
      <c r="A486" s="6" t="s">
        <v>869</v>
      </c>
      <c r="B486" s="7" t="s">
        <v>948</v>
      </c>
      <c r="C486" s="10">
        <v>1250730.3</v>
      </c>
      <c r="D486" s="10">
        <v>1250730.2708000001</v>
      </c>
      <c r="E486" s="10">
        <v>986774.60458000004</v>
      </c>
      <c r="F486" s="10"/>
      <c r="G486" s="10"/>
      <c r="H486" s="10"/>
      <c r="I486" s="10">
        <f t="shared" si="21"/>
        <v>78.895874240833535</v>
      </c>
      <c r="J486" s="10">
        <f t="shared" si="22"/>
        <v>78.895876082765071</v>
      </c>
      <c r="K486" s="10">
        <v>1264483.1134300001</v>
      </c>
      <c r="L486" s="10">
        <f t="shared" si="23"/>
        <v>78.037784300915163</v>
      </c>
    </row>
    <row r="487" spans="1:12" x14ac:dyDescent="0.2">
      <c r="A487" s="4" t="s">
        <v>870</v>
      </c>
      <c r="B487" s="5" t="s">
        <v>949</v>
      </c>
      <c r="C487" s="9">
        <f>C488+C489+C490+C491+C492</f>
        <v>15737961.699999999</v>
      </c>
      <c r="D487" s="9">
        <v>15780706.88944</v>
      </c>
      <c r="E487" s="9">
        <v>15623540.30779</v>
      </c>
      <c r="F487" s="9"/>
      <c r="G487" s="9"/>
      <c r="H487" s="9"/>
      <c r="I487" s="9">
        <f t="shared" si="21"/>
        <v>99.272959266319731</v>
      </c>
      <c r="J487" s="9">
        <f t="shared" si="22"/>
        <v>99.004058672712745</v>
      </c>
      <c r="K487" s="9">
        <v>15016538.21967</v>
      </c>
      <c r="L487" s="9">
        <f t="shared" si="23"/>
        <v>104.04222384174334</v>
      </c>
    </row>
    <row r="488" spans="1:12" x14ac:dyDescent="0.2">
      <c r="A488" s="6" t="s">
        <v>871</v>
      </c>
      <c r="B488" s="7" t="s">
        <v>950</v>
      </c>
      <c r="C488" s="10">
        <v>123776</v>
      </c>
      <c r="D488" s="10">
        <v>123849.4</v>
      </c>
      <c r="E488" s="10">
        <v>123768.94756999999</v>
      </c>
      <c r="F488" s="10"/>
      <c r="G488" s="10"/>
      <c r="H488" s="10"/>
      <c r="I488" s="10">
        <f t="shared" si="21"/>
        <v>99.994302263766798</v>
      </c>
      <c r="J488" s="10">
        <f t="shared" si="22"/>
        <v>99.935040113234294</v>
      </c>
      <c r="K488" s="10">
        <v>126965.32098</v>
      </c>
      <c r="L488" s="10">
        <f t="shared" si="23"/>
        <v>97.482483102213777</v>
      </c>
    </row>
    <row r="489" spans="1:12" x14ac:dyDescent="0.2">
      <c r="A489" s="6" t="s">
        <v>872</v>
      </c>
      <c r="B489" s="7" t="s">
        <v>951</v>
      </c>
      <c r="C489" s="10">
        <v>1838696.7</v>
      </c>
      <c r="D489" s="10">
        <v>1838696.7</v>
      </c>
      <c r="E489" s="10">
        <v>1836792.4661600001</v>
      </c>
      <c r="F489" s="10"/>
      <c r="G489" s="10"/>
      <c r="H489" s="10"/>
      <c r="I489" s="10">
        <f t="shared" si="21"/>
        <v>99.896435674246874</v>
      </c>
      <c r="J489" s="10">
        <f t="shared" si="22"/>
        <v>99.896435674246874</v>
      </c>
      <c r="K489" s="10">
        <v>1620505.15139</v>
      </c>
      <c r="L489" s="10">
        <f t="shared" si="23"/>
        <v>113.3469069558019</v>
      </c>
    </row>
    <row r="490" spans="1:12" x14ac:dyDescent="0.2">
      <c r="A490" s="6" t="s">
        <v>873</v>
      </c>
      <c r="B490" s="7" t="s">
        <v>952</v>
      </c>
      <c r="C490" s="10">
        <v>10690927.800000001</v>
      </c>
      <c r="D490" s="10">
        <v>10695034.4968</v>
      </c>
      <c r="E490" s="10">
        <v>10599513.12039</v>
      </c>
      <c r="F490" s="10"/>
      <c r="G490" s="10"/>
      <c r="H490" s="10"/>
      <c r="I490" s="10">
        <f t="shared" si="21"/>
        <v>99.144932214302301</v>
      </c>
      <c r="J490" s="10">
        <f t="shared" si="22"/>
        <v>99.106862381429622</v>
      </c>
      <c r="K490" s="10">
        <v>10796371.788249999</v>
      </c>
      <c r="L490" s="10">
        <f t="shared" si="23"/>
        <v>98.176622001159259</v>
      </c>
    </row>
    <row r="491" spans="1:12" x14ac:dyDescent="0.2">
      <c r="A491" s="6" t="s">
        <v>874</v>
      </c>
      <c r="B491" s="7" t="s">
        <v>953</v>
      </c>
      <c r="C491" s="10">
        <v>2713045.2</v>
      </c>
      <c r="D491" s="10">
        <v>2751610.32626</v>
      </c>
      <c r="E491" s="10">
        <v>2694805.75814</v>
      </c>
      <c r="F491" s="10"/>
      <c r="G491" s="10"/>
      <c r="H491" s="10"/>
      <c r="I491" s="10">
        <f t="shared" si="21"/>
        <v>99.32771330680373</v>
      </c>
      <c r="J491" s="10">
        <f t="shared" si="22"/>
        <v>97.935588205281633</v>
      </c>
      <c r="K491" s="10">
        <v>2101624.1609499999</v>
      </c>
      <c r="L491" s="10">
        <f t="shared" si="23"/>
        <v>128.22491329381481</v>
      </c>
    </row>
    <row r="492" spans="1:12" x14ac:dyDescent="0.2">
      <c r="A492" s="6" t="s">
        <v>875</v>
      </c>
      <c r="B492" s="7" t="s">
        <v>954</v>
      </c>
      <c r="C492" s="10">
        <v>371516</v>
      </c>
      <c r="D492" s="10">
        <v>371515.96638</v>
      </c>
      <c r="E492" s="10">
        <v>368660.01552999998</v>
      </c>
      <c r="F492" s="10"/>
      <c r="G492" s="10"/>
      <c r="H492" s="10"/>
      <c r="I492" s="10">
        <f t="shared" si="21"/>
        <v>99.231262053316669</v>
      </c>
      <c r="J492" s="10">
        <f t="shared" si="22"/>
        <v>99.231271033159615</v>
      </c>
      <c r="K492" s="10">
        <v>371071.79810000001</v>
      </c>
      <c r="L492" s="10">
        <f t="shared" si="23"/>
        <v>99.350049617796586</v>
      </c>
    </row>
    <row r="493" spans="1:12" x14ac:dyDescent="0.2">
      <c r="A493" s="4" t="s">
        <v>876</v>
      </c>
      <c r="B493" s="5" t="s">
        <v>955</v>
      </c>
      <c r="C493" s="9">
        <f>C494+C495+C496</f>
        <v>770348.70000000007</v>
      </c>
      <c r="D493" s="9">
        <v>770348.7</v>
      </c>
      <c r="E493" s="9">
        <v>618030.07873000007</v>
      </c>
      <c r="F493" s="9"/>
      <c r="G493" s="9"/>
      <c r="H493" s="9"/>
      <c r="I493" s="9">
        <f t="shared" si="21"/>
        <v>80.22731507562743</v>
      </c>
      <c r="J493" s="9">
        <f t="shared" si="22"/>
        <v>80.227315075627459</v>
      </c>
      <c r="K493" s="9">
        <v>582982.70345999999</v>
      </c>
      <c r="L493" s="9">
        <f t="shared" si="23"/>
        <v>106.01173500722989</v>
      </c>
    </row>
    <row r="494" spans="1:12" x14ac:dyDescent="0.2">
      <c r="A494" s="6" t="s">
        <v>877</v>
      </c>
      <c r="B494" s="7" t="s">
        <v>956</v>
      </c>
      <c r="C494" s="10">
        <v>384290.5</v>
      </c>
      <c r="D494" s="10">
        <v>384290.44880000001</v>
      </c>
      <c r="E494" s="10">
        <v>232871.80177000002</v>
      </c>
      <c r="F494" s="10"/>
      <c r="G494" s="10"/>
      <c r="H494" s="10"/>
      <c r="I494" s="10">
        <f t="shared" si="21"/>
        <v>60.597855468714421</v>
      </c>
      <c r="J494" s="10">
        <f t="shared" si="22"/>
        <v>60.597863542321797</v>
      </c>
      <c r="K494" s="10">
        <v>266752.66548999998</v>
      </c>
      <c r="L494" s="10">
        <f t="shared" si="23"/>
        <v>87.298772194922975</v>
      </c>
    </row>
    <row r="495" spans="1:12" x14ac:dyDescent="0.2">
      <c r="A495" s="6" t="s">
        <v>878</v>
      </c>
      <c r="B495" s="7" t="s">
        <v>957</v>
      </c>
      <c r="C495" s="10">
        <v>362108.3</v>
      </c>
      <c r="D495" s="10">
        <v>362108.35119999998</v>
      </c>
      <c r="E495" s="10">
        <v>361360.93885000004</v>
      </c>
      <c r="F495" s="10"/>
      <c r="G495" s="10"/>
      <c r="H495" s="10"/>
      <c r="I495" s="10">
        <f t="shared" si="21"/>
        <v>99.793608390086632</v>
      </c>
      <c r="J495" s="10">
        <f t="shared" si="22"/>
        <v>99.793594279854887</v>
      </c>
      <c r="K495" s="10">
        <v>293939.19347000006</v>
      </c>
      <c r="L495" s="10">
        <f t="shared" si="23"/>
        <v>122.93731046345854</v>
      </c>
    </row>
    <row r="496" spans="1:12" x14ac:dyDescent="0.2">
      <c r="A496" s="6" t="s">
        <v>879</v>
      </c>
      <c r="B496" s="7" t="s">
        <v>958</v>
      </c>
      <c r="C496" s="10">
        <v>23949.9</v>
      </c>
      <c r="D496" s="10">
        <v>23949.9</v>
      </c>
      <c r="E496" s="10">
        <v>23797.338110000001</v>
      </c>
      <c r="F496" s="10"/>
      <c r="G496" s="10"/>
      <c r="H496" s="10"/>
      <c r="I496" s="10">
        <f t="shared" si="21"/>
        <v>99.362995711881879</v>
      </c>
      <c r="J496" s="10">
        <f t="shared" si="22"/>
        <v>99.362995711881879</v>
      </c>
      <c r="K496" s="10">
        <v>22290.844499999999</v>
      </c>
      <c r="L496" s="10">
        <f t="shared" si="23"/>
        <v>106.75835143886093</v>
      </c>
    </row>
    <row r="497" spans="1:13" x14ac:dyDescent="0.2">
      <c r="A497" s="4" t="s">
        <v>880</v>
      </c>
      <c r="B497" s="5" t="s">
        <v>959</v>
      </c>
      <c r="C497" s="9">
        <v>172314.4</v>
      </c>
      <c r="D497" s="9">
        <v>172314.4</v>
      </c>
      <c r="E497" s="9">
        <v>172228.0705</v>
      </c>
      <c r="F497" s="9"/>
      <c r="G497" s="9"/>
      <c r="H497" s="9"/>
      <c r="I497" s="9">
        <f t="shared" si="21"/>
        <v>99.949900008356821</v>
      </c>
      <c r="J497" s="9">
        <f t="shared" si="22"/>
        <v>99.949900008356821</v>
      </c>
      <c r="K497" s="9">
        <v>164056.83643999998</v>
      </c>
      <c r="L497" s="9">
        <f t="shared" si="23"/>
        <v>104.9807336514065</v>
      </c>
    </row>
    <row r="498" spans="1:13" x14ac:dyDescent="0.2">
      <c r="A498" s="6" t="s">
        <v>881</v>
      </c>
      <c r="B498" s="7" t="s">
        <v>960</v>
      </c>
      <c r="C498" s="10">
        <v>23700.5</v>
      </c>
      <c r="D498" s="10">
        <v>23700.5</v>
      </c>
      <c r="E498" s="10">
        <v>23700.5</v>
      </c>
      <c r="F498" s="10"/>
      <c r="G498" s="10"/>
      <c r="H498" s="10"/>
      <c r="I498" s="10">
        <f t="shared" si="21"/>
        <v>100</v>
      </c>
      <c r="J498" s="10">
        <f t="shared" si="22"/>
        <v>100</v>
      </c>
      <c r="K498" s="10">
        <v>0</v>
      </c>
      <c r="L498" s="10">
        <v>0</v>
      </c>
    </row>
    <row r="499" spans="1:13" x14ac:dyDescent="0.2">
      <c r="A499" s="6" t="s">
        <v>882</v>
      </c>
      <c r="B499" s="7" t="s">
        <v>961</v>
      </c>
      <c r="C499" s="10">
        <v>37728.699999999997</v>
      </c>
      <c r="D499" s="10">
        <v>37728.699999999997</v>
      </c>
      <c r="E499" s="10">
        <v>37728.699999999997</v>
      </c>
      <c r="F499" s="10"/>
      <c r="G499" s="10"/>
      <c r="H499" s="10"/>
      <c r="I499" s="10">
        <f t="shared" si="21"/>
        <v>100</v>
      </c>
      <c r="J499" s="10">
        <f t="shared" si="22"/>
        <v>100</v>
      </c>
      <c r="K499" s="10">
        <v>50974.400000000001</v>
      </c>
      <c r="L499" s="10">
        <f t="shared" si="23"/>
        <v>74.014995762578849</v>
      </c>
    </row>
    <row r="500" spans="1:13" x14ac:dyDescent="0.2">
      <c r="A500" s="6" t="s">
        <v>883</v>
      </c>
      <c r="B500" s="7" t="s">
        <v>962</v>
      </c>
      <c r="C500" s="10">
        <v>110885.2</v>
      </c>
      <c r="D500" s="10">
        <v>110885.2</v>
      </c>
      <c r="E500" s="10">
        <v>110798.8705</v>
      </c>
      <c r="F500" s="10"/>
      <c r="G500" s="10"/>
      <c r="H500" s="10"/>
      <c r="I500" s="10">
        <f t="shared" si="21"/>
        <v>99.922145155530231</v>
      </c>
      <c r="J500" s="10">
        <f t="shared" si="22"/>
        <v>99.922145155530231</v>
      </c>
      <c r="K500" s="10">
        <v>113082.43643999999</v>
      </c>
      <c r="L500" s="10">
        <f t="shared" si="23"/>
        <v>97.980618377274169</v>
      </c>
    </row>
    <row r="501" spans="1:13" x14ac:dyDescent="0.2">
      <c r="A501" s="4" t="s">
        <v>884</v>
      </c>
      <c r="B501" s="5" t="s">
        <v>963</v>
      </c>
      <c r="C501" s="9">
        <v>148000</v>
      </c>
      <c r="D501" s="9">
        <v>148000</v>
      </c>
      <c r="E501" s="9">
        <v>118738.78368000001</v>
      </c>
      <c r="F501" s="9"/>
      <c r="G501" s="9"/>
      <c r="H501" s="9"/>
      <c r="I501" s="9">
        <f t="shared" si="21"/>
        <v>80.228907891891893</v>
      </c>
      <c r="J501" s="9">
        <f t="shared" si="22"/>
        <v>80.228907891891893</v>
      </c>
      <c r="K501" s="9">
        <v>409345.79826000001</v>
      </c>
      <c r="L501" s="9">
        <f t="shared" si="23"/>
        <v>29.006962862382164</v>
      </c>
    </row>
    <row r="502" spans="1:13" x14ac:dyDescent="0.2">
      <c r="A502" s="6" t="s">
        <v>885</v>
      </c>
      <c r="B502" s="7" t="s">
        <v>964</v>
      </c>
      <c r="C502" s="10">
        <v>148000</v>
      </c>
      <c r="D502" s="10">
        <v>148000</v>
      </c>
      <c r="E502" s="10">
        <v>118738.78368000001</v>
      </c>
      <c r="F502" s="10"/>
      <c r="G502" s="10"/>
      <c r="H502" s="10"/>
      <c r="I502" s="10">
        <f t="shared" si="21"/>
        <v>80.228907891891893</v>
      </c>
      <c r="J502" s="10">
        <f t="shared" si="22"/>
        <v>80.228907891891893</v>
      </c>
      <c r="K502" s="10">
        <v>409345.79826000001</v>
      </c>
      <c r="L502" s="10">
        <f t="shared" si="23"/>
        <v>29.006962862382164</v>
      </c>
    </row>
    <row r="503" spans="1:13" ht="25.5" x14ac:dyDescent="0.2">
      <c r="A503" s="4" t="s">
        <v>886</v>
      </c>
      <c r="B503" s="5" t="s">
        <v>965</v>
      </c>
      <c r="C503" s="9">
        <f>C504+C505+C506</f>
        <v>2596378.7000000002</v>
      </c>
      <c r="D503" s="9">
        <v>2597717.8006500001</v>
      </c>
      <c r="E503" s="9">
        <v>2508538.10201</v>
      </c>
      <c r="F503" s="9"/>
      <c r="G503" s="9"/>
      <c r="H503" s="9"/>
      <c r="I503" s="9">
        <f t="shared" si="21"/>
        <v>96.616803319561967</v>
      </c>
      <c r="J503" s="9">
        <f t="shared" si="22"/>
        <v>96.56699820828554</v>
      </c>
      <c r="K503" s="9">
        <v>1965640.0578900001</v>
      </c>
      <c r="L503" s="9">
        <f t="shared" si="23"/>
        <v>127.61940274572798</v>
      </c>
    </row>
    <row r="504" spans="1:13" ht="25.5" x14ac:dyDescent="0.2">
      <c r="A504" s="6" t="s">
        <v>887</v>
      </c>
      <c r="B504" s="7" t="s">
        <v>966</v>
      </c>
      <c r="C504" s="10">
        <v>1064104.1000000001</v>
      </c>
      <c r="D504" s="10">
        <v>1064104.1000000001</v>
      </c>
      <c r="E504" s="10">
        <v>1063211.8999999999</v>
      </c>
      <c r="F504" s="10"/>
      <c r="G504" s="10"/>
      <c r="H504" s="10"/>
      <c r="I504" s="10">
        <f t="shared" si="21"/>
        <v>99.916154819815077</v>
      </c>
      <c r="J504" s="10">
        <f t="shared" si="22"/>
        <v>99.916154819815077</v>
      </c>
      <c r="K504" s="10">
        <v>982304.4</v>
      </c>
      <c r="L504" s="10">
        <f t="shared" si="23"/>
        <v>108.23649980596646</v>
      </c>
    </row>
    <row r="505" spans="1:13" x14ac:dyDescent="0.2">
      <c r="A505" s="6" t="s">
        <v>888</v>
      </c>
      <c r="B505" s="7" t="s">
        <v>967</v>
      </c>
      <c r="C505" s="10">
        <v>802909.6</v>
      </c>
      <c r="D505" s="10">
        <v>802909.6</v>
      </c>
      <c r="E505" s="10">
        <v>774122.2</v>
      </c>
      <c r="F505" s="10"/>
      <c r="G505" s="10"/>
      <c r="H505" s="10"/>
      <c r="I505" s="10">
        <f t="shared" si="21"/>
        <v>96.414615045081035</v>
      </c>
      <c r="J505" s="10">
        <f t="shared" si="22"/>
        <v>96.414615045081035</v>
      </c>
      <c r="K505" s="10">
        <v>844952</v>
      </c>
      <c r="L505" s="10">
        <f t="shared" si="23"/>
        <v>91.617298970829111</v>
      </c>
    </row>
    <row r="506" spans="1:13" x14ac:dyDescent="0.2">
      <c r="A506" s="6" t="s">
        <v>889</v>
      </c>
      <c r="B506" s="7" t="s">
        <v>968</v>
      </c>
      <c r="C506" s="10">
        <v>729365</v>
      </c>
      <c r="D506" s="10">
        <v>730704.10064999992</v>
      </c>
      <c r="E506" s="10">
        <v>671204.00200999994</v>
      </c>
      <c r="F506" s="10"/>
      <c r="G506" s="10"/>
      <c r="H506" s="10"/>
      <c r="I506" s="10">
        <f t="shared" si="21"/>
        <v>92.025803542807765</v>
      </c>
      <c r="J506" s="10">
        <f t="shared" si="22"/>
        <v>91.857155504249732</v>
      </c>
      <c r="K506" s="10">
        <v>138383.65788999997</v>
      </c>
      <c r="L506" s="10" t="s">
        <v>1085</v>
      </c>
    </row>
    <row r="507" spans="1:13" x14ac:dyDescent="0.2">
      <c r="A507" s="4" t="s">
        <v>890</v>
      </c>
      <c r="B507" s="5" t="s">
        <v>810</v>
      </c>
      <c r="C507" s="9">
        <f>C7-C428</f>
        <v>-3127604.829200007</v>
      </c>
      <c r="D507" s="9">
        <f>D7-D428</f>
        <v>-3029525.8332500011</v>
      </c>
      <c r="E507" s="9">
        <v>6207351.6757899998</v>
      </c>
      <c r="F507" s="9"/>
      <c r="G507" s="9"/>
      <c r="H507" s="9"/>
      <c r="I507" s="9">
        <v>0</v>
      </c>
      <c r="J507" s="9">
        <v>0</v>
      </c>
      <c r="K507" s="9">
        <v>2380244.0816899999</v>
      </c>
      <c r="L507" s="9" t="s">
        <v>1085</v>
      </c>
    </row>
    <row r="508" spans="1:13" x14ac:dyDescent="0.2">
      <c r="A508" s="4" t="s">
        <v>969</v>
      </c>
      <c r="B508" s="5" t="s">
        <v>810</v>
      </c>
      <c r="C508" s="9">
        <f>C509+C534</f>
        <v>3127604.8292000117</v>
      </c>
      <c r="D508" s="9">
        <f>D509+D534</f>
        <v>3029525.8332499983</v>
      </c>
      <c r="E508" s="9">
        <v>-6207351.6757899998</v>
      </c>
      <c r="F508" s="9"/>
      <c r="G508" s="9"/>
      <c r="H508" s="9"/>
      <c r="I508" s="9">
        <v>0</v>
      </c>
      <c r="J508" s="9">
        <v>0</v>
      </c>
      <c r="K508" s="9">
        <v>-2380244.0816899999</v>
      </c>
      <c r="L508" s="9" t="s">
        <v>1085</v>
      </c>
      <c r="M508" s="34">
        <f>C507+C508</f>
        <v>4.6566128730773926E-9</v>
      </c>
    </row>
    <row r="509" spans="1:13" ht="25.5" x14ac:dyDescent="0.2">
      <c r="A509" s="4" t="s">
        <v>970</v>
      </c>
      <c r="B509" s="5" t="s">
        <v>1005</v>
      </c>
      <c r="C509" s="9">
        <v>-526563.80000000005</v>
      </c>
      <c r="D509" s="9">
        <v>-526563.80000000005</v>
      </c>
      <c r="E509" s="9">
        <v>-912807.24160000007</v>
      </c>
      <c r="F509" s="9"/>
      <c r="G509" s="9"/>
      <c r="H509" s="9"/>
      <c r="I509" s="9">
        <f t="shared" si="21"/>
        <v>173.35168912105237</v>
      </c>
      <c r="J509" s="9">
        <f t="shared" si="22"/>
        <v>173.35168912105237</v>
      </c>
      <c r="K509" s="9">
        <v>-711130.68238000001</v>
      </c>
      <c r="L509" s="9">
        <f t="shared" si="23"/>
        <v>128.35998561404108</v>
      </c>
      <c r="M509" s="34">
        <f>C510+C513+C518+C524</f>
        <v>-526563.80000000005</v>
      </c>
    </row>
    <row r="510" spans="1:13" ht="25.5" x14ac:dyDescent="0.2">
      <c r="A510" s="6" t="s">
        <v>971</v>
      </c>
      <c r="B510" s="7" t="s">
        <v>1006</v>
      </c>
      <c r="C510" s="10">
        <v>-750877.3</v>
      </c>
      <c r="D510" s="10">
        <v>-750877.3</v>
      </c>
      <c r="E510" s="10">
        <v>-750877.25</v>
      </c>
      <c r="F510" s="10"/>
      <c r="G510" s="10"/>
      <c r="H510" s="10"/>
      <c r="I510" s="10">
        <f t="shared" si="21"/>
        <v>99.999993341122433</v>
      </c>
      <c r="J510" s="10">
        <f t="shared" si="22"/>
        <v>99.999993341122433</v>
      </c>
      <c r="K510" s="10">
        <v>-1499122.5</v>
      </c>
      <c r="L510" s="10">
        <f t="shared" si="23"/>
        <v>50.087784687375446</v>
      </c>
    </row>
    <row r="511" spans="1:13" ht="25.5" x14ac:dyDescent="0.2">
      <c r="A511" s="6" t="s">
        <v>972</v>
      </c>
      <c r="B511" s="7" t="s">
        <v>1007</v>
      </c>
      <c r="C511" s="10">
        <v>-750877.3</v>
      </c>
      <c r="D511" s="10">
        <v>-750877.3</v>
      </c>
      <c r="E511" s="10">
        <v>-750877.25</v>
      </c>
      <c r="F511" s="10"/>
      <c r="G511" s="10"/>
      <c r="H511" s="10"/>
      <c r="I511" s="10">
        <f t="shared" si="21"/>
        <v>99.999993341122433</v>
      </c>
      <c r="J511" s="10">
        <f t="shared" si="22"/>
        <v>99.999993341122433</v>
      </c>
      <c r="K511" s="10">
        <v>-1499122.5</v>
      </c>
      <c r="L511" s="10">
        <f t="shared" si="23"/>
        <v>50.087784687375446</v>
      </c>
    </row>
    <row r="512" spans="1:13" ht="25.5" x14ac:dyDescent="0.2">
      <c r="A512" s="6" t="s">
        <v>973</v>
      </c>
      <c r="B512" s="7" t="s">
        <v>1008</v>
      </c>
      <c r="C512" s="10">
        <v>-750877.3</v>
      </c>
      <c r="D512" s="10">
        <v>-750877.3</v>
      </c>
      <c r="E512" s="10">
        <v>-750877.25</v>
      </c>
      <c r="F512" s="10"/>
      <c r="G512" s="10"/>
      <c r="H512" s="10"/>
      <c r="I512" s="10">
        <f t="shared" si="21"/>
        <v>99.999993341122433</v>
      </c>
      <c r="J512" s="10">
        <f t="shared" si="22"/>
        <v>99.999993341122433</v>
      </c>
      <c r="K512" s="10">
        <v>-1499122.5</v>
      </c>
      <c r="L512" s="10">
        <f t="shared" si="23"/>
        <v>50.087784687375446</v>
      </c>
    </row>
    <row r="513" spans="1:13" x14ac:dyDescent="0.2">
      <c r="A513" s="4" t="s">
        <v>974</v>
      </c>
      <c r="B513" s="5" t="s">
        <v>1009</v>
      </c>
      <c r="C513" s="9">
        <v>913582.6</v>
      </c>
      <c r="D513" s="9">
        <v>913582.6</v>
      </c>
      <c r="E513" s="9">
        <v>413582.6</v>
      </c>
      <c r="F513" s="9"/>
      <c r="G513" s="9"/>
      <c r="H513" s="9"/>
      <c r="I513" s="9">
        <f t="shared" si="21"/>
        <v>45.270411235940792</v>
      </c>
      <c r="J513" s="9">
        <f t="shared" si="22"/>
        <v>45.270411235940792</v>
      </c>
      <c r="K513" s="9">
        <v>1150000</v>
      </c>
      <c r="L513" s="9">
        <f t="shared" si="23"/>
        <v>35.963704347826088</v>
      </c>
      <c r="M513" s="36"/>
    </row>
    <row r="514" spans="1:13" x14ac:dyDescent="0.2">
      <c r="A514" s="6" t="s">
        <v>975</v>
      </c>
      <c r="B514" s="7" t="s">
        <v>1010</v>
      </c>
      <c r="C514" s="10">
        <v>16083582.6</v>
      </c>
      <c r="D514" s="10">
        <v>16083582.6</v>
      </c>
      <c r="E514" s="10">
        <v>10413582.6</v>
      </c>
      <c r="F514" s="10"/>
      <c r="G514" s="10"/>
      <c r="H514" s="10"/>
      <c r="I514" s="10">
        <f t="shared" si="21"/>
        <v>64.746660361603759</v>
      </c>
      <c r="J514" s="10">
        <f t="shared" si="22"/>
        <v>64.746660361603759</v>
      </c>
      <c r="K514" s="10">
        <v>10234658</v>
      </c>
      <c r="L514" s="10">
        <f t="shared" si="23"/>
        <v>101.7482225590733</v>
      </c>
    </row>
    <row r="515" spans="1:13" ht="25.5" x14ac:dyDescent="0.2">
      <c r="A515" s="6" t="s">
        <v>976</v>
      </c>
      <c r="B515" s="7" t="s">
        <v>1011</v>
      </c>
      <c r="C515" s="10">
        <v>-15170000</v>
      </c>
      <c r="D515" s="10">
        <v>-15170000</v>
      </c>
      <c r="E515" s="10">
        <v>-10000000</v>
      </c>
      <c r="F515" s="10"/>
      <c r="G515" s="10"/>
      <c r="H515" s="10"/>
      <c r="I515" s="10">
        <f t="shared" si="21"/>
        <v>65.919578114700059</v>
      </c>
      <c r="J515" s="10">
        <f t="shared" si="22"/>
        <v>65.919578114700059</v>
      </c>
      <c r="K515" s="10">
        <v>-9084658</v>
      </c>
      <c r="L515" s="10">
        <f t="shared" si="23"/>
        <v>110.07569024612704</v>
      </c>
    </row>
    <row r="516" spans="1:13" ht="25.5" x14ac:dyDescent="0.2">
      <c r="A516" s="6" t="s">
        <v>977</v>
      </c>
      <c r="B516" s="7" t="s">
        <v>1012</v>
      </c>
      <c r="C516" s="10">
        <v>16083582.6</v>
      </c>
      <c r="D516" s="10">
        <v>16083582.6</v>
      </c>
      <c r="E516" s="10">
        <v>10413582.6</v>
      </c>
      <c r="F516" s="10"/>
      <c r="G516" s="10"/>
      <c r="H516" s="10"/>
      <c r="I516" s="10">
        <f t="shared" si="21"/>
        <v>64.746660361603759</v>
      </c>
      <c r="J516" s="10">
        <f t="shared" si="22"/>
        <v>64.746660361603759</v>
      </c>
      <c r="K516" s="10">
        <v>10234658</v>
      </c>
      <c r="L516" s="10">
        <f t="shared" si="23"/>
        <v>101.7482225590733</v>
      </c>
    </row>
    <row r="517" spans="1:13" ht="25.5" x14ac:dyDescent="0.2">
      <c r="A517" s="6" t="s">
        <v>978</v>
      </c>
      <c r="B517" s="7" t="s">
        <v>1013</v>
      </c>
      <c r="C517" s="10">
        <v>-15170000</v>
      </c>
      <c r="D517" s="10">
        <v>-15170000</v>
      </c>
      <c r="E517" s="10">
        <v>-10000000</v>
      </c>
      <c r="F517" s="10"/>
      <c r="G517" s="10"/>
      <c r="H517" s="10"/>
      <c r="I517" s="10">
        <f t="shared" si="21"/>
        <v>65.919578114700059</v>
      </c>
      <c r="J517" s="10">
        <f t="shared" si="22"/>
        <v>65.919578114700059</v>
      </c>
      <c r="K517" s="10">
        <v>-9084658</v>
      </c>
      <c r="L517" s="10">
        <f t="shared" si="23"/>
        <v>110.07569024612704</v>
      </c>
    </row>
    <row r="518" spans="1:13" ht="25.5" x14ac:dyDescent="0.2">
      <c r="A518" s="4" t="s">
        <v>979</v>
      </c>
      <c r="B518" s="5" t="s">
        <v>1014</v>
      </c>
      <c r="C518" s="9">
        <v>-697155</v>
      </c>
      <c r="D518" s="9">
        <v>-697155</v>
      </c>
      <c r="E518" s="9">
        <v>-697155</v>
      </c>
      <c r="F518" s="9"/>
      <c r="G518" s="9"/>
      <c r="H518" s="9"/>
      <c r="I518" s="9">
        <f t="shared" si="21"/>
        <v>100</v>
      </c>
      <c r="J518" s="9">
        <f t="shared" si="22"/>
        <v>100</v>
      </c>
      <c r="K518" s="9">
        <v>-384658.2</v>
      </c>
      <c r="L518" s="9">
        <f t="shared" si="23"/>
        <v>181.24012434935744</v>
      </c>
    </row>
    <row r="519" spans="1:13" ht="25.5" x14ac:dyDescent="0.2">
      <c r="A519" s="6" t="s">
        <v>980</v>
      </c>
      <c r="B519" s="7" t="s">
        <v>1015</v>
      </c>
      <c r="C519" s="10">
        <v>-697155</v>
      </c>
      <c r="D519" s="10">
        <v>-697155</v>
      </c>
      <c r="E519" s="10">
        <v>-697155</v>
      </c>
      <c r="F519" s="10"/>
      <c r="G519" s="10"/>
      <c r="H519" s="10"/>
      <c r="I519" s="10">
        <f t="shared" si="21"/>
        <v>100</v>
      </c>
      <c r="J519" s="10">
        <f t="shared" si="22"/>
        <v>100</v>
      </c>
      <c r="K519" s="10">
        <v>-384658.2</v>
      </c>
      <c r="L519" s="10">
        <f t="shared" si="23"/>
        <v>181.24012434935744</v>
      </c>
    </row>
    <row r="520" spans="1:13" ht="25.5" x14ac:dyDescent="0.2">
      <c r="A520" s="6" t="s">
        <v>981</v>
      </c>
      <c r="B520" s="7" t="s">
        <v>1016</v>
      </c>
      <c r="C520" s="10">
        <v>3900000</v>
      </c>
      <c r="D520" s="10">
        <v>3900000</v>
      </c>
      <c r="E520" s="10">
        <v>7600000</v>
      </c>
      <c r="F520" s="10"/>
      <c r="G520" s="10"/>
      <c r="H520" s="10"/>
      <c r="I520" s="10">
        <f t="shared" si="21"/>
        <v>194.87179487179486</v>
      </c>
      <c r="J520" s="10">
        <f t="shared" si="22"/>
        <v>194.87179487179486</v>
      </c>
      <c r="K520" s="10">
        <v>5178714</v>
      </c>
      <c r="L520" s="10">
        <f t="shared" si="23"/>
        <v>146.7545803842421</v>
      </c>
    </row>
    <row r="521" spans="1:13" ht="25.5" x14ac:dyDescent="0.2">
      <c r="A521" s="6" t="s">
        <v>982</v>
      </c>
      <c r="B521" s="7" t="s">
        <v>1017</v>
      </c>
      <c r="C521" s="10">
        <v>-4597155</v>
      </c>
      <c r="D521" s="10">
        <v>-4597155</v>
      </c>
      <c r="E521" s="10">
        <v>-8297155</v>
      </c>
      <c r="F521" s="10"/>
      <c r="G521" s="10"/>
      <c r="H521" s="10"/>
      <c r="I521" s="10">
        <f t="shared" si="21"/>
        <v>180.4845605597375</v>
      </c>
      <c r="J521" s="10">
        <f t="shared" si="22"/>
        <v>180.4845605597375</v>
      </c>
      <c r="K521" s="10">
        <v>-5563372.2000000002</v>
      </c>
      <c r="L521" s="10">
        <f t="shared" si="23"/>
        <v>149.13895209096381</v>
      </c>
    </row>
    <row r="522" spans="1:13" ht="38.25" x14ac:dyDescent="0.2">
      <c r="A522" s="6" t="s">
        <v>983</v>
      </c>
      <c r="B522" s="7" t="s">
        <v>1018</v>
      </c>
      <c r="C522" s="10">
        <v>3900000</v>
      </c>
      <c r="D522" s="10">
        <v>3900000</v>
      </c>
      <c r="E522" s="10">
        <v>7600000</v>
      </c>
      <c r="F522" s="10"/>
      <c r="G522" s="10"/>
      <c r="H522" s="10"/>
      <c r="I522" s="10">
        <f t="shared" si="21"/>
        <v>194.87179487179486</v>
      </c>
      <c r="J522" s="10">
        <f t="shared" si="22"/>
        <v>194.87179487179486</v>
      </c>
      <c r="K522" s="10">
        <v>5178714</v>
      </c>
      <c r="L522" s="10">
        <f t="shared" si="23"/>
        <v>146.7545803842421</v>
      </c>
    </row>
    <row r="523" spans="1:13" ht="38.25" x14ac:dyDescent="0.2">
      <c r="A523" s="6" t="s">
        <v>984</v>
      </c>
      <c r="B523" s="7" t="s">
        <v>1019</v>
      </c>
      <c r="C523" s="10">
        <v>-4597155</v>
      </c>
      <c r="D523" s="10">
        <v>-4597155</v>
      </c>
      <c r="E523" s="10">
        <v>-8297155</v>
      </c>
      <c r="F523" s="10"/>
      <c r="G523" s="10"/>
      <c r="H523" s="10"/>
      <c r="I523" s="10">
        <f t="shared" si="21"/>
        <v>180.4845605597375</v>
      </c>
      <c r="J523" s="10">
        <f t="shared" si="22"/>
        <v>180.4845605597375</v>
      </c>
      <c r="K523" s="10">
        <v>-5563372.2000000002</v>
      </c>
      <c r="L523" s="10">
        <f t="shared" si="23"/>
        <v>149.13895209096381</v>
      </c>
    </row>
    <row r="524" spans="1:13" x14ac:dyDescent="0.2">
      <c r="A524" s="4" t="s">
        <v>985</v>
      </c>
      <c r="B524" s="5" t="s">
        <v>1020</v>
      </c>
      <c r="C524" s="9">
        <v>7885.9</v>
      </c>
      <c r="D524" s="9">
        <v>7885.9</v>
      </c>
      <c r="E524" s="9">
        <v>121642.4084</v>
      </c>
      <c r="F524" s="9"/>
      <c r="G524" s="9"/>
      <c r="H524" s="9"/>
      <c r="I524" s="9" t="s">
        <v>1085</v>
      </c>
      <c r="J524" s="9">
        <f t="shared" si="22"/>
        <v>1542.5304454786392</v>
      </c>
      <c r="K524" s="9">
        <v>22650.017620000002</v>
      </c>
      <c r="L524" s="9" t="s">
        <v>1085</v>
      </c>
    </row>
    <row r="525" spans="1:13" ht="12.75" customHeight="1" x14ac:dyDescent="0.2">
      <c r="A525" s="6" t="s">
        <v>986</v>
      </c>
      <c r="B525" s="7" t="s">
        <v>1021</v>
      </c>
      <c r="C525" s="10">
        <v>7885.9</v>
      </c>
      <c r="D525" s="10">
        <v>7885.9</v>
      </c>
      <c r="E525" s="10">
        <v>121642.4084</v>
      </c>
      <c r="F525" s="10"/>
      <c r="G525" s="10"/>
      <c r="H525" s="10"/>
      <c r="I525" s="10" t="s">
        <v>1085</v>
      </c>
      <c r="J525" s="10">
        <f t="shared" si="22"/>
        <v>1542.5304454786392</v>
      </c>
      <c r="K525" s="10">
        <v>22650.017620000002</v>
      </c>
      <c r="L525" s="10" t="s">
        <v>1085</v>
      </c>
    </row>
    <row r="526" spans="1:13" ht="25.5" x14ac:dyDescent="0.2">
      <c r="A526" s="6" t="s">
        <v>987</v>
      </c>
      <c r="B526" s="7" t="s">
        <v>1022</v>
      </c>
      <c r="C526" s="10">
        <v>-300000</v>
      </c>
      <c r="D526" s="10">
        <v>-300000</v>
      </c>
      <c r="E526" s="10">
        <v>-108070.9</v>
      </c>
      <c r="F526" s="10"/>
      <c r="G526" s="10"/>
      <c r="H526" s="10"/>
      <c r="I526" s="10">
        <f t="shared" si="21"/>
        <v>36.023633333333329</v>
      </c>
      <c r="J526" s="10">
        <f t="shared" si="22"/>
        <v>36.023633333333329</v>
      </c>
      <c r="K526" s="10">
        <v>-186760</v>
      </c>
      <c r="L526" s="10">
        <f t="shared" si="23"/>
        <v>57.866191904047973</v>
      </c>
    </row>
    <row r="527" spans="1:13" ht="25.5" x14ac:dyDescent="0.2">
      <c r="A527" s="6" t="s">
        <v>988</v>
      </c>
      <c r="B527" s="7" t="s">
        <v>1023</v>
      </c>
      <c r="C527" s="10">
        <v>307885.90000000002</v>
      </c>
      <c r="D527" s="10">
        <v>307885.90000000002</v>
      </c>
      <c r="E527" s="10">
        <v>229713.30840000001</v>
      </c>
      <c r="F527" s="10"/>
      <c r="G527" s="10"/>
      <c r="H527" s="10"/>
      <c r="I527" s="10">
        <f t="shared" si="21"/>
        <v>74.6098825571421</v>
      </c>
      <c r="J527" s="10">
        <f t="shared" si="22"/>
        <v>74.6098825571421</v>
      </c>
      <c r="K527" s="10">
        <v>209410.01762</v>
      </c>
      <c r="L527" s="10">
        <f t="shared" si="23"/>
        <v>109.69547255224572</v>
      </c>
    </row>
    <row r="528" spans="1:13" ht="25.5" x14ac:dyDescent="0.2">
      <c r="A528" s="6" t="s">
        <v>989</v>
      </c>
      <c r="B528" s="7" t="s">
        <v>1024</v>
      </c>
      <c r="C528" s="10">
        <v>27.9</v>
      </c>
      <c r="D528" s="10">
        <v>27.9</v>
      </c>
      <c r="E528" s="10">
        <v>20.303000000000001</v>
      </c>
      <c r="F528" s="10"/>
      <c r="G528" s="10"/>
      <c r="H528" s="10"/>
      <c r="I528" s="10">
        <f t="shared" si="21"/>
        <v>72.770609318996421</v>
      </c>
      <c r="J528" s="10">
        <f t="shared" si="22"/>
        <v>72.770609318996421</v>
      </c>
      <c r="K528" s="10">
        <v>60.017620000000001</v>
      </c>
      <c r="L528" s="10">
        <f t="shared" si="23"/>
        <v>33.828399060142672</v>
      </c>
    </row>
    <row r="529" spans="1:12" ht="25.5" x14ac:dyDescent="0.2">
      <c r="A529" s="6" t="s">
        <v>990</v>
      </c>
      <c r="B529" s="7" t="s">
        <v>1025</v>
      </c>
      <c r="C529" s="10">
        <v>27.9</v>
      </c>
      <c r="D529" s="10">
        <v>27.9</v>
      </c>
      <c r="E529" s="10">
        <v>20.303000000000001</v>
      </c>
      <c r="F529" s="10"/>
      <c r="G529" s="10"/>
      <c r="H529" s="10"/>
      <c r="I529" s="10">
        <f t="shared" si="21"/>
        <v>72.770609318996421</v>
      </c>
      <c r="J529" s="10">
        <f t="shared" si="22"/>
        <v>72.770609318996421</v>
      </c>
      <c r="K529" s="10">
        <v>60.017620000000001</v>
      </c>
      <c r="L529" s="10">
        <f t="shared" si="23"/>
        <v>33.828399060142672</v>
      </c>
    </row>
    <row r="530" spans="1:12" ht="25.5" x14ac:dyDescent="0.2">
      <c r="A530" s="6" t="s">
        <v>991</v>
      </c>
      <c r="B530" s="7" t="s">
        <v>1026</v>
      </c>
      <c r="C530" s="10">
        <v>-300000</v>
      </c>
      <c r="D530" s="10">
        <v>-300000</v>
      </c>
      <c r="E530" s="10">
        <v>-108070.9</v>
      </c>
      <c r="F530" s="10"/>
      <c r="G530" s="10"/>
      <c r="H530" s="10"/>
      <c r="I530" s="10">
        <f t="shared" si="21"/>
        <v>36.023633333333329</v>
      </c>
      <c r="J530" s="10">
        <f t="shared" si="22"/>
        <v>36.023633333333329</v>
      </c>
      <c r="K530" s="10">
        <v>-186760</v>
      </c>
      <c r="L530" s="10">
        <f t="shared" si="23"/>
        <v>57.866191904047973</v>
      </c>
    </row>
    <row r="531" spans="1:12" ht="25.5" x14ac:dyDescent="0.2">
      <c r="A531" s="6" t="s">
        <v>992</v>
      </c>
      <c r="B531" s="7" t="s">
        <v>1027</v>
      </c>
      <c r="C531" s="10">
        <v>307858</v>
      </c>
      <c r="D531" s="10">
        <v>307858</v>
      </c>
      <c r="E531" s="10">
        <v>229693.00539999999</v>
      </c>
      <c r="F531" s="10"/>
      <c r="G531" s="10"/>
      <c r="H531" s="10"/>
      <c r="I531" s="10">
        <f t="shared" si="21"/>
        <v>74.610049243482379</v>
      </c>
      <c r="J531" s="10">
        <f t="shared" si="22"/>
        <v>74.610049243482379</v>
      </c>
      <c r="K531" s="10">
        <v>209350</v>
      </c>
      <c r="L531" s="10">
        <f t="shared" si="23"/>
        <v>109.71722254597564</v>
      </c>
    </row>
    <row r="532" spans="1:12" ht="38.25" x14ac:dyDescent="0.2">
      <c r="A532" s="6" t="s">
        <v>993</v>
      </c>
      <c r="B532" s="7" t="s">
        <v>1028</v>
      </c>
      <c r="C532" s="10">
        <v>-300000</v>
      </c>
      <c r="D532" s="10">
        <v>-300000</v>
      </c>
      <c r="E532" s="10">
        <v>-108070.9</v>
      </c>
      <c r="F532" s="10"/>
      <c r="G532" s="10"/>
      <c r="H532" s="10"/>
      <c r="I532" s="10">
        <f t="shared" si="21"/>
        <v>36.023633333333329</v>
      </c>
      <c r="J532" s="10">
        <f t="shared" si="22"/>
        <v>36.023633333333329</v>
      </c>
      <c r="K532" s="10">
        <v>-186760</v>
      </c>
      <c r="L532" s="10">
        <f t="shared" si="23"/>
        <v>57.866191904047973</v>
      </c>
    </row>
    <row r="533" spans="1:12" ht="38.25" x14ac:dyDescent="0.2">
      <c r="A533" s="6" t="s">
        <v>994</v>
      </c>
      <c r="B533" s="7" t="s">
        <v>1029</v>
      </c>
      <c r="C533" s="10">
        <v>307858</v>
      </c>
      <c r="D533" s="10">
        <v>307858</v>
      </c>
      <c r="E533" s="10">
        <v>229693.00539999999</v>
      </c>
      <c r="F533" s="10"/>
      <c r="G533" s="10"/>
      <c r="H533" s="10"/>
      <c r="I533" s="10">
        <f t="shared" si="21"/>
        <v>74.610049243482379</v>
      </c>
      <c r="J533" s="10">
        <f t="shared" si="22"/>
        <v>74.610049243482379</v>
      </c>
      <c r="K533" s="10">
        <v>209350</v>
      </c>
      <c r="L533" s="10">
        <f t="shared" si="23"/>
        <v>109.71722254597564</v>
      </c>
    </row>
    <row r="534" spans="1:12" x14ac:dyDescent="0.2">
      <c r="A534" s="4" t="s">
        <v>995</v>
      </c>
      <c r="B534" s="5" t="s">
        <v>1005</v>
      </c>
      <c r="C534" s="9">
        <f>C535</f>
        <v>3654168.6292000115</v>
      </c>
      <c r="D534" s="9">
        <f>D535</f>
        <v>3556089.6332499981</v>
      </c>
      <c r="E534" s="9">
        <v>-5294544.4341899995</v>
      </c>
      <c r="F534" s="9"/>
      <c r="G534" s="9"/>
      <c r="H534" s="9"/>
      <c r="I534" s="9">
        <v>0</v>
      </c>
      <c r="J534" s="9">
        <v>0</v>
      </c>
      <c r="K534" s="9">
        <v>-1669113.39931</v>
      </c>
      <c r="L534" s="9" t="s">
        <v>1085</v>
      </c>
    </row>
    <row r="535" spans="1:12" x14ac:dyDescent="0.2">
      <c r="A535" s="4" t="s">
        <v>996</v>
      </c>
      <c r="B535" s="5" t="s">
        <v>1030</v>
      </c>
      <c r="C535" s="9">
        <f>C536+C540</f>
        <v>3654168.6292000115</v>
      </c>
      <c r="D535" s="9">
        <f>D536+D540</f>
        <v>3556089.6332499981</v>
      </c>
      <c r="E535" s="9">
        <v>-5294544.4341899995</v>
      </c>
      <c r="F535" s="9"/>
      <c r="G535" s="9"/>
      <c r="H535" s="9"/>
      <c r="I535" s="9">
        <v>0</v>
      </c>
      <c r="J535" s="9">
        <v>0</v>
      </c>
      <c r="K535" s="9">
        <v>-1669113.39931</v>
      </c>
      <c r="L535" s="9" t="s">
        <v>1085</v>
      </c>
    </row>
    <row r="536" spans="1:12" x14ac:dyDescent="0.2">
      <c r="A536" s="6" t="s">
        <v>997</v>
      </c>
      <c r="B536" s="7" t="s">
        <v>1031</v>
      </c>
      <c r="C536" s="10">
        <f>-(C7+C516+C522+C529+C533)</f>
        <v>-75096962</v>
      </c>
      <c r="D536" s="10">
        <f>-(D7+D516+D522+D529+D533)</f>
        <v>-75255821.684459999</v>
      </c>
      <c r="E536" s="10">
        <v>-84568264.905539989</v>
      </c>
      <c r="F536" s="10"/>
      <c r="G536" s="10"/>
      <c r="H536" s="10"/>
      <c r="I536" s="10">
        <f t="shared" ref="I536:I543" si="24">E536/C536*100</f>
        <v>112.6120986166391</v>
      </c>
      <c r="J536" s="10">
        <f t="shared" ref="J536:J543" si="25">E536/D536*100</f>
        <v>112.37438248980408</v>
      </c>
      <c r="K536" s="10">
        <v>-80050544.544229999</v>
      </c>
      <c r="L536" s="10">
        <f t="shared" ref="L536:L543" si="26">E536/K536*100</f>
        <v>105.64358479637055</v>
      </c>
    </row>
    <row r="537" spans="1:12" x14ac:dyDescent="0.2">
      <c r="A537" s="6" t="s">
        <v>998</v>
      </c>
      <c r="B537" s="7" t="s">
        <v>1032</v>
      </c>
      <c r="C537" s="10">
        <f>C536</f>
        <v>-75096962</v>
      </c>
      <c r="D537" s="10">
        <f>D536</f>
        <v>-75255821.684459999</v>
      </c>
      <c r="E537" s="10">
        <v>-84568264.905539989</v>
      </c>
      <c r="F537" s="10"/>
      <c r="G537" s="10"/>
      <c r="H537" s="10"/>
      <c r="I537" s="10">
        <f t="shared" si="24"/>
        <v>112.6120986166391</v>
      </c>
      <c r="J537" s="10">
        <f t="shared" si="25"/>
        <v>112.37438248980408</v>
      </c>
      <c r="K537" s="10">
        <v>-80050544.544229999</v>
      </c>
      <c r="L537" s="10">
        <f t="shared" si="26"/>
        <v>105.64358479637055</v>
      </c>
    </row>
    <row r="538" spans="1:12" x14ac:dyDescent="0.2">
      <c r="A538" s="6" t="s">
        <v>999</v>
      </c>
      <c r="B538" s="7" t="s">
        <v>1033</v>
      </c>
      <c r="C538" s="10">
        <f>C536</f>
        <v>-75096962</v>
      </c>
      <c r="D538" s="10">
        <f>D536</f>
        <v>-75255821.684459999</v>
      </c>
      <c r="E538" s="10">
        <v>-84568264.905539989</v>
      </c>
      <c r="F538" s="10"/>
      <c r="G538" s="10"/>
      <c r="H538" s="10"/>
      <c r="I538" s="10">
        <f t="shared" si="24"/>
        <v>112.6120986166391</v>
      </c>
      <c r="J538" s="10">
        <f t="shared" si="25"/>
        <v>112.37438248980408</v>
      </c>
      <c r="K538" s="10">
        <v>-80050544.544229999</v>
      </c>
      <c r="L538" s="10">
        <f t="shared" si="26"/>
        <v>105.64358479637055</v>
      </c>
    </row>
    <row r="539" spans="1:12" ht="25.5" x14ac:dyDescent="0.2">
      <c r="A539" s="6" t="s">
        <v>1000</v>
      </c>
      <c r="B539" s="7" t="s">
        <v>1034</v>
      </c>
      <c r="C539" s="10">
        <f>C536</f>
        <v>-75096962</v>
      </c>
      <c r="D539" s="10">
        <f>D536</f>
        <v>-75255821.684459999</v>
      </c>
      <c r="E539" s="10">
        <v>-84568264.905539989</v>
      </c>
      <c r="F539" s="10"/>
      <c r="G539" s="10"/>
      <c r="H539" s="10"/>
      <c r="I539" s="10">
        <f t="shared" si="24"/>
        <v>112.6120986166391</v>
      </c>
      <c r="J539" s="10">
        <f t="shared" si="25"/>
        <v>112.37438248980408</v>
      </c>
      <c r="K539" s="10">
        <v>-80050544.544229999</v>
      </c>
      <c r="L539" s="10">
        <f t="shared" si="26"/>
        <v>105.64358479637055</v>
      </c>
    </row>
    <row r="540" spans="1:12" x14ac:dyDescent="0.2">
      <c r="A540" s="6" t="s">
        <v>1001</v>
      </c>
      <c r="B540" s="7" t="s">
        <v>1035</v>
      </c>
      <c r="C540" s="10">
        <f>C428-C512-C517-C523-C532</f>
        <v>78751130.629200011</v>
      </c>
      <c r="D540" s="10">
        <f>D428-D512-D517-D523-D532</f>
        <v>78811911.317709997</v>
      </c>
      <c r="E540" s="10">
        <v>79273720.471349999</v>
      </c>
      <c r="F540" s="10"/>
      <c r="G540" s="10"/>
      <c r="H540" s="10"/>
      <c r="I540" s="10">
        <f t="shared" si="24"/>
        <v>100.66359662137501</v>
      </c>
      <c r="J540" s="10">
        <f t="shared" si="25"/>
        <v>100.58596365183728</v>
      </c>
      <c r="K540" s="10">
        <v>78381431.144919991</v>
      </c>
      <c r="L540" s="10">
        <f t="shared" si="26"/>
        <v>101.13839376673315</v>
      </c>
    </row>
    <row r="541" spans="1:12" x14ac:dyDescent="0.2">
      <c r="A541" s="6" t="s">
        <v>1002</v>
      </c>
      <c r="B541" s="7" t="s">
        <v>1036</v>
      </c>
      <c r="C541" s="10">
        <f>C540</f>
        <v>78751130.629200011</v>
      </c>
      <c r="D541" s="10">
        <f>D540</f>
        <v>78811911.317709997</v>
      </c>
      <c r="E541" s="10">
        <v>79273720.471349999</v>
      </c>
      <c r="F541" s="10"/>
      <c r="G541" s="10"/>
      <c r="H541" s="10"/>
      <c r="I541" s="10">
        <f t="shared" si="24"/>
        <v>100.66359662137501</v>
      </c>
      <c r="J541" s="10">
        <f t="shared" si="25"/>
        <v>100.58596365183728</v>
      </c>
      <c r="K541" s="10">
        <v>78381431.144919991</v>
      </c>
      <c r="L541" s="10">
        <f t="shared" si="26"/>
        <v>101.13839376673315</v>
      </c>
    </row>
    <row r="542" spans="1:12" x14ac:dyDescent="0.2">
      <c r="A542" s="6" t="s">
        <v>1003</v>
      </c>
      <c r="B542" s="7" t="s">
        <v>1037</v>
      </c>
      <c r="C542" s="10">
        <f>C541</f>
        <v>78751130.629200011</v>
      </c>
      <c r="D542" s="10">
        <f>D540</f>
        <v>78811911.317709997</v>
      </c>
      <c r="E542" s="10">
        <v>79273720.471349999</v>
      </c>
      <c r="F542" s="10"/>
      <c r="G542" s="10"/>
      <c r="H542" s="10"/>
      <c r="I542" s="10">
        <f t="shared" si="24"/>
        <v>100.66359662137501</v>
      </c>
      <c r="J542" s="10">
        <f t="shared" si="25"/>
        <v>100.58596365183728</v>
      </c>
      <c r="K542" s="10">
        <v>78381431.144919991</v>
      </c>
      <c r="L542" s="10">
        <f t="shared" si="26"/>
        <v>101.13839376673315</v>
      </c>
    </row>
    <row r="543" spans="1:12" ht="25.5" x14ac:dyDescent="0.2">
      <c r="A543" s="6" t="s">
        <v>1004</v>
      </c>
      <c r="B543" s="7" t="s">
        <v>1038</v>
      </c>
      <c r="C543" s="10">
        <f>C540</f>
        <v>78751130.629200011</v>
      </c>
      <c r="D543" s="10">
        <f>D540</f>
        <v>78811911.317709997</v>
      </c>
      <c r="E543" s="10">
        <v>79273720.471349999</v>
      </c>
      <c r="F543" s="10"/>
      <c r="G543" s="10"/>
      <c r="H543" s="10"/>
      <c r="I543" s="10">
        <f t="shared" si="24"/>
        <v>100.66359662137501</v>
      </c>
      <c r="J543" s="10">
        <f t="shared" si="25"/>
        <v>100.58596365183728</v>
      </c>
      <c r="K543" s="10">
        <v>78381431.144919991</v>
      </c>
      <c r="L543" s="10">
        <f t="shared" si="26"/>
        <v>101.13839376673315</v>
      </c>
    </row>
    <row r="544" spans="1:12" x14ac:dyDescent="0.2">
      <c r="A544" s="37"/>
      <c r="B544" s="38"/>
      <c r="C544" s="39"/>
      <c r="D544" s="39"/>
      <c r="E544" s="39"/>
      <c r="F544" s="39"/>
      <c r="G544" s="39"/>
      <c r="H544" s="39"/>
      <c r="I544" s="39"/>
      <c r="J544" s="39"/>
      <c r="K544" s="39"/>
      <c r="L544" s="39"/>
    </row>
    <row r="545" spans="1:12" ht="37.5" customHeight="1" x14ac:dyDescent="0.2">
      <c r="A545" s="40" t="s">
        <v>16</v>
      </c>
      <c r="B545" s="40"/>
      <c r="E545" s="24" t="s">
        <v>17</v>
      </c>
    </row>
    <row r="546" spans="1:12" x14ac:dyDescent="0.2">
      <c r="J546" s="15">
        <v>0</v>
      </c>
      <c r="L546" s="16">
        <v>0</v>
      </c>
    </row>
  </sheetData>
  <autoFilter ref="A6:L545"/>
  <mergeCells count="12">
    <mergeCell ref="A545:B545"/>
    <mergeCell ref="A1:F1"/>
    <mergeCell ref="K4:L4"/>
    <mergeCell ref="I4:J4"/>
    <mergeCell ref="C4:C5"/>
    <mergeCell ref="D4:D5"/>
    <mergeCell ref="E4:E5"/>
    <mergeCell ref="A4:A5"/>
    <mergeCell ref="F4:F5"/>
    <mergeCell ref="H4:H5"/>
    <mergeCell ref="B4:B5"/>
    <mergeCell ref="G4:G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01.01.2019</vt:lpstr>
      <vt:lpstr>'на 01.01.2019'!Заголовки_для_печати</vt:lpstr>
      <vt:lpstr>'на 01.01.2019'!Область_печати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2019-01-25T09:03:57Z</cp:lastPrinted>
  <dcterms:created xsi:type="dcterms:W3CDTF">1999-06-18T11:49:53Z</dcterms:created>
  <dcterms:modified xsi:type="dcterms:W3CDTF">2019-01-25T09:04:40Z</dcterms:modified>
</cp:coreProperties>
</file>