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1.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<sst xmlns="http://schemas.openxmlformats.org/spreadsheetml/2006/main" count="75" uniqueCount="64">
  <si>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</si>
  <si>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</si>
  <si>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</si>
  <si>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</si>
  <si>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</si>
  <si>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</si>
  <si>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</si>
  <si>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</si>
  <si>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</si>
  <si>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</si>
  <si>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</si>
  <si>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</si>
  <si>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</si>
  <si>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</si>
  <si>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</si>
  <si>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</si>
  <si>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</si>
  <si>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</si>
  <si>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</si>
  <si>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</si>
  <si>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</si>
  <si>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</si>
  <si>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</si>
  <si>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</si>
  <si>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</si>
  <si>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</si>
  <si>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</si>
  <si>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</si>
  <si>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</si>
  <si>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</si>
  <si>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</si>
  <si>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</si>
  <si>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</si>
  <si>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</si>
  <si>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</si>
  <si>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</si>
  <si>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</si>
  <si>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</si>
  <si>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</si>
  <si>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</si>
  <si>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</si>
  <si>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</si>
  <si>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</si>
  <si>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</si>
  <si>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</si>
  <si>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</si>
  <si>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</si>
  <si>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</si>
  <si>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</si>
  <si>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</si>
  <si>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</si>
  <si>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</si>
  <si>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</si>
  <si>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</si>
  <si>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</si>
  <si>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</si>
  <si>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</si>
  <si>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</si>
  <si>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</si>
  <si>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</si>
  <si>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Темп роста расходов к аналогичному периоду прошлого года (%)</t>
  </si>
  <si>
    <t>Заместитель начальника управлении сводного бюджетного планирования и анализа исполнения бюджета</t>
  </si>
  <si>
    <t>Г.А. Яковлева</t>
  </si>
  <si>
    <t>КОНСОЛИДИРОВАННЫХ БЮДЖЕТОВ МУНИЦИПАЛЬНЫХ ОБРАЗОВАНИЙ НА 1 января 2018 года по отчетным данным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</si>
</sst>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\-#,##0\ "/>
    <numFmt numFmtId="174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2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8" fillId="0" borderId="23" xfId="52" applyNumberFormat="1" applyFont="1" applyFill="1" applyBorder="1" applyAlignment="1" applyProtection="1">
      <alignment vertical="center" wrapText="1"/>
      <protection locked="0"/>
    </xf>
    <xf numFmtId="3" fontId="36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2" xfId="52" applyNumberFormat="1" applyFont="1" applyFill="1" applyBorder="1" applyAlignment="1" applyProtection="1">
      <alignment vertical="center" wrapText="1"/>
      <protection locked="0"/>
    </xf>
    <xf numFmtId="172" fontId="39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4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72" fontId="33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0" fontId="35" fillId="0" borderId="29" xfId="52" applyNumberFormat="1" applyFont="1" applyFill="1" applyBorder="1" applyAlignment="1" applyProtection="1">
      <alignment vertical="center" wrapText="1"/>
      <protection locked="0"/>
    </xf>
    <xf numFmtId="172" fontId="33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0" fontId="35" fillId="0" borderId="32" xfId="52" applyNumberFormat="1" applyFont="1" applyFill="1" applyBorder="1" applyAlignment="1" applyProtection="1">
      <alignment vertical="center" wrapText="1"/>
      <protection locked="0"/>
    </xf>
    <xf numFmtId="172" fontId="33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2" fontId="41" fillId="0" borderId="35" xfId="52" applyNumberFormat="1" applyFont="1" applyFill="1" applyBorder="1" applyAlignment="1" applyProtection="1">
      <alignment vertical="center" wrapText="1"/>
      <protection locked="0"/>
    </xf>
    <xf numFmtId="172" fontId="11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7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8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72" fontId="6" fillId="0" borderId="0" xfId="52" applyNumberFormat="1" applyFont="1" applyFill="1" applyBorder="1" applyAlignment="1" applyProtection="1">
      <alignment vertical="center" wrapText="1"/>
      <protection locked="0"/>
    </xf>
    <xf numFmtId="172" fontId="43" fillId="0" borderId="0" xfId="52" applyNumberFormat="1" applyFont="1" applyFill="1" applyBorder="1" applyAlignment="1" applyProtection="1">
      <alignment vertical="center" wrapText="1"/>
      <protection locked="0"/>
    </xf>
    <xf numFmtId="172" fontId="33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5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6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35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0" fillId="0" borderId="0" xfId="52" applyFill="1" applyBorder="1">
      <alignment/>
      <protection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72" fontId="46" fillId="0" borderId="22" xfId="52" applyNumberFormat="1" applyFont="1" applyFill="1" applyBorder="1" applyAlignment="1" applyProtection="1">
      <alignment vertical="center" wrapText="1"/>
      <protection locked="0"/>
    </xf>
    <xf numFmtId="172" fontId="46" fillId="0" borderId="23" xfId="52" applyNumberFormat="1" applyFont="1" applyFill="1" applyBorder="1" applyAlignment="1" applyProtection="1">
      <alignment vertical="center" wrapText="1"/>
      <protection locked="0"/>
    </xf>
    <xf numFmtId="0" fontId="44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0" fontId="13" fillId="0" borderId="52" xfId="52" applyFont="1" applyFill="1" applyBorder="1" applyAlignment="1" applyProtection="1">
      <alignment horizontal="center" vertical="center"/>
      <protection locked="0"/>
    </xf>
    <xf numFmtId="0" fontId="13" fillId="0" borderId="53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42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R46" sqref="R46"/>
    </sheetView>
  </sheetViews>
  <sheetFormatPr defaultColWidth="9.140625" defaultRowHeight="12.75"/>
  <cols>
    <col min="1" max="10" width="0" style="63" hidden="1" customWidth="1"/>
    <col min="11" max="11" width="4.7109375" style="63" hidden="1" customWidth="1"/>
    <col min="12" max="12" width="39.140625" style="63" customWidth="1"/>
    <col min="13" max="13" width="20.140625" style="63" hidden="1" customWidth="1"/>
    <col min="14" max="14" width="21.421875" style="63" customWidth="1"/>
    <col min="15" max="15" width="21.8515625" style="63" customWidth="1"/>
    <col min="16" max="16" width="19.28125" style="63" customWidth="1"/>
    <col min="17" max="17" width="25.140625" style="63" customWidth="1"/>
    <col min="18" max="18" width="22.8515625" style="63" customWidth="1"/>
    <col min="19" max="19" width="18.57421875" style="63" customWidth="1"/>
    <col min="20" max="20" width="20.57421875" style="63" customWidth="1"/>
    <col min="21" max="21" width="16.8515625" style="63" customWidth="1"/>
    <col min="22" max="22" width="22.00390625" style="63" customWidth="1"/>
    <col min="23" max="23" width="19.00390625" style="63" customWidth="1"/>
    <col min="24" max="25" width="9.140625" style="63" hidden="1" customWidth="1"/>
    <col min="26" max="26" width="21.140625" style="63" customWidth="1"/>
    <col min="27" max="27" width="14.28125" style="63" hidden="1" customWidth="1"/>
    <col min="28" max="28" width="19.00390625" style="63" customWidth="1"/>
    <col min="29" max="29" width="22.28125" style="63" customWidth="1"/>
    <col min="30" max="34" width="0" style="63" hidden="1" customWidth="1"/>
    <col min="35" max="35" width="17.140625" style="63" hidden="1" customWidth="1"/>
    <col min="36" max="36" width="17.00390625" style="63" hidden="1" customWidth="1"/>
    <col min="37" max="16384" width="9.140625" style="63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63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4" t="s">
        <v>0</v>
      </c>
      <c r="L16" s="13" t="s">
        <v>1</v>
      </c>
      <c r="M16" s="65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60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6" t="s">
        <v>2</v>
      </c>
      <c r="AE16" s="67" t="s">
        <v>6</v>
      </c>
      <c r="AF16" s="67" t="s">
        <v>3</v>
      </c>
      <c r="AG16" s="68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1">
        <v>1</v>
      </c>
      <c r="M17" s="70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1"/>
      <c r="AE17" s="72"/>
      <c r="AF17" s="72"/>
      <c r="AG17" s="73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7"/>
      <c r="M18" s="74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1"/>
      <c r="AE18" s="72"/>
      <c r="AF18" s="72"/>
      <c r="AG18" s="73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5">
        <v>1</v>
      </c>
      <c r="L19" s="33" t="s">
        <v>10</v>
      </c>
      <c r="M19" s="76">
        <v>336182530</v>
      </c>
      <c r="N19" s="34">
        <v>879059.1045499999</v>
      </c>
      <c r="O19" s="34">
        <v>815183.4770900001</v>
      </c>
      <c r="P19" s="35">
        <f aca="true" t="shared" si="0" ref="P19:P62">O19/N19*100</f>
        <v>92.73363677944062</v>
      </c>
      <c r="Q19" s="34">
        <v>683250.86078</v>
      </c>
      <c r="R19" s="36">
        <f>O19/Q19*100</f>
        <v>119.30954264139318</v>
      </c>
      <c r="S19" s="86">
        <v>881971.80455</v>
      </c>
      <c r="T19" s="34">
        <v>818990.41938</v>
      </c>
      <c r="U19" s="35">
        <f aca="true" t="shared" si="1" ref="U19:U62">T19/S19*100</f>
        <v>92.85902510204004</v>
      </c>
      <c r="V19" s="34">
        <v>677633.5052100001</v>
      </c>
      <c r="W19" s="36">
        <f>T19/V19*100</f>
        <v>120.86037852071571</v>
      </c>
      <c r="X19" s="37"/>
      <c r="Y19" s="34"/>
      <c r="Z19" s="38">
        <f aca="true" t="shared" si="2" ref="Z19:AA62">N19-S19</f>
        <v>-2912.70000000007</v>
      </c>
      <c r="AA19" s="38">
        <f t="shared" si="2"/>
        <v>-3806.942289999919</v>
      </c>
      <c r="AB19" s="38">
        <f aca="true" t="shared" si="3" ref="AB19:AB62">O19-T19</f>
        <v>-3806.942289999919</v>
      </c>
      <c r="AC19" s="39">
        <f>Q19-V19</f>
        <v>5617.355569999898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77">
        <v>-20084000</v>
      </c>
      <c r="AJ19" s="78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79">
        <v>16</v>
      </c>
      <c r="L20" s="33" t="s">
        <v>11</v>
      </c>
      <c r="M20" s="76">
        <v>316045296</v>
      </c>
      <c r="N20" s="34">
        <v>830185.32889</v>
      </c>
      <c r="O20" s="34">
        <v>806215.6915399999</v>
      </c>
      <c r="P20" s="35">
        <f t="shared" si="0"/>
        <v>97.11273657629572</v>
      </c>
      <c r="Q20" s="34">
        <v>649967.34495</v>
      </c>
      <c r="R20" s="36">
        <f aca="true" t="shared" si="4" ref="R20:R61">O20/Q20*100</f>
        <v>124.03941487276096</v>
      </c>
      <c r="S20" s="86">
        <v>852603.84526</v>
      </c>
      <c r="T20" s="34">
        <v>819685.04314</v>
      </c>
      <c r="U20" s="35">
        <f t="shared" si="1"/>
        <v>96.13902725128321</v>
      </c>
      <c r="V20" s="34">
        <v>633593.13486</v>
      </c>
      <c r="W20" s="36">
        <f aca="true" t="shared" si="5" ref="W20:W61">T20/V20*100</f>
        <v>129.37088456949888</v>
      </c>
      <c r="X20" s="37"/>
      <c r="Y20" s="34"/>
      <c r="Z20" s="38">
        <f t="shared" si="2"/>
        <v>-22418.51636999997</v>
      </c>
      <c r="AA20" s="38">
        <f t="shared" si="2"/>
        <v>-13469.351600000053</v>
      </c>
      <c r="AB20" s="38">
        <f t="shared" si="3"/>
        <v>-13469.351600000053</v>
      </c>
      <c r="AC20" s="39">
        <f aca="true" t="shared" si="6" ref="AC20:AC62">Q20-V20</f>
        <v>16374.210090000066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77">
        <v>-32154590.13</v>
      </c>
      <c r="AJ20" s="78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79">
        <v>31</v>
      </c>
      <c r="L21" s="33" t="s">
        <v>12</v>
      </c>
      <c r="M21" s="76">
        <v>329283383</v>
      </c>
      <c r="N21" s="34">
        <v>1079086.303</v>
      </c>
      <c r="O21" s="34">
        <v>1030584.30235</v>
      </c>
      <c r="P21" s="35">
        <f t="shared" si="0"/>
        <v>95.50527140274525</v>
      </c>
      <c r="Q21" s="34">
        <v>1036536.56925</v>
      </c>
      <c r="R21" s="36">
        <f t="shared" si="4"/>
        <v>99.42575427856764</v>
      </c>
      <c r="S21" s="86">
        <v>1114708.99365</v>
      </c>
      <c r="T21" s="34">
        <v>1036352.8039299999</v>
      </c>
      <c r="U21" s="35">
        <f t="shared" si="1"/>
        <v>92.97070444695788</v>
      </c>
      <c r="V21" s="34">
        <v>1022418.59947</v>
      </c>
      <c r="W21" s="36">
        <f t="shared" si="5"/>
        <v>101.36286687930198</v>
      </c>
      <c r="X21" s="37"/>
      <c r="Y21" s="34"/>
      <c r="Z21" s="38">
        <f t="shared" si="2"/>
        <v>-35622.690650000004</v>
      </c>
      <c r="AA21" s="38">
        <f t="shared" si="2"/>
        <v>-5768.501579999924</v>
      </c>
      <c r="AB21" s="38">
        <f t="shared" si="3"/>
        <v>-5768.501579999924</v>
      </c>
      <c r="AC21" s="39">
        <f t="shared" si="6"/>
        <v>14117.969779999927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77">
        <v>-23525100</v>
      </c>
      <c r="AJ21" s="78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9">
        <v>2</v>
      </c>
      <c r="L22" s="33" t="s">
        <v>13</v>
      </c>
      <c r="M22" s="76">
        <v>2764152159</v>
      </c>
      <c r="N22" s="34">
        <v>8671192.7</v>
      </c>
      <c r="O22" s="34">
        <v>7709641.81975</v>
      </c>
      <c r="P22" s="35">
        <f t="shared" si="0"/>
        <v>88.91097322459458</v>
      </c>
      <c r="Q22" s="34">
        <v>6850723.1841899995</v>
      </c>
      <c r="R22" s="36">
        <f t="shared" si="4"/>
        <v>112.53763453093828</v>
      </c>
      <c r="S22" s="86">
        <v>9119554.1</v>
      </c>
      <c r="T22" s="34">
        <v>8108054.42986</v>
      </c>
      <c r="U22" s="35">
        <f t="shared" si="1"/>
        <v>88.90845255098601</v>
      </c>
      <c r="V22" s="34">
        <v>7331321.892779999</v>
      </c>
      <c r="W22" s="36">
        <f t="shared" si="5"/>
        <v>110.59471331963937</v>
      </c>
      <c r="X22" s="37"/>
      <c r="Y22" s="34"/>
      <c r="Z22" s="38">
        <f>N22-S22</f>
        <v>-448361.4000000004</v>
      </c>
      <c r="AA22" s="38">
        <f t="shared" si="2"/>
        <v>-398412.6101099998</v>
      </c>
      <c r="AB22" s="38">
        <f t="shared" si="3"/>
        <v>-398412.6101099998</v>
      </c>
      <c r="AC22" s="39">
        <f t="shared" si="6"/>
        <v>-480598.70858999994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77">
        <v>-156394000</v>
      </c>
      <c r="AJ22" s="78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9">
        <v>3</v>
      </c>
      <c r="L23" s="33" t="s">
        <v>14</v>
      </c>
      <c r="M23" s="76">
        <v>303198522</v>
      </c>
      <c r="N23" s="34">
        <v>751379.74304</v>
      </c>
      <c r="O23" s="34">
        <v>748192.5448500001</v>
      </c>
      <c r="P23" s="35">
        <f t="shared" si="0"/>
        <v>99.57582058612535</v>
      </c>
      <c r="Q23" s="34">
        <v>620005.5060599999</v>
      </c>
      <c r="R23" s="36">
        <f t="shared" si="4"/>
        <v>120.67514522646756</v>
      </c>
      <c r="S23" s="86">
        <v>756401.44357</v>
      </c>
      <c r="T23" s="34">
        <v>730465.60791</v>
      </c>
      <c r="U23" s="35">
        <f t="shared" si="1"/>
        <v>96.5711546586175</v>
      </c>
      <c r="V23" s="34">
        <v>648453.47203</v>
      </c>
      <c r="W23" s="36">
        <f t="shared" si="5"/>
        <v>112.64734316608083</v>
      </c>
      <c r="X23" s="37"/>
      <c r="Y23" s="34"/>
      <c r="Z23" s="38">
        <f t="shared" si="2"/>
        <v>-5021.700530000031</v>
      </c>
      <c r="AA23" s="38">
        <f t="shared" si="2"/>
        <v>17726.936940000043</v>
      </c>
      <c r="AB23" s="38">
        <f t="shared" si="3"/>
        <v>17726.936940000043</v>
      </c>
      <c r="AC23" s="39">
        <f t="shared" si="6"/>
        <v>-28447.96597000002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77">
        <v>-16626000.81</v>
      </c>
      <c r="AJ23" s="78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9">
        <v>32</v>
      </c>
      <c r="L24" s="33" t="s">
        <v>15</v>
      </c>
      <c r="M24" s="76">
        <v>138701520</v>
      </c>
      <c r="N24" s="34">
        <v>300167.33224</v>
      </c>
      <c r="O24" s="34">
        <v>287938.8109</v>
      </c>
      <c r="P24" s="35">
        <f t="shared" si="0"/>
        <v>95.92609853685788</v>
      </c>
      <c r="Q24" s="34">
        <v>244058.01811</v>
      </c>
      <c r="R24" s="36">
        <f t="shared" si="4"/>
        <v>117.97965628411453</v>
      </c>
      <c r="S24" s="86">
        <v>303615.06475</v>
      </c>
      <c r="T24" s="34">
        <v>285076.51314999996</v>
      </c>
      <c r="U24" s="35">
        <f t="shared" si="1"/>
        <v>93.89406068659179</v>
      </c>
      <c r="V24" s="34">
        <v>246337.37294</v>
      </c>
      <c r="W24" s="36">
        <f t="shared" si="5"/>
        <v>115.72605071965087</v>
      </c>
      <c r="X24" s="37"/>
      <c r="Y24" s="34"/>
      <c r="Z24" s="38">
        <f t="shared" si="2"/>
        <v>-3447.7325100000016</v>
      </c>
      <c r="AA24" s="38">
        <f t="shared" si="2"/>
        <v>2862.297750000027</v>
      </c>
      <c r="AB24" s="38">
        <f t="shared" si="3"/>
        <v>2862.297750000027</v>
      </c>
      <c r="AC24" s="39">
        <f t="shared" si="6"/>
        <v>-2279.3548299999966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77">
        <v>-5631000</v>
      </c>
      <c r="AJ24" s="78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79">
        <v>17</v>
      </c>
      <c r="L25" s="33" t="s">
        <v>16</v>
      </c>
      <c r="M25" s="76">
        <v>225153992</v>
      </c>
      <c r="N25" s="34">
        <v>654512.41126</v>
      </c>
      <c r="O25" s="34">
        <v>652435.2838</v>
      </c>
      <c r="P25" s="35">
        <f t="shared" si="0"/>
        <v>99.682645061535</v>
      </c>
      <c r="Q25" s="34">
        <v>547471.93145</v>
      </c>
      <c r="R25" s="36">
        <f t="shared" si="4"/>
        <v>119.1723714624055</v>
      </c>
      <c r="S25" s="86">
        <v>681619.9305599999</v>
      </c>
      <c r="T25" s="34">
        <v>660474.8599500001</v>
      </c>
      <c r="U25" s="35">
        <f t="shared" si="1"/>
        <v>96.89782096121696</v>
      </c>
      <c r="V25" s="34">
        <v>541693.89841</v>
      </c>
      <c r="W25" s="36">
        <f t="shared" si="5"/>
        <v>121.92769050724964</v>
      </c>
      <c r="X25" s="37"/>
      <c r="Y25" s="34"/>
      <c r="Z25" s="38">
        <f t="shared" si="2"/>
        <v>-27107.519299999927</v>
      </c>
      <c r="AA25" s="38">
        <f t="shared" si="2"/>
        <v>-8039.576150000095</v>
      </c>
      <c r="AB25" s="38">
        <f t="shared" si="3"/>
        <v>-8039.576150000095</v>
      </c>
      <c r="AC25" s="39">
        <f t="shared" si="6"/>
        <v>5778.033040000009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77">
        <v>-14625804.67</v>
      </c>
      <c r="AJ25" s="78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79">
        <v>33</v>
      </c>
      <c r="L26" s="33" t="s">
        <v>17</v>
      </c>
      <c r="M26" s="76">
        <v>63290100</v>
      </c>
      <c r="N26" s="34">
        <v>138245.26887</v>
      </c>
      <c r="O26" s="34">
        <v>136913.93465</v>
      </c>
      <c r="P26" s="35">
        <f t="shared" si="0"/>
        <v>99.03697664962992</v>
      </c>
      <c r="Q26" s="34">
        <v>135316.09394</v>
      </c>
      <c r="R26" s="36">
        <f t="shared" si="4"/>
        <v>101.18082089386094</v>
      </c>
      <c r="S26" s="86">
        <v>180169.72394999999</v>
      </c>
      <c r="T26" s="34">
        <v>168488.74894</v>
      </c>
      <c r="U26" s="35">
        <f t="shared" si="1"/>
        <v>93.51668262907388</v>
      </c>
      <c r="V26" s="34">
        <v>182824.88676</v>
      </c>
      <c r="W26" s="36">
        <f t="shared" si="5"/>
        <v>92.15854139222331</v>
      </c>
      <c r="X26" s="37"/>
      <c r="Y26" s="34"/>
      <c r="Z26" s="38">
        <f>N26-S26</f>
        <v>-41924.455079999985</v>
      </c>
      <c r="AA26" s="38">
        <f t="shared" si="2"/>
        <v>-31574.81428999998</v>
      </c>
      <c r="AB26" s="38">
        <f t="shared" si="3"/>
        <v>-31574.81428999998</v>
      </c>
      <c r="AC26" s="39">
        <f t="shared" si="6"/>
        <v>-47508.79282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77">
        <v>-2541500</v>
      </c>
      <c r="AJ26" s="78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79">
        <v>4</v>
      </c>
      <c r="L27" s="33" t="s">
        <v>18</v>
      </c>
      <c r="M27" s="76">
        <v>223646059</v>
      </c>
      <c r="N27" s="34">
        <v>704026.36911</v>
      </c>
      <c r="O27" s="34">
        <v>669908.2137300001</v>
      </c>
      <c r="P27" s="87">
        <f t="shared" si="0"/>
        <v>95.15385262868341</v>
      </c>
      <c r="Q27" s="34">
        <v>678274.58168</v>
      </c>
      <c r="R27" s="36">
        <f t="shared" si="4"/>
        <v>98.76652196971949</v>
      </c>
      <c r="S27" s="86">
        <v>737564.60172</v>
      </c>
      <c r="T27" s="34">
        <v>667115.60335</v>
      </c>
      <c r="U27" s="35">
        <f t="shared" si="1"/>
        <v>90.44843011639753</v>
      </c>
      <c r="V27" s="34">
        <v>819383.02746</v>
      </c>
      <c r="W27" s="36">
        <f t="shared" si="5"/>
        <v>81.41681985017279</v>
      </c>
      <c r="X27" s="37"/>
      <c r="Y27" s="34"/>
      <c r="Z27" s="38">
        <f t="shared" si="2"/>
        <v>-33538.232610000065</v>
      </c>
      <c r="AA27" s="38">
        <f t="shared" si="2"/>
        <v>2792.6103800000856</v>
      </c>
      <c r="AB27" s="38">
        <f t="shared" si="3"/>
        <v>2792.6103800000856</v>
      </c>
      <c r="AC27" s="39">
        <f t="shared" si="6"/>
        <v>-141108.44578000007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77">
        <v>-12261715</v>
      </c>
      <c r="AJ27" s="78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79">
        <v>18</v>
      </c>
      <c r="L28" s="33" t="s">
        <v>19</v>
      </c>
      <c r="M28" s="76">
        <v>120215183</v>
      </c>
      <c r="N28" s="34">
        <v>273562.69714999996</v>
      </c>
      <c r="O28" s="34">
        <v>278944.85764999996</v>
      </c>
      <c r="P28" s="35">
        <f t="shared" si="0"/>
        <v>101.96743216676536</v>
      </c>
      <c r="Q28" s="34">
        <v>233739.55399000001</v>
      </c>
      <c r="R28" s="36">
        <f t="shared" si="4"/>
        <v>119.34003162422991</v>
      </c>
      <c r="S28" s="86">
        <v>278191.28138999996</v>
      </c>
      <c r="T28" s="34">
        <v>259082.60556999999</v>
      </c>
      <c r="U28" s="35">
        <f t="shared" si="1"/>
        <v>93.1311018359302</v>
      </c>
      <c r="V28" s="34">
        <v>219050.76450999998</v>
      </c>
      <c r="W28" s="36">
        <f t="shared" si="5"/>
        <v>118.2751432753719</v>
      </c>
      <c r="X28" s="37"/>
      <c r="Y28" s="34"/>
      <c r="Z28" s="38">
        <f t="shared" si="2"/>
        <v>-4628.5842399999965</v>
      </c>
      <c r="AA28" s="38">
        <f t="shared" si="2"/>
        <v>19862.252079999977</v>
      </c>
      <c r="AB28" s="38">
        <f t="shared" si="3"/>
        <v>19862.252079999977</v>
      </c>
      <c r="AC28" s="39">
        <f t="shared" si="6"/>
        <v>14688.789480000036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77">
        <v>-3807293.57</v>
      </c>
      <c r="AJ28" s="78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79">
        <v>5</v>
      </c>
      <c r="L29" s="33" t="s">
        <v>20</v>
      </c>
      <c r="M29" s="76">
        <v>161865000</v>
      </c>
      <c r="N29" s="34">
        <v>558923.0622</v>
      </c>
      <c r="O29" s="34">
        <v>549035.1815599999</v>
      </c>
      <c r="P29" s="35">
        <f t="shared" si="0"/>
        <v>98.23090487605216</v>
      </c>
      <c r="Q29" s="34">
        <v>465308.20252</v>
      </c>
      <c r="R29" s="36">
        <f t="shared" si="4"/>
        <v>117.99387558322726</v>
      </c>
      <c r="S29" s="86">
        <v>665358.86651</v>
      </c>
      <c r="T29" s="34">
        <v>617188.9425</v>
      </c>
      <c r="U29" s="35">
        <f t="shared" si="1"/>
        <v>92.76030929554373</v>
      </c>
      <c r="V29" s="34">
        <v>468686.64261000004</v>
      </c>
      <c r="W29" s="36">
        <f t="shared" si="5"/>
        <v>131.68477323420768</v>
      </c>
      <c r="X29" s="37"/>
      <c r="Y29" s="34"/>
      <c r="Z29" s="38">
        <f t="shared" si="2"/>
        <v>-106435.80430999992</v>
      </c>
      <c r="AA29" s="38">
        <f t="shared" si="2"/>
        <v>-68153.76094000007</v>
      </c>
      <c r="AB29" s="38">
        <f t="shared" si="3"/>
        <v>-68153.76094000007</v>
      </c>
      <c r="AC29" s="39">
        <f t="shared" si="6"/>
        <v>-3378.4400900000473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77">
        <v>-6000000</v>
      </c>
      <c r="AJ29" s="78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79">
        <v>34</v>
      </c>
      <c r="L30" s="33" t="s">
        <v>21</v>
      </c>
      <c r="M30" s="76">
        <v>62084688</v>
      </c>
      <c r="N30" s="34">
        <v>168457.46303</v>
      </c>
      <c r="O30" s="34">
        <v>160028.24066</v>
      </c>
      <c r="P30" s="35">
        <f t="shared" si="0"/>
        <v>94.99623096633073</v>
      </c>
      <c r="Q30" s="34">
        <v>140911.47123</v>
      </c>
      <c r="R30" s="36">
        <f t="shared" si="4"/>
        <v>113.56651042184993</v>
      </c>
      <c r="S30" s="86">
        <v>170920.36749</v>
      </c>
      <c r="T30" s="34">
        <v>159740.5184</v>
      </c>
      <c r="U30" s="35">
        <f t="shared" si="1"/>
        <v>93.45903050983429</v>
      </c>
      <c r="V30" s="34">
        <v>149090.58827</v>
      </c>
      <c r="W30" s="36">
        <f t="shared" si="5"/>
        <v>107.14326119011159</v>
      </c>
      <c r="X30" s="37"/>
      <c r="Y30" s="34"/>
      <c r="Z30" s="38">
        <f t="shared" si="2"/>
        <v>-2462.9044599999906</v>
      </c>
      <c r="AA30" s="38">
        <f t="shared" si="2"/>
        <v>287.72226000000956</v>
      </c>
      <c r="AB30" s="38">
        <f t="shared" si="3"/>
        <v>287.72226000000956</v>
      </c>
      <c r="AC30" s="39">
        <f t="shared" si="6"/>
        <v>-8179.117040000012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77">
        <v>-3663000</v>
      </c>
      <c r="AJ30" s="78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79">
        <v>35</v>
      </c>
      <c r="L31" s="33" t="s">
        <v>22</v>
      </c>
      <c r="M31" s="76">
        <v>166083443</v>
      </c>
      <c r="N31" s="34">
        <v>390885.04107</v>
      </c>
      <c r="O31" s="34">
        <v>363892.82366000005</v>
      </c>
      <c r="P31" s="87">
        <f t="shared" si="0"/>
        <v>93.09458931042435</v>
      </c>
      <c r="Q31" s="34">
        <v>327711.77066000004</v>
      </c>
      <c r="R31" s="36">
        <f t="shared" si="4"/>
        <v>111.04051066799725</v>
      </c>
      <c r="S31" s="86">
        <v>413710.11007999995</v>
      </c>
      <c r="T31" s="34">
        <v>379226.63255000004</v>
      </c>
      <c r="U31" s="35">
        <f t="shared" si="1"/>
        <v>91.66482116588067</v>
      </c>
      <c r="V31" s="34">
        <v>366275.63589</v>
      </c>
      <c r="W31" s="36">
        <f t="shared" si="5"/>
        <v>103.53586080835842</v>
      </c>
      <c r="X31" s="37"/>
      <c r="Y31" s="34"/>
      <c r="Z31" s="38">
        <f t="shared" si="2"/>
        <v>-22825.069009999977</v>
      </c>
      <c r="AA31" s="38">
        <f t="shared" si="2"/>
        <v>-15333.808889999986</v>
      </c>
      <c r="AB31" s="38">
        <f t="shared" si="3"/>
        <v>-15333.808889999986</v>
      </c>
      <c r="AC31" s="39">
        <f t="shared" si="6"/>
        <v>-38563.86522999994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77">
        <v>-18334643.55</v>
      </c>
      <c r="AJ31" s="78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0">
        <v>36</v>
      </c>
      <c r="L32" s="33" t="s">
        <v>23</v>
      </c>
      <c r="M32" s="76">
        <v>133406602</v>
      </c>
      <c r="N32" s="34">
        <v>444971.98706</v>
      </c>
      <c r="O32" s="34">
        <v>424306.29112</v>
      </c>
      <c r="P32" s="35">
        <f t="shared" si="0"/>
        <v>95.35573102555477</v>
      </c>
      <c r="Q32" s="34">
        <v>409688.74388</v>
      </c>
      <c r="R32" s="36">
        <f t="shared" si="4"/>
        <v>103.56796408452989</v>
      </c>
      <c r="S32" s="86">
        <v>468210.04095999995</v>
      </c>
      <c r="T32" s="34">
        <v>430402.95927</v>
      </c>
      <c r="U32" s="35">
        <f t="shared" si="1"/>
        <v>91.92518776135562</v>
      </c>
      <c r="V32" s="34">
        <v>398597.42398</v>
      </c>
      <c r="W32" s="36">
        <f t="shared" si="5"/>
        <v>107.97936298042805</v>
      </c>
      <c r="X32" s="37"/>
      <c r="Y32" s="34"/>
      <c r="Z32" s="38">
        <f t="shared" si="2"/>
        <v>-23238.05389999994</v>
      </c>
      <c r="AA32" s="38">
        <f t="shared" si="2"/>
        <v>-6096.668149999983</v>
      </c>
      <c r="AB32" s="38">
        <f t="shared" si="3"/>
        <v>-6096.668149999983</v>
      </c>
      <c r="AC32" s="39">
        <f t="shared" si="6"/>
        <v>11091.319900000002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77">
        <v>-34393624.21</v>
      </c>
      <c r="AJ32" s="78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5">
        <v>6</v>
      </c>
      <c r="L33" s="33" t="s">
        <v>24</v>
      </c>
      <c r="M33" s="76">
        <v>279157347</v>
      </c>
      <c r="N33" s="34">
        <v>1380913.96469</v>
      </c>
      <c r="O33" s="34">
        <v>1300030.54716</v>
      </c>
      <c r="P33" s="35">
        <f t="shared" si="0"/>
        <v>94.14276199689549</v>
      </c>
      <c r="Q33" s="34">
        <v>1134457.86769</v>
      </c>
      <c r="R33" s="36">
        <f t="shared" si="4"/>
        <v>114.5948725100864</v>
      </c>
      <c r="S33" s="86">
        <v>1397339.48642</v>
      </c>
      <c r="T33" s="34">
        <v>1271185.98866</v>
      </c>
      <c r="U33" s="35">
        <f t="shared" si="1"/>
        <v>90.97187913273626</v>
      </c>
      <c r="V33" s="34">
        <v>1142943.49482</v>
      </c>
      <c r="W33" s="36">
        <f t="shared" si="5"/>
        <v>111.22037042261627</v>
      </c>
      <c r="X33" s="37"/>
      <c r="Y33" s="34"/>
      <c r="Z33" s="38">
        <f t="shared" si="2"/>
        <v>-16425.52172999992</v>
      </c>
      <c r="AA33" s="38">
        <f t="shared" si="2"/>
        <v>28844.558500000043</v>
      </c>
      <c r="AB33" s="38">
        <f t="shared" si="3"/>
        <v>28844.558500000043</v>
      </c>
      <c r="AC33" s="39">
        <f t="shared" si="6"/>
        <v>-8485.62712999992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77">
        <v>-27255700</v>
      </c>
      <c r="AJ33" s="78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79">
        <v>19</v>
      </c>
      <c r="L34" s="33" t="s">
        <v>25</v>
      </c>
      <c r="M34" s="76">
        <v>181823519</v>
      </c>
      <c r="N34" s="34">
        <v>458618.09163</v>
      </c>
      <c r="O34" s="34">
        <v>441896.90325</v>
      </c>
      <c r="P34" s="87">
        <f t="shared" si="0"/>
        <v>96.35400593976345</v>
      </c>
      <c r="Q34" s="34">
        <v>414622.12198</v>
      </c>
      <c r="R34" s="36">
        <f t="shared" si="4"/>
        <v>106.57822625086936</v>
      </c>
      <c r="S34" s="86">
        <v>461963.40118</v>
      </c>
      <c r="T34" s="34">
        <v>440676.5753</v>
      </c>
      <c r="U34" s="35">
        <f t="shared" si="1"/>
        <v>95.39209690083095</v>
      </c>
      <c r="V34" s="34">
        <v>449353.76886</v>
      </c>
      <c r="W34" s="36">
        <f t="shared" si="5"/>
        <v>98.06896165976</v>
      </c>
      <c r="X34" s="37"/>
      <c r="Y34" s="34"/>
      <c r="Z34" s="38">
        <f t="shared" si="2"/>
        <v>-3345.3095500000054</v>
      </c>
      <c r="AA34" s="38">
        <f t="shared" si="2"/>
        <v>1220.327949999948</v>
      </c>
      <c r="AB34" s="38">
        <f t="shared" si="3"/>
        <v>1220.327949999948</v>
      </c>
      <c r="AC34" s="39">
        <f t="shared" si="6"/>
        <v>-34731.646880000015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77">
        <v>-40664262</v>
      </c>
      <c r="AJ34" s="78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79">
        <v>20</v>
      </c>
      <c r="L35" s="33" t="s">
        <v>26</v>
      </c>
      <c r="M35" s="76">
        <v>204234533</v>
      </c>
      <c r="N35" s="34">
        <v>503260.06749</v>
      </c>
      <c r="O35" s="34">
        <v>499849.076</v>
      </c>
      <c r="P35" s="35">
        <f t="shared" si="0"/>
        <v>99.322220913133</v>
      </c>
      <c r="Q35" s="34">
        <v>456390.51348</v>
      </c>
      <c r="R35" s="36">
        <f t="shared" si="4"/>
        <v>109.52223178098647</v>
      </c>
      <c r="S35" s="86">
        <v>511014.84016</v>
      </c>
      <c r="T35" s="34">
        <v>493600.82295</v>
      </c>
      <c r="U35" s="35">
        <f t="shared" si="1"/>
        <v>96.59226780878856</v>
      </c>
      <c r="V35" s="34">
        <v>456373.36131</v>
      </c>
      <c r="W35" s="36">
        <f t="shared" si="5"/>
        <v>108.15723808531246</v>
      </c>
      <c r="X35" s="37"/>
      <c r="Y35" s="34"/>
      <c r="Z35" s="38">
        <f t="shared" si="2"/>
        <v>-7754.772670000035</v>
      </c>
      <c r="AA35" s="38">
        <f t="shared" si="2"/>
        <v>6248.253049999999</v>
      </c>
      <c r="AB35" s="38">
        <f t="shared" si="3"/>
        <v>6248.253049999999</v>
      </c>
      <c r="AC35" s="39">
        <f t="shared" si="6"/>
        <v>17.152170000015758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77">
        <v>-11215236</v>
      </c>
      <c r="AJ35" s="78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79">
        <v>21</v>
      </c>
      <c r="L36" s="33" t="s">
        <v>27</v>
      </c>
      <c r="M36" s="76">
        <v>70208634</v>
      </c>
      <c r="N36" s="34">
        <v>227105.20412</v>
      </c>
      <c r="O36" s="34">
        <v>221041.7999</v>
      </c>
      <c r="P36" s="35">
        <f t="shared" si="0"/>
        <v>97.33013418010617</v>
      </c>
      <c r="Q36" s="34">
        <v>190255.70130000002</v>
      </c>
      <c r="R36" s="36">
        <f t="shared" si="4"/>
        <v>116.181432876724</v>
      </c>
      <c r="S36" s="86">
        <v>245377.71106</v>
      </c>
      <c r="T36" s="34">
        <v>218969.42878</v>
      </c>
      <c r="U36" s="35">
        <f t="shared" si="1"/>
        <v>89.23770127045375</v>
      </c>
      <c r="V36" s="34">
        <v>204873.72177</v>
      </c>
      <c r="W36" s="36">
        <f t="shared" si="5"/>
        <v>106.88019277837127</v>
      </c>
      <c r="X36" s="37"/>
      <c r="Y36" s="34"/>
      <c r="Z36" s="38">
        <f t="shared" si="2"/>
        <v>-18272.506939999992</v>
      </c>
      <c r="AA36" s="38">
        <f t="shared" si="2"/>
        <v>2072.3711200000253</v>
      </c>
      <c r="AB36" s="38">
        <f t="shared" si="3"/>
        <v>2072.3711200000253</v>
      </c>
      <c r="AC36" s="39">
        <f t="shared" si="6"/>
        <v>-14618.020469999989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77">
        <v>-45170533.85</v>
      </c>
      <c r="AJ36" s="78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79">
        <v>22</v>
      </c>
      <c r="L37" s="33" t="s">
        <v>28</v>
      </c>
      <c r="M37" s="76">
        <v>112880975</v>
      </c>
      <c r="N37" s="34">
        <v>382192.584</v>
      </c>
      <c r="O37" s="34">
        <v>390334.68080000003</v>
      </c>
      <c r="P37" s="35">
        <f t="shared" si="0"/>
        <v>102.13036493664671</v>
      </c>
      <c r="Q37" s="34">
        <v>338342.82479000004</v>
      </c>
      <c r="R37" s="36">
        <f t="shared" si="4"/>
        <v>115.36661994894376</v>
      </c>
      <c r="S37" s="86">
        <v>399178.71021</v>
      </c>
      <c r="T37" s="34">
        <v>371441.76158</v>
      </c>
      <c r="U37" s="35">
        <f t="shared" si="1"/>
        <v>93.05149600403084</v>
      </c>
      <c r="V37" s="34">
        <v>323099.59247000003</v>
      </c>
      <c r="W37" s="36">
        <f t="shared" si="5"/>
        <v>114.96200250221256</v>
      </c>
      <c r="X37" s="37"/>
      <c r="Y37" s="34"/>
      <c r="Z37" s="38">
        <f t="shared" si="2"/>
        <v>-16986.126210000017</v>
      </c>
      <c r="AA37" s="38">
        <f t="shared" si="2"/>
        <v>18892.91922000004</v>
      </c>
      <c r="AB37" s="38">
        <f t="shared" si="3"/>
        <v>18892.91922000004</v>
      </c>
      <c r="AC37" s="39">
        <f t="shared" si="6"/>
        <v>15243.23232000001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77">
        <v>-9159193.91</v>
      </c>
      <c r="AJ37" s="78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79">
        <v>7</v>
      </c>
      <c r="L38" s="33" t="s">
        <v>29</v>
      </c>
      <c r="M38" s="76">
        <v>543183205</v>
      </c>
      <c r="N38" s="34">
        <v>1935417.022</v>
      </c>
      <c r="O38" s="34">
        <v>1839758.16876</v>
      </c>
      <c r="P38" s="35">
        <f t="shared" si="0"/>
        <v>95.057455207191</v>
      </c>
      <c r="Q38" s="34">
        <v>1825331.32605</v>
      </c>
      <c r="R38" s="36">
        <f t="shared" si="4"/>
        <v>100.79036843909425</v>
      </c>
      <c r="S38" s="86">
        <v>1990008.042</v>
      </c>
      <c r="T38" s="34">
        <v>1861789.37993</v>
      </c>
      <c r="U38" s="35">
        <f t="shared" si="1"/>
        <v>93.55687719024807</v>
      </c>
      <c r="V38" s="34">
        <v>1864549.75629</v>
      </c>
      <c r="W38" s="36">
        <f t="shared" si="5"/>
        <v>99.85195480299264</v>
      </c>
      <c r="X38" s="37"/>
      <c r="Y38" s="34"/>
      <c r="Z38" s="38">
        <f t="shared" si="2"/>
        <v>-54591.019999999786</v>
      </c>
      <c r="AA38" s="38">
        <f t="shared" si="2"/>
        <v>-22031.211170000024</v>
      </c>
      <c r="AB38" s="38">
        <f t="shared" si="3"/>
        <v>-22031.211170000024</v>
      </c>
      <c r="AC38" s="39">
        <f t="shared" si="6"/>
        <v>-39218.4302399999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77">
        <v>-162491398</v>
      </c>
      <c r="AJ38" s="78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79">
        <v>23</v>
      </c>
      <c r="L39" s="33" t="s">
        <v>30</v>
      </c>
      <c r="M39" s="76">
        <v>92988899</v>
      </c>
      <c r="N39" s="34">
        <v>214526.58784999998</v>
      </c>
      <c r="O39" s="34">
        <v>220660.94111</v>
      </c>
      <c r="P39" s="35">
        <f t="shared" si="0"/>
        <v>102.85948390895456</v>
      </c>
      <c r="Q39" s="34">
        <v>193589.91784</v>
      </c>
      <c r="R39" s="36">
        <f t="shared" si="4"/>
        <v>113.98369479777037</v>
      </c>
      <c r="S39" s="86">
        <v>217884.88330000002</v>
      </c>
      <c r="T39" s="34">
        <v>212222.18088</v>
      </c>
      <c r="U39" s="35">
        <f t="shared" si="1"/>
        <v>97.40105768962265</v>
      </c>
      <c r="V39" s="34">
        <v>194274.13924000002</v>
      </c>
      <c r="W39" s="36">
        <f t="shared" si="5"/>
        <v>109.23851301578928</v>
      </c>
      <c r="X39" s="37"/>
      <c r="Y39" s="34"/>
      <c r="Z39" s="38">
        <f t="shared" si="2"/>
        <v>-3358.295450000034</v>
      </c>
      <c r="AA39" s="38">
        <f t="shared" si="2"/>
        <v>8438.760230000014</v>
      </c>
      <c r="AB39" s="38">
        <f t="shared" si="3"/>
        <v>8438.760230000014</v>
      </c>
      <c r="AC39" s="39">
        <f t="shared" si="6"/>
        <v>-684.2214000000095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77">
        <v>-7481139.55</v>
      </c>
      <c r="AJ39" s="78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79">
        <v>8</v>
      </c>
      <c r="L40" s="33" t="s">
        <v>31</v>
      </c>
      <c r="M40" s="76">
        <v>112007252</v>
      </c>
      <c r="N40" s="34">
        <v>334870.37229</v>
      </c>
      <c r="O40" s="34">
        <v>301802.65378</v>
      </c>
      <c r="P40" s="35">
        <f t="shared" si="0"/>
        <v>90.12521821985399</v>
      </c>
      <c r="Q40" s="34">
        <v>290925.33111</v>
      </c>
      <c r="R40" s="36">
        <f t="shared" si="4"/>
        <v>103.73887094275996</v>
      </c>
      <c r="S40" s="86">
        <v>340835.52284</v>
      </c>
      <c r="T40" s="34">
        <v>301042.60227</v>
      </c>
      <c r="U40" s="35">
        <f t="shared" si="1"/>
        <v>88.32489048135977</v>
      </c>
      <c r="V40" s="34">
        <v>282638.49494</v>
      </c>
      <c r="W40" s="36">
        <f t="shared" si="5"/>
        <v>106.5115359936752</v>
      </c>
      <c r="X40" s="37"/>
      <c r="Y40" s="34"/>
      <c r="Z40" s="38">
        <f t="shared" si="2"/>
        <v>-5965.150549999962</v>
      </c>
      <c r="AA40" s="38">
        <f t="shared" si="2"/>
        <v>760.0515100000193</v>
      </c>
      <c r="AB40" s="38">
        <f t="shared" si="3"/>
        <v>760.0515100000193</v>
      </c>
      <c r="AC40" s="39">
        <f t="shared" si="6"/>
        <v>8286.836170000024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77">
        <v>-14212295.09</v>
      </c>
      <c r="AJ40" s="78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79">
        <v>24</v>
      </c>
      <c r="L41" s="33" t="s">
        <v>32</v>
      </c>
      <c r="M41" s="76">
        <v>48866998</v>
      </c>
      <c r="N41" s="34">
        <v>149088.48066</v>
      </c>
      <c r="O41" s="34">
        <v>145174.76237</v>
      </c>
      <c r="P41" s="35">
        <f t="shared" si="0"/>
        <v>97.37490229112649</v>
      </c>
      <c r="Q41" s="34">
        <v>138297.20937</v>
      </c>
      <c r="R41" s="36">
        <f t="shared" si="4"/>
        <v>104.97302370115062</v>
      </c>
      <c r="S41" s="86">
        <v>153601.65063</v>
      </c>
      <c r="T41" s="34">
        <v>144117.46041</v>
      </c>
      <c r="U41" s="35">
        <f t="shared" si="1"/>
        <v>93.82546334554323</v>
      </c>
      <c r="V41" s="34">
        <v>134713.41692</v>
      </c>
      <c r="W41" s="36">
        <f t="shared" si="5"/>
        <v>106.98077719725916</v>
      </c>
      <c r="X41" s="37"/>
      <c r="Y41" s="34"/>
      <c r="Z41" s="38">
        <f t="shared" si="2"/>
        <v>-4513.169969999988</v>
      </c>
      <c r="AA41" s="38">
        <f t="shared" si="2"/>
        <v>1057.3019600000116</v>
      </c>
      <c r="AB41" s="38">
        <f t="shared" si="3"/>
        <v>1057.3019600000116</v>
      </c>
      <c r="AC41" s="39">
        <f t="shared" si="6"/>
        <v>3583.792450000008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77">
        <v>-4218026.19</v>
      </c>
      <c r="AJ41" s="78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79">
        <v>9</v>
      </c>
      <c r="L42" s="33" t="s">
        <v>33</v>
      </c>
      <c r="M42" s="76">
        <v>165535080</v>
      </c>
      <c r="N42" s="34">
        <v>761566.63223</v>
      </c>
      <c r="O42" s="34">
        <v>610211.98526</v>
      </c>
      <c r="P42" s="87">
        <f t="shared" si="0"/>
        <v>80.125882547295</v>
      </c>
      <c r="Q42" s="34">
        <v>468552.93342</v>
      </c>
      <c r="R42" s="88">
        <f t="shared" si="4"/>
        <v>130.23330807173073</v>
      </c>
      <c r="S42" s="86">
        <v>786620.19099</v>
      </c>
      <c r="T42" s="34">
        <v>671705.24588</v>
      </c>
      <c r="U42" s="35">
        <f t="shared" si="1"/>
        <v>85.39130492374292</v>
      </c>
      <c r="V42" s="34">
        <v>523709.3447</v>
      </c>
      <c r="W42" s="36">
        <f t="shared" si="5"/>
        <v>128.25916754736875</v>
      </c>
      <c r="X42" s="37"/>
      <c r="Y42" s="34"/>
      <c r="Z42" s="38">
        <f t="shared" si="2"/>
        <v>-25053.558760000044</v>
      </c>
      <c r="AA42" s="38">
        <f t="shared" si="2"/>
        <v>-61493.26061999996</v>
      </c>
      <c r="AB42" s="38">
        <f t="shared" si="3"/>
        <v>-61493.26061999996</v>
      </c>
      <c r="AC42" s="39">
        <f t="shared" si="6"/>
        <v>-55156.41128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77">
        <v>-14086675.34</v>
      </c>
      <c r="AJ42" s="78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79">
        <v>25</v>
      </c>
      <c r="L43" s="33" t="s">
        <v>34</v>
      </c>
      <c r="M43" s="76">
        <v>159523300.17</v>
      </c>
      <c r="N43" s="34">
        <v>340874.208</v>
      </c>
      <c r="O43" s="34">
        <v>343080.74562</v>
      </c>
      <c r="P43" s="87">
        <f t="shared" si="0"/>
        <v>100.64731727077456</v>
      </c>
      <c r="Q43" s="34">
        <v>288975.35089999996</v>
      </c>
      <c r="R43" s="88">
        <f t="shared" si="4"/>
        <v>118.72318678790124</v>
      </c>
      <c r="S43" s="86">
        <v>340073.208</v>
      </c>
      <c r="T43" s="34">
        <v>326107.35255</v>
      </c>
      <c r="U43" s="35">
        <f t="shared" si="1"/>
        <v>95.89327970523335</v>
      </c>
      <c r="V43" s="34">
        <v>345077.06776999997</v>
      </c>
      <c r="W43" s="36">
        <f t="shared" si="5"/>
        <v>94.50275982041101</v>
      </c>
      <c r="X43" s="37"/>
      <c r="Y43" s="34"/>
      <c r="Z43" s="38">
        <f t="shared" si="2"/>
        <v>801</v>
      </c>
      <c r="AA43" s="38">
        <f t="shared" si="2"/>
        <v>16973.39306999999</v>
      </c>
      <c r="AB43" s="38">
        <f t="shared" si="3"/>
        <v>16973.39306999999</v>
      </c>
      <c r="AC43" s="39">
        <f t="shared" si="6"/>
        <v>-56101.716870000004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77">
        <v>-8163000</v>
      </c>
      <c r="AJ43" s="78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79">
        <v>26</v>
      </c>
      <c r="L44" s="33" t="s">
        <v>35</v>
      </c>
      <c r="M44" s="76">
        <v>58640590</v>
      </c>
      <c r="N44" s="34">
        <v>135826.72189</v>
      </c>
      <c r="O44" s="34">
        <v>132433.70676</v>
      </c>
      <c r="P44" s="35">
        <f t="shared" si="0"/>
        <v>97.50195316298081</v>
      </c>
      <c r="Q44" s="34">
        <v>124176.44440000001</v>
      </c>
      <c r="R44" s="88">
        <f t="shared" si="4"/>
        <v>106.64962054590765</v>
      </c>
      <c r="S44" s="86">
        <v>147000.24466</v>
      </c>
      <c r="T44" s="34">
        <v>136899.8332</v>
      </c>
      <c r="U44" s="35">
        <f t="shared" si="1"/>
        <v>93.12898323172082</v>
      </c>
      <c r="V44" s="34">
        <v>125685.99991</v>
      </c>
      <c r="W44" s="36">
        <f t="shared" si="5"/>
        <v>108.92210214186933</v>
      </c>
      <c r="X44" s="37"/>
      <c r="Y44" s="34"/>
      <c r="Z44" s="38">
        <f t="shared" si="2"/>
        <v>-11173.52277000001</v>
      </c>
      <c r="AA44" s="38">
        <f t="shared" si="2"/>
        <v>-4466.126439999993</v>
      </c>
      <c r="AB44" s="38">
        <f t="shared" si="3"/>
        <v>-4466.126439999993</v>
      </c>
      <c r="AC44" s="39">
        <f t="shared" si="6"/>
        <v>-1509.555509999991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77">
        <v>-1579930.06</v>
      </c>
      <c r="AJ44" s="78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79">
        <v>37</v>
      </c>
      <c r="L45" s="33" t="s">
        <v>36</v>
      </c>
      <c r="M45" s="76">
        <v>290672120</v>
      </c>
      <c r="N45" s="34">
        <v>552830.9617000001</v>
      </c>
      <c r="O45" s="34">
        <v>543078.91542</v>
      </c>
      <c r="P45" s="87">
        <f t="shared" si="0"/>
        <v>98.2359804432784</v>
      </c>
      <c r="Q45" s="34">
        <v>418518.78129</v>
      </c>
      <c r="R45" s="88">
        <f t="shared" si="4"/>
        <v>129.76213725607926</v>
      </c>
      <c r="S45" s="86">
        <v>574425.2914400001</v>
      </c>
      <c r="T45" s="34">
        <v>538972.7302100001</v>
      </c>
      <c r="U45" s="35">
        <f t="shared" si="1"/>
        <v>93.8281684740716</v>
      </c>
      <c r="V45" s="34">
        <v>502521.57278</v>
      </c>
      <c r="W45" s="36">
        <f t="shared" si="5"/>
        <v>107.2536502718378</v>
      </c>
      <c r="X45" s="37"/>
      <c r="Y45" s="34"/>
      <c r="Z45" s="38">
        <f t="shared" si="2"/>
        <v>-21594.329739999957</v>
      </c>
      <c r="AA45" s="38">
        <f t="shared" si="2"/>
        <v>4106.185209999909</v>
      </c>
      <c r="AB45" s="38">
        <f t="shared" si="3"/>
        <v>4106.185209999909</v>
      </c>
      <c r="AC45" s="39">
        <f t="shared" si="6"/>
        <v>-84002.79148999997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77">
        <v>-14439646</v>
      </c>
      <c r="AJ45" s="78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0">
        <v>38</v>
      </c>
      <c r="L46" s="33" t="s">
        <v>37</v>
      </c>
      <c r="M46" s="76">
        <v>136996878</v>
      </c>
      <c r="N46" s="34">
        <v>338637.85623000003</v>
      </c>
      <c r="O46" s="34">
        <v>336089.70894</v>
      </c>
      <c r="P46" s="87">
        <f t="shared" si="0"/>
        <v>99.24753029139501</v>
      </c>
      <c r="Q46" s="34">
        <v>296630.04958</v>
      </c>
      <c r="R46" s="88">
        <f t="shared" si="4"/>
        <v>113.30265069768592</v>
      </c>
      <c r="S46" s="86">
        <v>343963.40323</v>
      </c>
      <c r="T46" s="34">
        <v>339569.93572</v>
      </c>
      <c r="U46" s="35">
        <f t="shared" si="1"/>
        <v>98.72269332471333</v>
      </c>
      <c r="V46" s="34">
        <v>300660.64488</v>
      </c>
      <c r="W46" s="36">
        <f t="shared" si="5"/>
        <v>112.9412650117642</v>
      </c>
      <c r="X46" s="37"/>
      <c r="Y46" s="34"/>
      <c r="Z46" s="38">
        <f t="shared" si="2"/>
        <v>-5325.546999999962</v>
      </c>
      <c r="AA46" s="38">
        <f t="shared" si="2"/>
        <v>-3480.2267800000263</v>
      </c>
      <c r="AB46" s="38">
        <f t="shared" si="3"/>
        <v>-3480.2267800000263</v>
      </c>
      <c r="AC46" s="39">
        <f t="shared" si="6"/>
        <v>-4030.5952999999863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77">
        <v>-3662640</v>
      </c>
      <c r="AJ46" s="78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5">
        <v>39</v>
      </c>
      <c r="L47" s="33" t="s">
        <v>38</v>
      </c>
      <c r="M47" s="76">
        <v>265453724</v>
      </c>
      <c r="N47" s="34">
        <v>736673.38463</v>
      </c>
      <c r="O47" s="34">
        <v>637757.75057</v>
      </c>
      <c r="P47" s="87">
        <f t="shared" si="0"/>
        <v>86.57266081227013</v>
      </c>
      <c r="Q47" s="34">
        <v>463001.2342</v>
      </c>
      <c r="R47" s="88">
        <f t="shared" si="4"/>
        <v>137.74428737149142</v>
      </c>
      <c r="S47" s="86">
        <v>682040.34204</v>
      </c>
      <c r="T47" s="34">
        <v>599793.39132</v>
      </c>
      <c r="U47" s="35">
        <f t="shared" si="1"/>
        <v>87.94104312451707</v>
      </c>
      <c r="V47" s="34">
        <v>541934.62396</v>
      </c>
      <c r="W47" s="36">
        <f t="shared" si="5"/>
        <v>110.67633710819528</v>
      </c>
      <c r="X47" s="37"/>
      <c r="Y47" s="34"/>
      <c r="Z47" s="38">
        <f t="shared" si="2"/>
        <v>54633.04258999997</v>
      </c>
      <c r="AA47" s="38">
        <f t="shared" si="2"/>
        <v>37964.35924999998</v>
      </c>
      <c r="AB47" s="38">
        <f t="shared" si="3"/>
        <v>37964.35924999998</v>
      </c>
      <c r="AC47" s="39">
        <f t="shared" si="6"/>
        <v>-78933.38975999999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77">
        <v>-37822986.5</v>
      </c>
      <c r="AJ47" s="78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79">
        <v>40</v>
      </c>
      <c r="L48" s="33" t="s">
        <v>39</v>
      </c>
      <c r="M48" s="76">
        <v>65684273</v>
      </c>
      <c r="N48" s="34">
        <v>200986.80105</v>
      </c>
      <c r="O48" s="34">
        <v>181457.15871000002</v>
      </c>
      <c r="P48" s="87">
        <f t="shared" si="0"/>
        <v>90.2831219572764</v>
      </c>
      <c r="Q48" s="34">
        <v>182912.90487</v>
      </c>
      <c r="R48" s="36">
        <f t="shared" si="4"/>
        <v>99.20413151765611</v>
      </c>
      <c r="S48" s="86">
        <v>211173.4596</v>
      </c>
      <c r="T48" s="34">
        <v>191737.86805000002</v>
      </c>
      <c r="U48" s="35">
        <f t="shared" si="1"/>
        <v>90.79638530958651</v>
      </c>
      <c r="V48" s="34">
        <v>220570.60343000002</v>
      </c>
      <c r="W48" s="36">
        <f t="shared" si="5"/>
        <v>86.92811511070181</v>
      </c>
      <c r="X48" s="37"/>
      <c r="Y48" s="34"/>
      <c r="Z48" s="38">
        <f t="shared" si="2"/>
        <v>-10186.658549999993</v>
      </c>
      <c r="AA48" s="38">
        <f t="shared" si="2"/>
        <v>-10280.709340000001</v>
      </c>
      <c r="AB48" s="38">
        <f t="shared" si="3"/>
        <v>-10280.709340000001</v>
      </c>
      <c r="AC48" s="39">
        <f t="shared" si="6"/>
        <v>-37657.69856000002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77">
        <v>-4177366.9</v>
      </c>
      <c r="AJ48" s="78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79">
        <v>27</v>
      </c>
      <c r="L49" s="33" t="s">
        <v>40</v>
      </c>
      <c r="M49" s="76">
        <v>101729534</v>
      </c>
      <c r="N49" s="34">
        <v>383548.69795999996</v>
      </c>
      <c r="O49" s="34">
        <v>362335.16193</v>
      </c>
      <c r="P49" s="87">
        <f t="shared" si="0"/>
        <v>94.46914143032437</v>
      </c>
      <c r="Q49" s="34">
        <v>313324.93882</v>
      </c>
      <c r="R49" s="36">
        <f t="shared" si="4"/>
        <v>115.64197963129759</v>
      </c>
      <c r="S49" s="86">
        <v>396022.72495</v>
      </c>
      <c r="T49" s="34">
        <v>366080.19322</v>
      </c>
      <c r="U49" s="35">
        <f t="shared" si="1"/>
        <v>92.43918850015983</v>
      </c>
      <c r="V49" s="34">
        <v>307661.71109</v>
      </c>
      <c r="W49" s="36">
        <f t="shared" si="5"/>
        <v>118.9878948287169</v>
      </c>
      <c r="X49" s="37"/>
      <c r="Y49" s="34"/>
      <c r="Z49" s="38">
        <f t="shared" si="2"/>
        <v>-12474.026990000042</v>
      </c>
      <c r="AA49" s="38">
        <f t="shared" si="2"/>
        <v>-3745.0312900000135</v>
      </c>
      <c r="AB49" s="38">
        <f t="shared" si="3"/>
        <v>-3745.0312900000135</v>
      </c>
      <c r="AC49" s="39">
        <f t="shared" si="6"/>
        <v>5663.227729999984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77">
        <v>-4032000</v>
      </c>
      <c r="AJ49" s="78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79">
        <v>41</v>
      </c>
      <c r="L50" s="33" t="s">
        <v>41</v>
      </c>
      <c r="M50" s="76">
        <v>109389694</v>
      </c>
      <c r="N50" s="34">
        <v>359717.61922000005</v>
      </c>
      <c r="O50" s="34">
        <v>364992.03399</v>
      </c>
      <c r="P50" s="87">
        <f t="shared" si="0"/>
        <v>101.46626533930609</v>
      </c>
      <c r="Q50" s="34">
        <v>562194.44625</v>
      </c>
      <c r="R50" s="36">
        <f t="shared" si="4"/>
        <v>64.92273917407095</v>
      </c>
      <c r="S50" s="86">
        <v>533515.1922200001</v>
      </c>
      <c r="T50" s="34">
        <v>434894.49996</v>
      </c>
      <c r="U50" s="35">
        <f t="shared" si="1"/>
        <v>81.51492334273905</v>
      </c>
      <c r="V50" s="34">
        <v>417204.71367</v>
      </c>
      <c r="W50" s="36">
        <f t="shared" si="5"/>
        <v>104.24007344844914</v>
      </c>
      <c r="X50" s="37"/>
      <c r="Y50" s="34"/>
      <c r="Z50" s="38">
        <f t="shared" si="2"/>
        <v>-173797.57300000003</v>
      </c>
      <c r="AA50" s="38">
        <f t="shared" si="2"/>
        <v>-69902.46596999996</v>
      </c>
      <c r="AB50" s="38">
        <f t="shared" si="3"/>
        <v>-69902.46596999996</v>
      </c>
      <c r="AC50" s="39">
        <f t="shared" si="6"/>
        <v>144989.73258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77">
        <v>-7354000</v>
      </c>
      <c r="AJ50" s="78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79">
        <v>28</v>
      </c>
      <c r="L51" s="33" t="s">
        <v>42</v>
      </c>
      <c r="M51" s="76">
        <v>67693875</v>
      </c>
      <c r="N51" s="34">
        <v>167577.38381</v>
      </c>
      <c r="O51" s="34">
        <v>162461.48275999998</v>
      </c>
      <c r="P51" s="35">
        <f t="shared" si="0"/>
        <v>96.94714111553355</v>
      </c>
      <c r="Q51" s="34">
        <v>154526.82687000002</v>
      </c>
      <c r="R51" s="36">
        <f t="shared" si="4"/>
        <v>105.13480801406425</v>
      </c>
      <c r="S51" s="86">
        <v>169302.18381000002</v>
      </c>
      <c r="T51" s="34">
        <v>159534.46812</v>
      </c>
      <c r="U51" s="35">
        <f t="shared" si="1"/>
        <v>94.23060265958419</v>
      </c>
      <c r="V51" s="34">
        <v>158835.44885</v>
      </c>
      <c r="W51" s="36">
        <f t="shared" si="5"/>
        <v>100.44009021604501</v>
      </c>
      <c r="X51" s="37"/>
      <c r="Y51" s="34"/>
      <c r="Z51" s="38">
        <f t="shared" si="2"/>
        <v>-1724.8000000000175</v>
      </c>
      <c r="AA51" s="38">
        <f t="shared" si="2"/>
        <v>2927.0146399999794</v>
      </c>
      <c r="AB51" s="38">
        <f t="shared" si="3"/>
        <v>2927.0146399999794</v>
      </c>
      <c r="AC51" s="39">
        <f t="shared" si="6"/>
        <v>-4308.621979999967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77">
        <v>-2110000</v>
      </c>
      <c r="AJ51" s="78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79">
        <v>42</v>
      </c>
      <c r="L52" s="33" t="s">
        <v>43</v>
      </c>
      <c r="M52" s="76">
        <v>122130220</v>
      </c>
      <c r="N52" s="34">
        <v>367573.23266000004</v>
      </c>
      <c r="O52" s="34">
        <v>370728.15622</v>
      </c>
      <c r="P52" s="35">
        <f t="shared" si="0"/>
        <v>100.85831156343157</v>
      </c>
      <c r="Q52" s="34">
        <v>326847.57551</v>
      </c>
      <c r="R52" s="36">
        <f t="shared" si="4"/>
        <v>113.42539581073241</v>
      </c>
      <c r="S52" s="86">
        <v>370018.98862</v>
      </c>
      <c r="T52" s="34">
        <v>350748.85387</v>
      </c>
      <c r="U52" s="35">
        <f t="shared" si="1"/>
        <v>94.7921227443303</v>
      </c>
      <c r="V52" s="34">
        <v>324212.36477999995</v>
      </c>
      <c r="W52" s="36">
        <f t="shared" si="5"/>
        <v>108.18490963723941</v>
      </c>
      <c r="X52" s="37"/>
      <c r="Y52" s="34"/>
      <c r="Z52" s="38">
        <f t="shared" si="2"/>
        <v>-2445.7559599999804</v>
      </c>
      <c r="AA52" s="38">
        <f t="shared" si="2"/>
        <v>19979.302350000013</v>
      </c>
      <c r="AB52" s="38">
        <f t="shared" si="3"/>
        <v>19979.302350000013</v>
      </c>
      <c r="AC52" s="39">
        <f t="shared" si="6"/>
        <v>2635.21073000005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77">
        <v>-33638400</v>
      </c>
      <c r="AJ52" s="78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79">
        <v>29</v>
      </c>
      <c r="L53" s="33" t="s">
        <v>44</v>
      </c>
      <c r="M53" s="76">
        <v>75516150</v>
      </c>
      <c r="N53" s="34">
        <v>216623.40714</v>
      </c>
      <c r="O53" s="34">
        <v>223396.47350999998</v>
      </c>
      <c r="P53" s="35">
        <f t="shared" si="0"/>
        <v>103.12665489820436</v>
      </c>
      <c r="Q53" s="34">
        <v>199449.52416</v>
      </c>
      <c r="R53" s="36">
        <f t="shared" si="4"/>
        <v>112.00652117414407</v>
      </c>
      <c r="S53" s="86">
        <v>233402.04513999997</v>
      </c>
      <c r="T53" s="34">
        <v>219717.14981</v>
      </c>
      <c r="U53" s="35">
        <f t="shared" si="1"/>
        <v>94.13677145725461</v>
      </c>
      <c r="V53" s="34">
        <v>190004.44824</v>
      </c>
      <c r="W53" s="36">
        <f t="shared" si="5"/>
        <v>115.63789787303772</v>
      </c>
      <c r="X53" s="37"/>
      <c r="Y53" s="34"/>
      <c r="Z53" s="38">
        <f t="shared" si="2"/>
        <v>-16778.637999999977</v>
      </c>
      <c r="AA53" s="38">
        <f t="shared" si="2"/>
        <v>3679.323699999979</v>
      </c>
      <c r="AB53" s="38">
        <f t="shared" si="3"/>
        <v>3679.323699999979</v>
      </c>
      <c r="AC53" s="39">
        <f t="shared" si="6"/>
        <v>9445.075920000003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77">
        <v>-3283000</v>
      </c>
      <c r="AJ53" s="78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79">
        <v>10</v>
      </c>
      <c r="L54" s="33" t="s">
        <v>45</v>
      </c>
      <c r="M54" s="76">
        <v>78836603</v>
      </c>
      <c r="N54" s="34">
        <v>274350.44937</v>
      </c>
      <c r="O54" s="34">
        <v>270361.79443999997</v>
      </c>
      <c r="P54" s="35">
        <f t="shared" si="0"/>
        <v>98.54614601902082</v>
      </c>
      <c r="Q54" s="34">
        <v>237462.37180000002</v>
      </c>
      <c r="R54" s="36">
        <f t="shared" si="4"/>
        <v>113.85458352437796</v>
      </c>
      <c r="S54" s="86">
        <v>271951.19532999996</v>
      </c>
      <c r="T54" s="34">
        <v>265591.45841</v>
      </c>
      <c r="U54" s="35">
        <f t="shared" si="1"/>
        <v>97.66144182146995</v>
      </c>
      <c r="V54" s="34">
        <v>239251.56863</v>
      </c>
      <c r="W54" s="36">
        <f t="shared" si="5"/>
        <v>111.00928613794561</v>
      </c>
      <c r="X54" s="37"/>
      <c r="Y54" s="34"/>
      <c r="Z54" s="38">
        <f t="shared" si="2"/>
        <v>2399.254040000029</v>
      </c>
      <c r="AA54" s="38">
        <f t="shared" si="2"/>
        <v>4770.336029999948</v>
      </c>
      <c r="AB54" s="38">
        <f t="shared" si="3"/>
        <v>4770.336029999948</v>
      </c>
      <c r="AC54" s="39">
        <f t="shared" si="6"/>
        <v>-1789.1968299999717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77">
        <v>-5068429.42</v>
      </c>
      <c r="AJ54" s="78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9">
        <v>43</v>
      </c>
      <c r="L55" s="33" t="s">
        <v>46</v>
      </c>
      <c r="M55" s="76">
        <v>166872586</v>
      </c>
      <c r="N55" s="34">
        <v>697360.6721699999</v>
      </c>
      <c r="O55" s="34">
        <v>671449.57334</v>
      </c>
      <c r="P55" s="35">
        <f t="shared" si="0"/>
        <v>96.28440491928352</v>
      </c>
      <c r="Q55" s="34">
        <v>515652.98958</v>
      </c>
      <c r="R55" s="36">
        <f t="shared" si="4"/>
        <v>130.2134549606503</v>
      </c>
      <c r="S55" s="86">
        <v>764504.1904</v>
      </c>
      <c r="T55" s="34">
        <v>675010.08789</v>
      </c>
      <c r="U55" s="35">
        <f t="shared" si="1"/>
        <v>88.29383754415063</v>
      </c>
      <c r="V55" s="34">
        <v>492145.19081</v>
      </c>
      <c r="W55" s="36">
        <f t="shared" si="5"/>
        <v>137.15669694527153</v>
      </c>
      <c r="X55" s="37"/>
      <c r="Y55" s="34"/>
      <c r="Z55" s="38">
        <f t="shared" si="2"/>
        <v>-67143.51823000005</v>
      </c>
      <c r="AA55" s="38">
        <f t="shared" si="2"/>
        <v>-3560.5145499999635</v>
      </c>
      <c r="AB55" s="38">
        <f t="shared" si="3"/>
        <v>-3560.5145499999635</v>
      </c>
      <c r="AC55" s="39">
        <f t="shared" si="6"/>
        <v>23507.798769999994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77">
        <v>-13702638.66</v>
      </c>
      <c r="AJ55" s="78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9">
        <v>11</v>
      </c>
      <c r="L56" s="33" t="s">
        <v>47</v>
      </c>
      <c r="M56" s="76">
        <v>144216610</v>
      </c>
      <c r="N56" s="34">
        <v>456722.83838</v>
      </c>
      <c r="O56" s="34">
        <v>441023.20338</v>
      </c>
      <c r="P56" s="35">
        <f t="shared" si="0"/>
        <v>96.56254654229977</v>
      </c>
      <c r="Q56" s="34">
        <v>471449.44326</v>
      </c>
      <c r="R56" s="36">
        <f t="shared" si="4"/>
        <v>93.54623484766316</v>
      </c>
      <c r="S56" s="86">
        <v>512409.79655</v>
      </c>
      <c r="T56" s="34">
        <v>481892.34354000003</v>
      </c>
      <c r="U56" s="35">
        <f t="shared" si="1"/>
        <v>94.04432678386114</v>
      </c>
      <c r="V56" s="34">
        <v>465355.95778</v>
      </c>
      <c r="W56" s="36">
        <f t="shared" si="5"/>
        <v>103.55349179129189</v>
      </c>
      <c r="X56" s="37"/>
      <c r="Y56" s="34"/>
      <c r="Z56" s="38">
        <f t="shared" si="2"/>
        <v>-55686.958170000056</v>
      </c>
      <c r="AA56" s="38">
        <f t="shared" si="2"/>
        <v>-40869.14016000001</v>
      </c>
      <c r="AB56" s="38">
        <f t="shared" si="3"/>
        <v>-40869.14016000001</v>
      </c>
      <c r="AC56" s="39">
        <f t="shared" si="6"/>
        <v>6093.485479999974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77">
        <v>-9169300.26</v>
      </c>
      <c r="AJ56" s="78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9">
        <v>44</v>
      </c>
      <c r="L57" s="33" t="s">
        <v>48</v>
      </c>
      <c r="M57" s="76">
        <v>195974179</v>
      </c>
      <c r="N57" s="34">
        <v>472255.50801</v>
      </c>
      <c r="O57" s="34">
        <v>475821.93471</v>
      </c>
      <c r="P57" s="35">
        <f t="shared" si="0"/>
        <v>100.75519006967824</v>
      </c>
      <c r="Q57" s="34">
        <v>392821.72832</v>
      </c>
      <c r="R57" s="36">
        <f t="shared" si="4"/>
        <v>121.12922998047257</v>
      </c>
      <c r="S57" s="86">
        <v>489876.37463</v>
      </c>
      <c r="T57" s="34">
        <v>482481.50697000005</v>
      </c>
      <c r="U57" s="35">
        <f t="shared" si="1"/>
        <v>98.49046248339998</v>
      </c>
      <c r="V57" s="34">
        <v>409116.34812</v>
      </c>
      <c r="W57" s="36">
        <f t="shared" si="5"/>
        <v>117.93259037120683</v>
      </c>
      <c r="X57" s="37"/>
      <c r="Y57" s="34"/>
      <c r="Z57" s="38">
        <f t="shared" si="2"/>
        <v>-17620.866619999986</v>
      </c>
      <c r="AA57" s="38">
        <f t="shared" si="2"/>
        <v>-6659.5722600000445</v>
      </c>
      <c r="AB57" s="38">
        <f t="shared" si="3"/>
        <v>-6659.5722600000445</v>
      </c>
      <c r="AC57" s="39">
        <f t="shared" si="6"/>
        <v>-16294.619799999986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77">
        <v>-13866800</v>
      </c>
      <c r="AJ57" s="78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79">
        <v>12</v>
      </c>
      <c r="L58" s="33" t="s">
        <v>49</v>
      </c>
      <c r="M58" s="76">
        <v>252032069</v>
      </c>
      <c r="N58" s="34">
        <v>816384.79758</v>
      </c>
      <c r="O58" s="34">
        <v>781288.2756</v>
      </c>
      <c r="P58" s="35">
        <f t="shared" si="0"/>
        <v>95.70098290854557</v>
      </c>
      <c r="Q58" s="34">
        <v>704817.0041499999</v>
      </c>
      <c r="R58" s="36">
        <f t="shared" si="4"/>
        <v>110.84980512668298</v>
      </c>
      <c r="S58" s="86">
        <v>822985.2428400001</v>
      </c>
      <c r="T58" s="34">
        <v>744315.54563</v>
      </c>
      <c r="U58" s="35">
        <f t="shared" si="1"/>
        <v>90.44093464683247</v>
      </c>
      <c r="V58" s="34">
        <v>712599.88682</v>
      </c>
      <c r="W58" s="36">
        <f t="shared" si="5"/>
        <v>104.45069658255659</v>
      </c>
      <c r="X58" s="37"/>
      <c r="Y58" s="34"/>
      <c r="Z58" s="38">
        <f t="shared" si="2"/>
        <v>-6600.445260000066</v>
      </c>
      <c r="AA58" s="38">
        <f t="shared" si="2"/>
        <v>36972.7299700001</v>
      </c>
      <c r="AB58" s="38">
        <f t="shared" si="3"/>
        <v>36972.7299700001</v>
      </c>
      <c r="AC58" s="39">
        <f t="shared" si="6"/>
        <v>-7782.882670000079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77">
        <v>-14485097.19</v>
      </c>
      <c r="AJ58" s="78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79">
        <v>13</v>
      </c>
      <c r="L59" s="33" t="s">
        <v>50</v>
      </c>
      <c r="M59" s="76">
        <v>98614562</v>
      </c>
      <c r="N59" s="34">
        <v>242279.829</v>
      </c>
      <c r="O59" s="34">
        <v>249878.38859000002</v>
      </c>
      <c r="P59" s="87">
        <f t="shared" si="0"/>
        <v>103.13627412622948</v>
      </c>
      <c r="Q59" s="34">
        <v>227532.98940000002</v>
      </c>
      <c r="R59" s="36">
        <f t="shared" si="4"/>
        <v>109.82072940232727</v>
      </c>
      <c r="S59" s="86">
        <v>252701.22297</v>
      </c>
      <c r="T59" s="34">
        <v>246978.75354</v>
      </c>
      <c r="U59" s="35">
        <f t="shared" si="1"/>
        <v>97.73548012045856</v>
      </c>
      <c r="V59" s="34">
        <v>268927.34368</v>
      </c>
      <c r="W59" s="36">
        <f t="shared" si="5"/>
        <v>91.83846839832067</v>
      </c>
      <c r="X59" s="37"/>
      <c r="Y59" s="34"/>
      <c r="Z59" s="38">
        <f t="shared" si="2"/>
        <v>-10421.393970000005</v>
      </c>
      <c r="AA59" s="38">
        <f t="shared" si="2"/>
        <v>2899.6350500000117</v>
      </c>
      <c r="AB59" s="38">
        <f t="shared" si="3"/>
        <v>2899.6350500000117</v>
      </c>
      <c r="AC59" s="39">
        <f t="shared" si="6"/>
        <v>-41394.35427999997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77">
        <v>-9840241.37</v>
      </c>
      <c r="AJ59" s="78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79">
        <v>14</v>
      </c>
      <c r="L60" s="33" t="s">
        <v>51</v>
      </c>
      <c r="M60" s="76">
        <v>325023304</v>
      </c>
      <c r="N60" s="34">
        <v>366637.37344</v>
      </c>
      <c r="O60" s="34">
        <v>351408.04439</v>
      </c>
      <c r="P60" s="35">
        <f t="shared" si="0"/>
        <v>95.8462147742578</v>
      </c>
      <c r="Q60" s="34">
        <v>325277.84372</v>
      </c>
      <c r="R60" s="36">
        <f t="shared" si="4"/>
        <v>108.03319413679246</v>
      </c>
      <c r="S60" s="86">
        <v>376018.98499</v>
      </c>
      <c r="T60" s="34">
        <v>359357.42601999996</v>
      </c>
      <c r="U60" s="35">
        <f t="shared" si="1"/>
        <v>95.56895804863598</v>
      </c>
      <c r="V60" s="34">
        <v>319463.57125</v>
      </c>
      <c r="W60" s="36">
        <f t="shared" si="5"/>
        <v>112.48776335088941</v>
      </c>
      <c r="X60" s="37"/>
      <c r="Y60" s="34"/>
      <c r="Z60" s="38">
        <f t="shared" si="2"/>
        <v>-9381.61155000003</v>
      </c>
      <c r="AA60" s="38">
        <f t="shared" si="2"/>
        <v>-7949.38162999996</v>
      </c>
      <c r="AB60" s="38">
        <f t="shared" si="3"/>
        <v>-7949.38162999996</v>
      </c>
      <c r="AC60" s="39">
        <f t="shared" si="6"/>
        <v>5814.272470000025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1">
        <v>-40951926.45</v>
      </c>
      <c r="AJ60" s="82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0">
        <v>45</v>
      </c>
      <c r="L61" s="33" t="s">
        <v>52</v>
      </c>
      <c r="M61" s="76">
        <v>72906330</v>
      </c>
      <c r="N61" s="34">
        <v>110782.73571</v>
      </c>
      <c r="O61" s="34">
        <v>112607.2236</v>
      </c>
      <c r="P61" s="35">
        <f t="shared" si="0"/>
        <v>101.64690633274849</v>
      </c>
      <c r="Q61" s="34">
        <v>106390.65789</v>
      </c>
      <c r="R61" s="36">
        <f t="shared" si="4"/>
        <v>105.84314998449156</v>
      </c>
      <c r="S61" s="86">
        <v>120735.52570999999</v>
      </c>
      <c r="T61" s="34">
        <v>111909.93862999999</v>
      </c>
      <c r="U61" s="35">
        <f t="shared" si="1"/>
        <v>92.6901489614593</v>
      </c>
      <c r="V61" s="34">
        <v>104025.29764</v>
      </c>
      <c r="W61" s="36">
        <f t="shared" si="5"/>
        <v>107.57954186998468</v>
      </c>
      <c r="X61" s="37"/>
      <c r="Y61" s="34"/>
      <c r="Z61" s="38">
        <f t="shared" si="2"/>
        <v>-9952.789999999994</v>
      </c>
      <c r="AA61" s="38">
        <f t="shared" si="2"/>
        <v>697.2849700000079</v>
      </c>
      <c r="AB61" s="38">
        <f t="shared" si="3"/>
        <v>697.2849700000079</v>
      </c>
      <c r="AC61" s="39">
        <f t="shared" si="6"/>
        <v>2365.360249999998</v>
      </c>
      <c r="AD61" s="43">
        <v>0</v>
      </c>
      <c r="AE61" s="44">
        <v>0</v>
      </c>
      <c r="AF61" s="44">
        <v>23.225370310270716</v>
      </c>
      <c r="AG61" s="45"/>
      <c r="AH61" s="1"/>
      <c r="AI61" s="77">
        <v>-8662831</v>
      </c>
      <c r="AJ61" s="78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4">
        <f>SUM(N19:N61)</f>
        <v>29429858.296379987</v>
      </c>
      <c r="O62" s="54">
        <f>SUM(O19:O61)</f>
        <v>27615632.724179998</v>
      </c>
      <c r="P62" s="51">
        <f t="shared" si="0"/>
        <v>93.83542539033174</v>
      </c>
      <c r="Q62" s="54">
        <f>SUM(Q19:Q61)</f>
        <v>24785692.684690002</v>
      </c>
      <c r="R62" s="51">
        <f>O62/Q62*100</f>
        <v>111.41763547015185</v>
      </c>
      <c r="S62" s="54">
        <f>SUM(S19:S61)</f>
        <v>30740544.230360005</v>
      </c>
      <c r="T62" s="54">
        <f>SUM(T19:T61)</f>
        <v>28158690.47120001</v>
      </c>
      <c r="U62" s="51">
        <f t="shared" si="1"/>
        <v>91.60114492504626</v>
      </c>
      <c r="V62" s="54">
        <f>SUM(V19:V61)</f>
        <v>25727144.300589994</v>
      </c>
      <c r="W62" s="51">
        <f>T62/V62*100</f>
        <v>109.45128671181068</v>
      </c>
      <c r="X62" s="52">
        <f>SUM(X19:X61)</f>
        <v>0</v>
      </c>
      <c r="Y62" s="53">
        <f>SUM(Y19:Y61)</f>
        <v>0</v>
      </c>
      <c r="Z62" s="54">
        <f>N62-S62</f>
        <v>-1310685.933980018</v>
      </c>
      <c r="AA62" s="54">
        <f t="shared" si="2"/>
        <v>-543057.7470200136</v>
      </c>
      <c r="AB62" s="54">
        <f t="shared" si="3"/>
        <v>-543057.7470200136</v>
      </c>
      <c r="AC62" s="55">
        <f t="shared" si="6"/>
        <v>-941451.6158999912</v>
      </c>
      <c r="AD62" s="56" t="s">
        <v>54</v>
      </c>
      <c r="AE62" s="57" t="s">
        <v>55</v>
      </c>
      <c r="AI62" s="83">
        <f>SUM(AI19:AI61)</f>
        <v>-922006965.6800001</v>
      </c>
      <c r="AJ62" s="83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8"/>
      <c r="M63" s="59"/>
      <c r="N63" s="34" t="e">
        <f>#REF!/1000</f>
        <v>#REF!</v>
      </c>
      <c r="O63" s="34" t="e">
        <f>#REF!/1000</f>
        <v>#REF!</v>
      </c>
      <c r="P63" s="59">
        <v>66.7</v>
      </c>
      <c r="Q63" s="59">
        <f>SUM(Q19:Q62)</f>
        <v>49571385.369380005</v>
      </c>
      <c r="R63" s="59"/>
      <c r="S63" s="59"/>
      <c r="T63" s="59"/>
      <c r="U63" s="59"/>
      <c r="V63" s="59"/>
      <c r="W63" s="60"/>
      <c r="X63" s="61"/>
      <c r="Y63" s="61"/>
      <c r="Z63" s="59"/>
      <c r="AA63" s="59"/>
      <c r="AB63" s="84">
        <v>1924530.66369</v>
      </c>
      <c r="AC63" s="59"/>
      <c r="AD63" s="56"/>
      <c r="AE63" s="57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0"/>
      <c r="X64" s="1"/>
      <c r="Y64" s="1"/>
      <c r="Z64" s="1"/>
      <c r="AA64" s="1"/>
      <c r="AB64" s="62">
        <f>AB63+AB62</f>
        <v>1381472.9166699864</v>
      </c>
      <c r="AC64" s="1"/>
      <c r="AD64" s="6"/>
      <c r="AE64" s="6"/>
    </row>
    <row r="65" ht="39.75" customHeight="1">
      <c r="W65" s="60"/>
    </row>
    <row r="66" spans="11:26" s="89" customFormat="1" ht="70.5" customHeight="1">
      <c r="K66" s="99" t="s">
        <v>61</v>
      </c>
      <c r="L66" s="99"/>
      <c r="M66" s="99"/>
      <c r="N66" s="99"/>
      <c r="O66" s="99"/>
      <c r="P66" s="99"/>
      <c r="Q66" s="99"/>
      <c r="S66" s="100" t="s">
        <v>62</v>
      </c>
      <c r="T66" s="100"/>
      <c r="U66" s="100"/>
      <c r="V66" s="100"/>
      <c r="W66" s="100"/>
      <c r="X66" s="100"/>
      <c r="Y66" s="100"/>
      <c r="Z66" s="90"/>
    </row>
    <row r="67" spans="23:28" ht="12.75">
      <c r="W67" s="85"/>
      <c r="AB67" s="63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K66:Q66"/>
    <mergeCell ref="S66:Y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2016-06-20T06:56:04Z</cp:lastPrinted>
  <dcterms:created xsi:type="dcterms:W3CDTF">2007-02-26T07:16:01Z</dcterms:created>
  <dcterms:modified xsi:type="dcterms:W3CDTF">2018-01-24T07:53:12Z</dcterms:modified>
  <cp:category/>
  <cp:version/>
  <cp:contentType/>
  <cp:contentStatus/>
</cp:coreProperties>
</file>