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08.2017" sheetId="1" r:id="rId1"/>
  </sheets>
  <definedNames/>
  <calcPr fullCalcOnLoad="1"/>
</workbook>
</file>

<file path=xl/sharedStrings.xml><?xml version="1.0" encoding="utf-8"?>
<sst xmlns="http://schemas.openxmlformats.org/spreadsheetml/2006/main" count="75" uniqueCount="63">
  <si>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</si>
  <si>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</si>
  <si>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</si>
  <si>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</si>
  <si>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</si>
  <si>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</si>
  <si>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</si>
  <si>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</si>
  <si>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</si>
  <si>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</si>
  <si>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Вышний Волочек</t>
  </si>
  <si>
    <t>г. Кимры</t>
  </si>
  <si>
    <t>г. Ржев</t>
  </si>
  <si>
    <t>г. Тверь</t>
  </si>
  <si>
    <t>г. Торжок</t>
  </si>
  <si>
    <t>Андреапольский р-он</t>
  </si>
  <si>
    <t>Бежецкий р-он</t>
  </si>
  <si>
    <t>Бельский р-он</t>
  </si>
  <si>
    <t>Бологовский р-он</t>
  </si>
  <si>
    <t>Весьегонский р-он</t>
  </si>
  <si>
    <t>Вышневолоцкий р-он</t>
  </si>
  <si>
    <t>Жарковский р-он</t>
  </si>
  <si>
    <t>Западнодвинский р-он</t>
  </si>
  <si>
    <t>Зубцовский р-он</t>
  </si>
  <si>
    <t>Калининский р-он</t>
  </si>
  <si>
    <t>Калязинский р-он</t>
  </si>
  <si>
    <t>Кашинский р-он</t>
  </si>
  <si>
    <t>Кесовогорский р-он</t>
  </si>
  <si>
    <t>Кимрский р-он</t>
  </si>
  <si>
    <t>Конаковский р-он</t>
  </si>
  <si>
    <t>Краснохолмский р-он</t>
  </si>
  <si>
    <t>Кувшиновский р-он</t>
  </si>
  <si>
    <t>Лесной р-он</t>
  </si>
  <si>
    <t>Лихославльский р-он</t>
  </si>
  <si>
    <t>Максатихинский р-он</t>
  </si>
  <si>
    <t>Молоковский р-он</t>
  </si>
  <si>
    <t>Нелидовский р-он</t>
  </si>
  <si>
    <t>Оленинский р-он</t>
  </si>
  <si>
    <t>Осташковский р-он</t>
  </si>
  <si>
    <t>Пеновский р-он</t>
  </si>
  <si>
    <t>Рамешковский р-он</t>
  </si>
  <si>
    <t>Ржевский р-он</t>
  </si>
  <si>
    <t>Сандовский р-он</t>
  </si>
  <si>
    <t>Селижаровский р-он</t>
  </si>
  <si>
    <t>Сонковский р-он</t>
  </si>
  <si>
    <t>Спировский р-он</t>
  </si>
  <si>
    <t>Старицкий р-он</t>
  </si>
  <si>
    <t>Торжокский р-он</t>
  </si>
  <si>
    <t>Торопецкий р-он</t>
  </si>
  <si>
    <t>Удомельский р-он</t>
  </si>
  <si>
    <t>Фировский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</si>
  <si>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</si>
  <si>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</si>
  <si>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</si>
  <si>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</si>
  <si>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</si>
  <si>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</si>
  <si>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</si>
  <si>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</si>
  <si>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</si>
  <si>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КОНСОЛИДИРОВАННЫХ БЮДЖЕТОВ МУНИЦИПАЛЬНЫХ ОБРАЗОВАНИЙ НА 1 августа 2017 года по отчетным данным</t>
  </si>
  <si>
    <t>Заместитель начальника упарвления сводного бюджетного
планирования и анализа исполнения бюджета</t>
  </si>
  <si>
    <t>Г.А. Яковлева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</si>
</sst>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_ ;\-#,##0\ "/>
    <numFmt numFmtId="174" formatCode="_-* #,##0_р_._-;\-* #,##0_р_._-;_-* &quot;-&quot;??_р_._-;_-@_-"/>
  </numFmts>
  <fonts count="45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b/>
      <sz val="11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2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8" fillId="0" borderId="0" xfId="52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3" fillId="0" borderId="0" xfId="52" applyFont="1" applyFill="1" applyBorder="1" applyAlignment="1" applyProtection="1">
      <alignment horizontal="right" vertical="top"/>
      <protection locked="0"/>
    </xf>
    <xf numFmtId="0" fontId="33" fillId="0" borderId="10" xfId="52" applyFont="1" applyFill="1" applyBorder="1" applyAlignment="1" applyProtection="1">
      <alignment horizontal="left" vertical="top"/>
      <protection locked="0"/>
    </xf>
    <xf numFmtId="0" fontId="33" fillId="0" borderId="11" xfId="52" applyFont="1" applyFill="1" applyBorder="1" applyAlignment="1" applyProtection="1">
      <alignment horizontal="left" vertical="top"/>
      <protection locked="0"/>
    </xf>
    <xf numFmtId="0" fontId="10" fillId="0" borderId="12" xfId="52" applyFont="1" applyFill="1" applyBorder="1" applyAlignment="1" applyProtection="1">
      <alignment horizontal="right" vertical="top"/>
      <protection locked="0"/>
    </xf>
    <xf numFmtId="0" fontId="10" fillId="0" borderId="13" xfId="52" applyFont="1" applyFill="1" applyBorder="1" applyAlignment="1" applyProtection="1">
      <alignment horizontal="right" vertical="top"/>
      <protection locked="0"/>
    </xf>
    <xf numFmtId="0" fontId="34" fillId="0" borderId="0" xfId="52" applyFont="1" applyFill="1" applyAlignment="1" applyProtection="1">
      <alignment horizontal="right" vertical="top"/>
      <protection locked="0"/>
    </xf>
    <xf numFmtId="3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9" xfId="52" applyNumberFormat="1" applyFont="1" applyFill="1" applyBorder="1" applyAlignment="1" applyProtection="1">
      <alignment vertical="center" wrapText="1"/>
      <protection locked="0"/>
    </xf>
    <xf numFmtId="3" fontId="35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4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3" fontId="10" fillId="0" borderId="22" xfId="52" applyNumberFormat="1" applyFont="1" applyFill="1" applyBorder="1" applyAlignment="1" applyProtection="1">
      <alignment vertical="center" wrapText="1"/>
      <protection locked="0"/>
    </xf>
    <xf numFmtId="3" fontId="10" fillId="0" borderId="23" xfId="52" applyNumberFormat="1" applyFont="1" applyFill="1" applyBorder="1" applyAlignment="1" applyProtection="1">
      <alignment vertical="center" wrapText="1"/>
      <protection locked="0"/>
    </xf>
    <xf numFmtId="3" fontId="10" fillId="0" borderId="24" xfId="52" applyNumberFormat="1" applyFont="1" applyFill="1" applyBorder="1" applyAlignment="1" applyProtection="1">
      <alignment vertical="center" wrapText="1"/>
      <protection locked="0"/>
    </xf>
    <xf numFmtId="3" fontId="39" fillId="0" borderId="22" xfId="52" applyNumberFormat="1" applyFont="1" applyFill="1" applyBorder="1" applyAlignment="1" applyProtection="1">
      <alignment vertical="center" wrapText="1"/>
      <protection locked="0"/>
    </xf>
    <xf numFmtId="3" fontId="39" fillId="0" borderId="23" xfId="52" applyNumberFormat="1" applyFont="1" applyFill="1" applyBorder="1" applyAlignment="1" applyProtection="1">
      <alignment vertical="center" wrapText="1"/>
      <protection locked="0"/>
    </xf>
    <xf numFmtId="3" fontId="37" fillId="0" borderId="21" xfId="52" applyNumberFormat="1" applyFont="1" applyFill="1" applyBorder="1" applyAlignment="1" applyProtection="1">
      <alignment horizontal="left" vertical="center" wrapText="1" indent="3"/>
      <protection locked="0"/>
    </xf>
    <xf numFmtId="3" fontId="40" fillId="0" borderId="22" xfId="52" applyNumberFormat="1" applyFont="1" applyFill="1" applyBorder="1" applyAlignment="1" applyProtection="1">
      <alignment vertical="center" wrapText="1"/>
      <protection locked="0"/>
    </xf>
    <xf numFmtId="172" fontId="40" fillId="0" borderId="22" xfId="52" applyNumberFormat="1" applyFont="1" applyFill="1" applyBorder="1" applyAlignment="1" applyProtection="1">
      <alignment vertical="center" wrapText="1"/>
      <protection locked="0"/>
    </xf>
    <xf numFmtId="172" fontId="40" fillId="0" borderId="23" xfId="52" applyNumberFormat="1" applyFont="1" applyFill="1" applyBorder="1" applyAlignment="1" applyProtection="1">
      <alignment vertical="center" wrapText="1"/>
      <protection locked="0"/>
    </xf>
    <xf numFmtId="3" fontId="40" fillId="0" borderId="24" xfId="52" applyNumberFormat="1" applyFont="1" applyFill="1" applyBorder="1" applyAlignment="1" applyProtection="1">
      <alignment vertical="center" wrapText="1"/>
      <protection locked="0"/>
    </xf>
    <xf numFmtId="3" fontId="41" fillId="0" borderId="22" xfId="52" applyNumberFormat="1" applyFont="1" applyFill="1" applyBorder="1" applyAlignment="1" applyProtection="1">
      <alignment vertical="center" wrapText="1"/>
      <protection locked="0"/>
    </xf>
    <xf numFmtId="3" fontId="41" fillId="0" borderId="23" xfId="52" applyNumberFormat="1" applyFont="1" applyFill="1" applyBorder="1" applyAlignment="1" applyProtection="1">
      <alignment vertical="center" wrapText="1"/>
      <protection locked="0"/>
    </xf>
    <xf numFmtId="10" fontId="36" fillId="0" borderId="25" xfId="52" applyNumberFormat="1" applyFont="1" applyFill="1" applyBorder="1" applyAlignment="1" applyProtection="1">
      <alignment vertical="center" wrapText="1"/>
      <protection locked="0"/>
    </xf>
    <xf numFmtId="10" fontId="36" fillId="0" borderId="26" xfId="52" applyNumberFormat="1" applyFont="1" applyFill="1" applyBorder="1" applyAlignment="1" applyProtection="1">
      <alignment vertical="center" wrapText="1"/>
      <protection locked="0"/>
    </xf>
    <xf numFmtId="172" fontId="34" fillId="0" borderId="27" xfId="52" applyNumberFormat="1" applyFont="1" applyFill="1" applyBorder="1" applyAlignment="1" applyProtection="1">
      <alignment vertical="center" wrapText="1"/>
      <protection locked="0"/>
    </xf>
    <xf numFmtId="10" fontId="36" fillId="0" borderId="28" xfId="52" applyNumberFormat="1" applyFont="1" applyFill="1" applyBorder="1" applyAlignment="1" applyProtection="1">
      <alignment vertical="center" wrapText="1"/>
      <protection locked="0"/>
    </xf>
    <xf numFmtId="10" fontId="36" fillId="0" borderId="29" xfId="52" applyNumberFormat="1" applyFont="1" applyFill="1" applyBorder="1" applyAlignment="1" applyProtection="1">
      <alignment vertical="center" wrapText="1"/>
      <protection locked="0"/>
    </xf>
    <xf numFmtId="172" fontId="34" fillId="0" borderId="30" xfId="52" applyNumberFormat="1" applyFont="1" applyFill="1" applyBorder="1" applyAlignment="1" applyProtection="1">
      <alignment vertical="center" wrapText="1"/>
      <protection locked="0"/>
    </xf>
    <xf numFmtId="10" fontId="36" fillId="0" borderId="31" xfId="52" applyNumberFormat="1" applyFont="1" applyFill="1" applyBorder="1" applyAlignment="1" applyProtection="1">
      <alignment vertical="center" wrapText="1"/>
      <protection locked="0"/>
    </xf>
    <xf numFmtId="10" fontId="36" fillId="0" borderId="32" xfId="52" applyNumberFormat="1" applyFont="1" applyFill="1" applyBorder="1" applyAlignment="1" applyProtection="1">
      <alignment vertical="center" wrapText="1"/>
      <protection locked="0"/>
    </xf>
    <xf numFmtId="172" fontId="34" fillId="0" borderId="33" xfId="52" applyNumberFormat="1" applyFont="1" applyFill="1" applyBorder="1" applyAlignment="1" applyProtection="1">
      <alignment vertical="center" wrapText="1"/>
      <protection locked="0"/>
    </xf>
    <xf numFmtId="0" fontId="12" fillId="0" borderId="34" xfId="52" applyFont="1" applyFill="1" applyBorder="1" applyAlignment="1" applyProtection="1">
      <alignment horizontal="center" vertical="top"/>
      <protection locked="0"/>
    </xf>
    <xf numFmtId="172" fontId="42" fillId="0" borderId="35" xfId="52" applyNumberFormat="1" applyFont="1" applyFill="1" applyBorder="1" applyAlignment="1" applyProtection="1">
      <alignment vertical="center" wrapText="1"/>
      <protection locked="0"/>
    </xf>
    <xf numFmtId="3" fontId="11" fillId="0" borderId="22" xfId="52" applyNumberFormat="1" applyFont="1" applyFill="1" applyBorder="1" applyAlignment="1" applyProtection="1">
      <alignment vertical="center" wrapText="1"/>
      <protection locked="0"/>
    </xf>
    <xf numFmtId="172" fontId="11" fillId="0" borderId="36" xfId="52" applyNumberFormat="1" applyFont="1" applyFill="1" applyBorder="1" applyAlignment="1" applyProtection="1">
      <alignment vertical="center" wrapText="1"/>
      <protection locked="0"/>
    </xf>
    <xf numFmtId="172" fontId="11" fillId="0" borderId="37" xfId="52" applyNumberFormat="1" applyFont="1" applyFill="1" applyBorder="1" applyAlignment="1" applyProtection="1">
      <alignment vertical="center" wrapText="1"/>
      <protection locked="0"/>
    </xf>
    <xf numFmtId="172" fontId="11" fillId="0" borderId="22" xfId="52" applyNumberFormat="1" applyFont="1" applyFill="1" applyBorder="1" applyAlignment="1" applyProtection="1">
      <alignment vertical="center" wrapText="1"/>
      <protection locked="0"/>
    </xf>
    <xf numFmtId="3" fontId="40" fillId="0" borderId="38" xfId="52" applyNumberFormat="1" applyFont="1" applyFill="1" applyBorder="1" applyAlignment="1" applyProtection="1">
      <alignment vertical="center" wrapText="1"/>
      <protection locked="0"/>
    </xf>
    <xf numFmtId="3" fontId="40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7" xfId="52" applyNumberFormat="1" applyFont="1" applyFill="1" applyBorder="1" applyAlignment="1" applyProtection="1">
      <alignment vertical="center" wrapText="1"/>
      <protection locked="0"/>
    </xf>
    <xf numFmtId="0" fontId="34" fillId="0" borderId="0" xfId="52" applyFont="1" applyFill="1" applyBorder="1" applyAlignment="1" applyProtection="1">
      <alignment horizontal="left" vertical="top" indent="1"/>
      <protection locked="0"/>
    </xf>
    <xf numFmtId="0" fontId="34" fillId="0" borderId="0" xfId="52" applyFont="1" applyFill="1" applyAlignment="1" applyProtection="1">
      <alignment horizontal="left" vertical="top" indent="1"/>
      <protection locked="0"/>
    </xf>
    <xf numFmtId="0" fontId="43" fillId="0" borderId="0" xfId="52" applyFont="1" applyFill="1" applyBorder="1" applyAlignment="1" applyProtection="1">
      <alignment horizontal="center" vertical="top"/>
      <protection locked="0"/>
    </xf>
    <xf numFmtId="172" fontId="6" fillId="0" borderId="0" xfId="52" applyNumberFormat="1" applyFont="1" applyFill="1" applyBorder="1" applyAlignment="1" applyProtection="1">
      <alignment vertical="center" wrapText="1"/>
      <protection locked="0"/>
    </xf>
    <xf numFmtId="172" fontId="44" fillId="0" borderId="0" xfId="52" applyNumberFormat="1" applyFont="1" applyFill="1" applyBorder="1" applyAlignment="1" applyProtection="1">
      <alignment vertical="center" wrapText="1"/>
      <protection locked="0"/>
    </xf>
    <xf numFmtId="172" fontId="34" fillId="0" borderId="0" xfId="52" applyNumberFormat="1" applyFont="1" applyFill="1" applyBorder="1" applyAlignment="1" applyProtection="1">
      <alignment vertical="center" wrapText="1"/>
      <protection locked="0"/>
    </xf>
    <xf numFmtId="4" fontId="1" fillId="0" borderId="0" xfId="52" applyNumberFormat="1" applyFont="1" applyFill="1" applyBorder="1" applyAlignment="1" applyProtection="1">
      <alignment horizontal="left" vertical="top"/>
      <protection locked="0"/>
    </xf>
    <xf numFmtId="0" fontId="0" fillId="0" borderId="0" xfId="52" applyFill="1">
      <alignment/>
      <protection/>
    </xf>
    <xf numFmtId="3" fontId="10" fillId="0" borderId="39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0" xfId="52" applyNumberFormat="1" applyFont="1" applyFill="1" applyBorder="1" applyAlignment="1" applyProtection="1">
      <alignment vertical="center" wrapText="1"/>
      <protection locked="0"/>
    </xf>
    <xf numFmtId="3" fontId="36" fillId="0" borderId="41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2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4" xfId="52" applyNumberFormat="1" applyFont="1" applyFill="1" applyBorder="1" applyAlignment="1" applyProtection="1">
      <alignment vertical="center" wrapText="1"/>
      <protection locked="0"/>
    </xf>
    <xf numFmtId="3" fontId="37" fillId="0" borderId="45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8" xfId="52" applyNumberFormat="1" applyFont="1" applyFill="1" applyBorder="1" applyAlignment="1" applyProtection="1">
      <alignment vertical="center" wrapText="1"/>
      <protection locked="0"/>
    </xf>
    <xf numFmtId="3" fontId="36" fillId="0" borderId="29" xfId="52" applyNumberFormat="1" applyFont="1" applyFill="1" applyBorder="1" applyAlignment="1" applyProtection="1">
      <alignment vertical="center" wrapText="1"/>
      <protection locked="0"/>
    </xf>
    <xf numFmtId="3" fontId="36" fillId="0" borderId="30" xfId="52" applyNumberFormat="1" applyFont="1" applyFill="1" applyBorder="1" applyAlignment="1" applyProtection="1">
      <alignment vertical="center" wrapText="1"/>
      <protection locked="0"/>
    </xf>
    <xf numFmtId="3" fontId="10" fillId="0" borderId="45" xfId="52" applyNumberFormat="1" applyFont="1" applyFill="1" applyBorder="1" applyAlignment="1" applyProtection="1">
      <alignment vertical="center" wrapText="1"/>
      <protection locked="0"/>
    </xf>
    <xf numFmtId="3" fontId="10" fillId="0" borderId="46" xfId="52" applyNumberFormat="1" applyFont="1" applyFill="1" applyBorder="1" applyAlignment="1" applyProtection="1">
      <alignment vertical="center" wrapText="1"/>
      <protection locked="0"/>
    </xf>
    <xf numFmtId="4" fontId="0" fillId="0" borderId="45" xfId="52" applyNumberFormat="1" applyFont="1" applyFill="1" applyBorder="1">
      <alignment/>
      <protection/>
    </xf>
    <xf numFmtId="4" fontId="3" fillId="0" borderId="21" xfId="53" applyNumberFormat="1" applyFill="1" applyBorder="1">
      <alignment/>
      <protection/>
    </xf>
    <xf numFmtId="4" fontId="3" fillId="0" borderId="22" xfId="53" applyNumberFormat="1" applyFill="1" applyBorder="1">
      <alignment/>
      <protection/>
    </xf>
    <xf numFmtId="3" fontId="10" fillId="0" borderId="47" xfId="52" applyNumberFormat="1" applyFont="1" applyFill="1" applyBorder="1" applyAlignment="1" applyProtection="1">
      <alignment vertical="center" wrapText="1"/>
      <protection locked="0"/>
    </xf>
    <xf numFmtId="3" fontId="10" fillId="0" borderId="48" xfId="52" applyNumberFormat="1" applyFont="1" applyFill="1" applyBorder="1" applyAlignment="1" applyProtection="1">
      <alignment vertical="center" wrapText="1"/>
      <protection locked="0"/>
    </xf>
    <xf numFmtId="4" fontId="3" fillId="0" borderId="49" xfId="53" applyNumberFormat="1" applyFill="1" applyBorder="1">
      <alignment/>
      <protection/>
    </xf>
    <xf numFmtId="4" fontId="3" fillId="0" borderId="50" xfId="53" applyNumberFormat="1" applyFill="1" applyBorder="1">
      <alignment/>
      <protection/>
    </xf>
    <xf numFmtId="4" fontId="0" fillId="0" borderId="0" xfId="52" applyNumberFormat="1" applyFill="1">
      <alignment/>
      <protection/>
    </xf>
    <xf numFmtId="4" fontId="3" fillId="0" borderId="22" xfId="54" applyNumberFormat="1" applyFill="1" applyBorder="1">
      <alignment/>
      <protection/>
    </xf>
    <xf numFmtId="0" fontId="13" fillId="0" borderId="0" xfId="52" applyFont="1" applyFill="1">
      <alignment/>
      <protection/>
    </xf>
    <xf numFmtId="0" fontId="0" fillId="0" borderId="0" xfId="52" applyFill="1" applyBorder="1">
      <alignment/>
      <protection/>
    </xf>
    <xf numFmtId="3" fontId="40" fillId="0" borderId="21" xfId="52" applyNumberFormat="1" applyFont="1" applyFill="1" applyBorder="1" applyAlignment="1" applyProtection="1">
      <alignment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12" fillId="0" borderId="51" xfId="52" applyFont="1" applyFill="1" applyBorder="1" applyAlignment="1" applyProtection="1">
      <alignment horizontal="center" vertical="top"/>
      <protection locked="0"/>
    </xf>
    <xf numFmtId="0" fontId="12" fillId="0" borderId="52" xfId="52" applyFont="1" applyFill="1" applyBorder="1" applyAlignment="1" applyProtection="1">
      <alignment horizontal="center" vertical="top"/>
      <protection locked="0"/>
    </xf>
    <xf numFmtId="0" fontId="12" fillId="0" borderId="53" xfId="52" applyFont="1" applyFill="1" applyBorder="1" applyAlignment="1" applyProtection="1">
      <alignment horizontal="center" vertical="top"/>
      <protection locked="0"/>
    </xf>
    <xf numFmtId="0" fontId="14" fillId="0" borderId="11" xfId="52" applyFont="1" applyFill="1" applyBorder="1" applyAlignment="1" applyProtection="1">
      <alignment horizontal="center" vertical="center"/>
      <protection locked="0"/>
    </xf>
    <xf numFmtId="0" fontId="14" fillId="0" borderId="52" xfId="52" applyFont="1" applyFill="1" applyBorder="1" applyAlignment="1" applyProtection="1">
      <alignment horizontal="center" vertical="center"/>
      <protection locked="0"/>
    </xf>
    <xf numFmtId="0" fontId="14" fillId="0" borderId="53" xfId="52" applyFont="1" applyFill="1" applyBorder="1" applyAlignment="1" applyProtection="1">
      <alignment horizontal="center" vertical="center"/>
      <protection locked="0"/>
    </xf>
    <xf numFmtId="0" fontId="12" fillId="0" borderId="0" xfId="52" applyFont="1" applyFill="1" applyAlignment="1">
      <alignment horizontal="center"/>
      <protection/>
    </xf>
    <xf numFmtId="0" fontId="12" fillId="0" borderId="0" xfId="52" applyFont="1" applyFill="1" applyAlignment="1">
      <alignment wrapText="1"/>
      <protection/>
    </xf>
    <xf numFmtId="0" fontId="0" fillId="0" borderId="0" xfId="0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Обычный_сводка мо 1.10. 06 отч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63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06842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7"/>
  <sheetViews>
    <sheetView tabSelected="1" zoomScale="80" zoomScaleNormal="80" zoomScalePageLayoutView="0" workbookViewId="0" topLeftCell="L2">
      <pane xSplit="2" ySplit="16" topLeftCell="N48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T62" sqref="T62"/>
    </sheetView>
  </sheetViews>
  <sheetFormatPr defaultColWidth="9.140625" defaultRowHeight="12.75"/>
  <cols>
    <col min="1" max="10" width="0" style="66" hidden="1" customWidth="1"/>
    <col min="11" max="11" width="4.7109375" style="66" hidden="1" customWidth="1"/>
    <col min="12" max="12" width="39.140625" style="66" customWidth="1"/>
    <col min="13" max="13" width="20.140625" style="66" hidden="1" customWidth="1"/>
    <col min="14" max="14" width="21.421875" style="66" customWidth="1"/>
    <col min="15" max="15" width="21.8515625" style="66" customWidth="1"/>
    <col min="16" max="16" width="19.28125" style="66" customWidth="1"/>
    <col min="17" max="17" width="25.140625" style="66" customWidth="1"/>
    <col min="18" max="18" width="22.8515625" style="66" customWidth="1"/>
    <col min="19" max="19" width="18.57421875" style="66" customWidth="1"/>
    <col min="20" max="20" width="20.57421875" style="66" customWidth="1"/>
    <col min="21" max="21" width="16.8515625" style="66" customWidth="1"/>
    <col min="22" max="22" width="22.00390625" style="66" customWidth="1"/>
    <col min="23" max="23" width="19.00390625" style="66" customWidth="1"/>
    <col min="24" max="25" width="9.140625" style="66" hidden="1" customWidth="1"/>
    <col min="26" max="26" width="21.140625" style="66" customWidth="1"/>
    <col min="27" max="27" width="14.28125" style="66" hidden="1" customWidth="1"/>
    <col min="28" max="28" width="19.00390625" style="66" customWidth="1"/>
    <col min="29" max="29" width="22.28125" style="66" customWidth="1"/>
    <col min="30" max="34" width="0" style="66" hidden="1" customWidth="1"/>
    <col min="35" max="35" width="17.140625" style="66" hidden="1" customWidth="1"/>
    <col min="36" max="36" width="17.00390625" style="66" hidden="1" customWidth="1"/>
    <col min="37" max="16384" width="9.140625" style="66" customWidth="1"/>
  </cols>
  <sheetData>
    <row r="1" spans="1:10" ht="12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9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91" t="s">
        <v>58</v>
      </c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92" t="s">
        <v>60</v>
      </c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</row>
    <row r="5" spans="1:34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"/>
      <c r="AE5" s="6"/>
      <c r="AF5" s="6"/>
      <c r="AG5" s="6"/>
      <c r="AH5" s="6"/>
    </row>
    <row r="6" spans="1:3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"/>
      <c r="AE6" s="6"/>
      <c r="AF6" s="6"/>
      <c r="AG6" s="6"/>
      <c r="AH6" s="6"/>
    </row>
    <row r="7" spans="1:34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"/>
      <c r="AE7" s="6"/>
      <c r="AF7" s="6"/>
      <c r="AG7" s="6"/>
      <c r="AH7" s="6"/>
    </row>
    <row r="8" spans="1:34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"/>
      <c r="AE8" s="6"/>
      <c r="AF8" s="6"/>
      <c r="AG8" s="6"/>
      <c r="AH8" s="6"/>
    </row>
    <row r="9" spans="1:34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"/>
      <c r="AE9" s="6"/>
      <c r="AF9" s="6"/>
      <c r="AG9" s="6"/>
      <c r="AH9" s="6"/>
    </row>
    <row r="10" spans="1:34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1"/>
      <c r="AE10" s="6"/>
      <c r="AF10" s="6"/>
      <c r="AG10" s="6"/>
      <c r="AH10" s="6"/>
    </row>
    <row r="11" spans="1:34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"/>
      <c r="AE11" s="6"/>
      <c r="AF11" s="6"/>
      <c r="AG11" s="6"/>
      <c r="AH11" s="6"/>
    </row>
    <row r="12" spans="1:34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1"/>
      <c r="AE12" s="6"/>
      <c r="AF12" s="6"/>
      <c r="AG12" s="6"/>
      <c r="AH12" s="6"/>
    </row>
    <row r="13" spans="1:3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"/>
      <c r="AE13" s="6"/>
      <c r="AF13" s="6"/>
      <c r="AG13" s="6"/>
      <c r="AH13" s="6"/>
    </row>
    <row r="14" spans="1:34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7" t="s">
        <v>56</v>
      </c>
      <c r="AD14" s="1"/>
      <c r="AE14" s="6"/>
      <c r="AF14" s="6"/>
      <c r="AG14" s="6"/>
      <c r="AH14" s="6"/>
    </row>
    <row r="15" spans="1:34" ht="17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8"/>
      <c r="M15" s="9"/>
      <c r="N15" s="93" t="s">
        <v>7</v>
      </c>
      <c r="O15" s="94"/>
      <c r="P15" s="94"/>
      <c r="Q15" s="94"/>
      <c r="R15" s="95"/>
      <c r="S15" s="93" t="s">
        <v>8</v>
      </c>
      <c r="T15" s="94"/>
      <c r="U15" s="94"/>
      <c r="V15" s="94"/>
      <c r="W15" s="95"/>
      <c r="X15" s="10"/>
      <c r="Y15" s="11"/>
      <c r="Z15" s="96" t="s">
        <v>9</v>
      </c>
      <c r="AA15" s="97"/>
      <c r="AB15" s="97"/>
      <c r="AC15" s="98"/>
      <c r="AD15" s="1"/>
      <c r="AE15" s="6"/>
      <c r="AF15" s="6"/>
      <c r="AG15" s="6"/>
      <c r="AH15" s="12"/>
    </row>
    <row r="16" spans="1:34" ht="65.25" customHeight="1">
      <c r="A16" s="1"/>
      <c r="B16" s="1"/>
      <c r="C16" s="1"/>
      <c r="D16" s="1"/>
      <c r="E16" s="1"/>
      <c r="F16" s="1"/>
      <c r="G16" s="1"/>
      <c r="H16" s="1"/>
      <c r="I16" s="1"/>
      <c r="J16" s="1">
        <v>-2</v>
      </c>
      <c r="K16" s="67" t="s">
        <v>0</v>
      </c>
      <c r="L16" s="13" t="s">
        <v>1</v>
      </c>
      <c r="M16" s="68"/>
      <c r="N16" s="14" t="s">
        <v>2</v>
      </c>
      <c r="O16" s="15" t="s">
        <v>3</v>
      </c>
      <c r="P16" s="15" t="s">
        <v>4</v>
      </c>
      <c r="Q16" s="15" t="s">
        <v>5</v>
      </c>
      <c r="R16" s="16" t="s">
        <v>57</v>
      </c>
      <c r="S16" s="14" t="s">
        <v>2</v>
      </c>
      <c r="T16" s="15" t="s">
        <v>3</v>
      </c>
      <c r="U16" s="15" t="s">
        <v>4</v>
      </c>
      <c r="V16" s="15" t="s">
        <v>5</v>
      </c>
      <c r="W16" s="16" t="s">
        <v>57</v>
      </c>
      <c r="X16" s="17"/>
      <c r="Y16" s="18"/>
      <c r="Z16" s="19" t="s">
        <v>2</v>
      </c>
      <c r="AA16" s="19" t="s">
        <v>6</v>
      </c>
      <c r="AB16" s="19" t="s">
        <v>3</v>
      </c>
      <c r="AC16" s="20" t="s">
        <v>5</v>
      </c>
      <c r="AD16" s="69" t="s">
        <v>2</v>
      </c>
      <c r="AE16" s="70" t="s">
        <v>6</v>
      </c>
      <c r="AF16" s="70" t="s">
        <v>3</v>
      </c>
      <c r="AG16" s="71" t="s">
        <v>5</v>
      </c>
      <c r="AH16" s="6"/>
    </row>
    <row r="17" spans="1:34" ht="15">
      <c r="A17" s="6"/>
      <c r="B17" s="6"/>
      <c r="C17" s="6"/>
      <c r="D17" s="6"/>
      <c r="E17" s="6"/>
      <c r="F17" s="6"/>
      <c r="G17" s="6"/>
      <c r="H17" s="6"/>
      <c r="I17" s="1"/>
      <c r="J17" s="1"/>
      <c r="K17" s="72"/>
      <c r="L17" s="21">
        <v>1</v>
      </c>
      <c r="M17" s="73"/>
      <c r="N17" s="21">
        <v>2</v>
      </c>
      <c r="O17" s="22">
        <v>3</v>
      </c>
      <c r="P17" s="22">
        <v>4</v>
      </c>
      <c r="Q17" s="22">
        <v>5</v>
      </c>
      <c r="R17" s="23">
        <v>6</v>
      </c>
      <c r="S17" s="21">
        <v>7</v>
      </c>
      <c r="T17" s="22">
        <v>8</v>
      </c>
      <c r="U17" s="22">
        <v>9</v>
      </c>
      <c r="V17" s="22">
        <v>10</v>
      </c>
      <c r="W17" s="23">
        <v>11</v>
      </c>
      <c r="X17" s="24"/>
      <c r="Y17" s="22"/>
      <c r="Z17" s="25">
        <v>12</v>
      </c>
      <c r="AA17" s="25"/>
      <c r="AB17" s="25">
        <v>13</v>
      </c>
      <c r="AC17" s="26">
        <v>14</v>
      </c>
      <c r="AD17" s="74"/>
      <c r="AE17" s="75"/>
      <c r="AF17" s="75"/>
      <c r="AG17" s="76"/>
      <c r="AH17" s="6"/>
    </row>
    <row r="18" spans="1:34" ht="12.75">
      <c r="A18" s="6"/>
      <c r="B18" s="6"/>
      <c r="C18" s="6"/>
      <c r="D18" s="6"/>
      <c r="E18" s="6"/>
      <c r="F18" s="6"/>
      <c r="G18" s="6"/>
      <c r="H18" s="6"/>
      <c r="I18" s="1"/>
      <c r="J18" s="1">
        <v>0</v>
      </c>
      <c r="K18" s="72"/>
      <c r="L18" s="27"/>
      <c r="M18" s="77"/>
      <c r="N18" s="27"/>
      <c r="O18" s="28"/>
      <c r="P18" s="28"/>
      <c r="Q18" s="28"/>
      <c r="R18" s="29"/>
      <c r="S18" s="27"/>
      <c r="T18" s="28"/>
      <c r="U18" s="28"/>
      <c r="V18" s="28"/>
      <c r="W18" s="29"/>
      <c r="X18" s="30"/>
      <c r="Y18" s="28"/>
      <c r="Z18" s="31"/>
      <c r="AA18" s="31"/>
      <c r="AB18" s="31"/>
      <c r="AC18" s="32"/>
      <c r="AD18" s="74"/>
      <c r="AE18" s="75"/>
      <c r="AF18" s="75"/>
      <c r="AG18" s="76"/>
      <c r="AH18" s="6"/>
    </row>
    <row r="19" spans="1:36" ht="20.25" customHeight="1">
      <c r="A19" s="6"/>
      <c r="B19" s="6"/>
      <c r="C19" s="6"/>
      <c r="D19" s="6"/>
      <c r="E19" s="6"/>
      <c r="F19" s="6"/>
      <c r="G19" s="6"/>
      <c r="H19" s="6"/>
      <c r="I19" s="1"/>
      <c r="J19" s="1">
        <v>1</v>
      </c>
      <c r="K19" s="78">
        <v>1</v>
      </c>
      <c r="L19" s="33" t="s">
        <v>10</v>
      </c>
      <c r="M19" s="79">
        <v>336182530</v>
      </c>
      <c r="N19" s="34">
        <v>755430.6476</v>
      </c>
      <c r="O19" s="34">
        <v>372745.60423</v>
      </c>
      <c r="P19" s="35">
        <f aca="true" t="shared" si="0" ref="P19:P62">O19/N19*100</f>
        <v>49.34213424014649</v>
      </c>
      <c r="Q19" s="34">
        <v>380913.85348</v>
      </c>
      <c r="R19" s="36">
        <f>O19/Q19*100</f>
        <v>97.85561770059674</v>
      </c>
      <c r="S19" s="90">
        <v>824426.6045499999</v>
      </c>
      <c r="T19" s="34">
        <v>382939.34226</v>
      </c>
      <c r="U19" s="35">
        <f aca="true" t="shared" si="1" ref="U19:U62">T19/S19*100</f>
        <v>46.44917329772749</v>
      </c>
      <c r="V19" s="34">
        <v>388011.4131</v>
      </c>
      <c r="W19" s="36">
        <f>T19/V19*100</f>
        <v>98.6928036988714</v>
      </c>
      <c r="X19" s="37"/>
      <c r="Y19" s="34"/>
      <c r="Z19" s="38">
        <f aca="true" t="shared" si="2" ref="Z19:AA62">N19-S19</f>
        <v>-68995.9569499999</v>
      </c>
      <c r="AA19" s="38">
        <f t="shared" si="2"/>
        <v>-10193.738030000008</v>
      </c>
      <c r="AB19" s="38">
        <f aca="true" t="shared" si="3" ref="AB19:AB62">O19-T19</f>
        <v>-10193.738030000008</v>
      </c>
      <c r="AC19" s="39">
        <f>Q19-V19</f>
        <v>-7097.559620000015</v>
      </c>
      <c r="AD19" s="40">
        <v>0.0657040774982504</v>
      </c>
      <c r="AE19" s="41">
        <v>0.09746784036640826</v>
      </c>
      <c r="AF19" s="41">
        <v>-1.5905153841280204</v>
      </c>
      <c r="AG19" s="42">
        <v>-1.3465852853843616</v>
      </c>
      <c r="AH19" s="6"/>
      <c r="AI19" s="80">
        <v>-20084000</v>
      </c>
      <c r="AJ19" s="81">
        <v>13085172.12</v>
      </c>
    </row>
    <row r="20" spans="1:36" ht="20.25" customHeight="1">
      <c r="A20" s="6"/>
      <c r="B20" s="6"/>
      <c r="C20" s="6"/>
      <c r="D20" s="6"/>
      <c r="E20" s="6"/>
      <c r="F20" s="6"/>
      <c r="G20" s="6"/>
      <c r="H20" s="6"/>
      <c r="I20" s="1"/>
      <c r="J20" s="1">
        <v>2</v>
      </c>
      <c r="K20" s="82">
        <v>16</v>
      </c>
      <c r="L20" s="33" t="s">
        <v>11</v>
      </c>
      <c r="M20" s="79">
        <v>316045296</v>
      </c>
      <c r="N20" s="34">
        <v>764558.52889</v>
      </c>
      <c r="O20" s="34">
        <v>369346.92325</v>
      </c>
      <c r="P20" s="35">
        <f t="shared" si="0"/>
        <v>48.30852175388385</v>
      </c>
      <c r="Q20" s="34">
        <v>384547.79161</v>
      </c>
      <c r="R20" s="36">
        <f aca="true" t="shared" si="4" ref="R20:R61">O20/Q20*100</f>
        <v>96.04707953298653</v>
      </c>
      <c r="S20" s="90">
        <v>826726.83381</v>
      </c>
      <c r="T20" s="34">
        <v>383576.89688</v>
      </c>
      <c r="U20" s="35">
        <f t="shared" si="1"/>
        <v>46.397054165070735</v>
      </c>
      <c r="V20" s="34">
        <v>377794.461</v>
      </c>
      <c r="W20" s="36">
        <f aca="true" t="shared" si="5" ref="W20:W62">T20/V20*100</f>
        <v>101.53057719922474</v>
      </c>
      <c r="X20" s="37"/>
      <c r="Y20" s="34"/>
      <c r="Z20" s="38">
        <f t="shared" si="2"/>
        <v>-62168.304920000024</v>
      </c>
      <c r="AA20" s="38">
        <f t="shared" si="2"/>
        <v>-14229.973630000022</v>
      </c>
      <c r="AB20" s="38">
        <f t="shared" si="3"/>
        <v>-14229.973630000022</v>
      </c>
      <c r="AC20" s="39">
        <f aca="true" t="shared" si="6" ref="AC20:AC62">Q20-V20</f>
        <v>6753.3306100000045</v>
      </c>
      <c r="AD20" s="40">
        <v>0.04077711047735438</v>
      </c>
      <c r="AE20" s="41">
        <v>0.07334219344112561</v>
      </c>
      <c r="AF20" s="41">
        <v>-0.8576123716692488</v>
      </c>
      <c r="AG20" s="42">
        <v>-1.1235520781936514</v>
      </c>
      <c r="AH20" s="6"/>
      <c r="AI20" s="80">
        <v>-32154590.13</v>
      </c>
      <c r="AJ20" s="81">
        <v>8611904.55</v>
      </c>
    </row>
    <row r="21" spans="1:36" ht="20.25" customHeight="1">
      <c r="A21" s="6"/>
      <c r="B21" s="6"/>
      <c r="C21" s="6"/>
      <c r="D21" s="6"/>
      <c r="E21" s="6"/>
      <c r="F21" s="6"/>
      <c r="G21" s="6"/>
      <c r="H21" s="6"/>
      <c r="I21" s="1"/>
      <c r="J21" s="1">
        <v>3</v>
      </c>
      <c r="K21" s="82">
        <v>31</v>
      </c>
      <c r="L21" s="33" t="s">
        <v>12</v>
      </c>
      <c r="M21" s="79">
        <v>329283383</v>
      </c>
      <c r="N21" s="34">
        <v>1061630.489</v>
      </c>
      <c r="O21" s="34">
        <v>520146.93682</v>
      </c>
      <c r="P21" s="35">
        <f t="shared" si="0"/>
        <v>48.99510161110303</v>
      </c>
      <c r="Q21" s="34">
        <v>644510.2809199999</v>
      </c>
      <c r="R21" s="36">
        <f t="shared" si="4"/>
        <v>80.70421096735978</v>
      </c>
      <c r="S21" s="90">
        <v>1114903.17965</v>
      </c>
      <c r="T21" s="34">
        <v>478089.76383</v>
      </c>
      <c r="U21" s="35">
        <f t="shared" si="1"/>
        <v>42.88172933367058</v>
      </c>
      <c r="V21" s="34">
        <v>476948.20556000003</v>
      </c>
      <c r="W21" s="36">
        <f t="shared" si="5"/>
        <v>100.23934638115676</v>
      </c>
      <c r="X21" s="37"/>
      <c r="Y21" s="34"/>
      <c r="Z21" s="38">
        <f t="shared" si="2"/>
        <v>-53272.690650000004</v>
      </c>
      <c r="AA21" s="38">
        <f t="shared" si="2"/>
        <v>42057.17298999999</v>
      </c>
      <c r="AB21" s="38">
        <f t="shared" si="3"/>
        <v>42057.17298999999</v>
      </c>
      <c r="AC21" s="39">
        <f t="shared" si="6"/>
        <v>167562.0753599999</v>
      </c>
      <c r="AD21" s="40">
        <v>0.046659512208128084</v>
      </c>
      <c r="AE21" s="41">
        <v>0.08078802952225422</v>
      </c>
      <c r="AF21" s="41">
        <v>-1.3064628840107064</v>
      </c>
      <c r="AG21" s="42">
        <v>-1.1863370547581074</v>
      </c>
      <c r="AH21" s="6"/>
      <c r="AI21" s="80">
        <v>-23525100</v>
      </c>
      <c r="AJ21" s="81">
        <v>33760799.79</v>
      </c>
    </row>
    <row r="22" spans="1:36" ht="20.25" customHeight="1">
      <c r="A22" s="6"/>
      <c r="B22" s="6"/>
      <c r="C22" s="6"/>
      <c r="D22" s="6"/>
      <c r="E22" s="6"/>
      <c r="F22" s="6"/>
      <c r="G22" s="6"/>
      <c r="H22" s="6"/>
      <c r="I22" s="1"/>
      <c r="J22" s="1">
        <v>4</v>
      </c>
      <c r="K22" s="82">
        <v>2</v>
      </c>
      <c r="L22" s="33" t="s">
        <v>13</v>
      </c>
      <c r="M22" s="79">
        <v>2764152159</v>
      </c>
      <c r="N22" s="34">
        <v>8052805.2</v>
      </c>
      <c r="O22" s="34">
        <v>3826188.4023</v>
      </c>
      <c r="P22" s="35">
        <f t="shared" si="0"/>
        <v>47.513733503698816</v>
      </c>
      <c r="Q22" s="34">
        <v>3554919.11994</v>
      </c>
      <c r="R22" s="36">
        <f t="shared" si="4"/>
        <v>107.63081446321566</v>
      </c>
      <c r="S22" s="90">
        <v>8551046.4</v>
      </c>
      <c r="T22" s="34">
        <v>3752891.17044</v>
      </c>
      <c r="U22" s="35">
        <f t="shared" si="1"/>
        <v>43.888092695181726</v>
      </c>
      <c r="V22" s="34">
        <v>3814143.4456599997</v>
      </c>
      <c r="W22" s="36">
        <f t="shared" si="5"/>
        <v>98.39407520737856</v>
      </c>
      <c r="X22" s="37"/>
      <c r="Y22" s="34"/>
      <c r="Z22" s="38">
        <f>N22-S22</f>
        <v>-498241.2000000002</v>
      </c>
      <c r="AA22" s="38">
        <f t="shared" si="2"/>
        <v>73297.23186000017</v>
      </c>
      <c r="AB22" s="38">
        <f t="shared" si="3"/>
        <v>73297.23186000017</v>
      </c>
      <c r="AC22" s="39">
        <f t="shared" si="6"/>
        <v>-259224.32571999962</v>
      </c>
      <c r="AD22" s="40">
        <v>0.05264114157869501</v>
      </c>
      <c r="AE22" s="41">
        <v>0.08801779244764033</v>
      </c>
      <c r="AF22" s="41">
        <v>-0.7809643293817446</v>
      </c>
      <c r="AG22" s="42">
        <v>-0.9574920297555791</v>
      </c>
      <c r="AH22" s="6"/>
      <c r="AI22" s="80">
        <v>-156394000</v>
      </c>
      <c r="AJ22" s="81">
        <v>261175207.41</v>
      </c>
    </row>
    <row r="23" spans="1:36" ht="20.25" customHeight="1">
      <c r="A23" s="6"/>
      <c r="B23" s="6"/>
      <c r="C23" s="6"/>
      <c r="D23" s="6"/>
      <c r="E23" s="6"/>
      <c r="F23" s="6"/>
      <c r="G23" s="6"/>
      <c r="H23" s="6"/>
      <c r="I23" s="1"/>
      <c r="J23" s="1">
        <v>5</v>
      </c>
      <c r="K23" s="82">
        <v>3</v>
      </c>
      <c r="L23" s="33" t="s">
        <v>14</v>
      </c>
      <c r="M23" s="79">
        <v>303198522</v>
      </c>
      <c r="N23" s="34">
        <v>754964.76057</v>
      </c>
      <c r="O23" s="34">
        <v>392271.89352999994</v>
      </c>
      <c r="P23" s="35">
        <f t="shared" si="0"/>
        <v>51.95896736078566</v>
      </c>
      <c r="Q23" s="34">
        <v>369681.66916000005</v>
      </c>
      <c r="R23" s="36">
        <f t="shared" si="4"/>
        <v>106.11072342897876</v>
      </c>
      <c r="S23" s="90">
        <v>766673.5611</v>
      </c>
      <c r="T23" s="34">
        <v>362350.486</v>
      </c>
      <c r="U23" s="35">
        <f t="shared" si="1"/>
        <v>47.26268184859674</v>
      </c>
      <c r="V23" s="34">
        <v>368899.47554</v>
      </c>
      <c r="W23" s="36">
        <f t="shared" si="5"/>
        <v>98.22472245849264</v>
      </c>
      <c r="X23" s="37"/>
      <c r="Y23" s="34"/>
      <c r="Z23" s="38">
        <f t="shared" si="2"/>
        <v>-11708.800530000008</v>
      </c>
      <c r="AA23" s="38">
        <f t="shared" si="2"/>
        <v>29921.407529999968</v>
      </c>
      <c r="AB23" s="38">
        <f t="shared" si="3"/>
        <v>29921.407529999968</v>
      </c>
      <c r="AC23" s="39">
        <f t="shared" si="6"/>
        <v>782.1936200000346</v>
      </c>
      <c r="AD23" s="40">
        <v>0.05305699273247036</v>
      </c>
      <c r="AE23" s="41">
        <v>0.09998672155092285</v>
      </c>
      <c r="AF23" s="41">
        <v>-4.928972390007813</v>
      </c>
      <c r="AG23" s="42">
        <v>-1.2989623865110247</v>
      </c>
      <c r="AH23" s="6"/>
      <c r="AI23" s="80">
        <v>-16626000.81</v>
      </c>
      <c r="AJ23" s="81">
        <v>32816853.4</v>
      </c>
    </row>
    <row r="24" spans="1:36" ht="20.25" customHeight="1">
      <c r="A24" s="6"/>
      <c r="B24" s="6"/>
      <c r="C24" s="6"/>
      <c r="D24" s="6"/>
      <c r="E24" s="6"/>
      <c r="F24" s="6"/>
      <c r="G24" s="6"/>
      <c r="H24" s="6"/>
      <c r="I24" s="1"/>
      <c r="J24" s="1">
        <v>6</v>
      </c>
      <c r="K24" s="82">
        <v>32</v>
      </c>
      <c r="L24" s="33" t="s">
        <v>15</v>
      </c>
      <c r="M24" s="79">
        <v>138701520</v>
      </c>
      <c r="N24" s="34">
        <v>274133.07449</v>
      </c>
      <c r="O24" s="34">
        <v>136454.12938</v>
      </c>
      <c r="P24" s="35">
        <f t="shared" si="0"/>
        <v>49.776601978386104</v>
      </c>
      <c r="Q24" s="34">
        <v>132000.86579</v>
      </c>
      <c r="R24" s="36">
        <f t="shared" si="4"/>
        <v>103.37366240997592</v>
      </c>
      <c r="S24" s="90">
        <v>277302.29004</v>
      </c>
      <c r="T24" s="34">
        <v>126619.30423000001</v>
      </c>
      <c r="U24" s="35">
        <f t="shared" si="1"/>
        <v>45.66111019556873</v>
      </c>
      <c r="V24" s="34">
        <v>128740.88337000001</v>
      </c>
      <c r="W24" s="36">
        <f t="shared" si="5"/>
        <v>98.35205485276764</v>
      </c>
      <c r="X24" s="37"/>
      <c r="Y24" s="34"/>
      <c r="Z24" s="38">
        <f t="shared" si="2"/>
        <v>-3169.2155499999644</v>
      </c>
      <c r="AA24" s="38">
        <f t="shared" si="2"/>
        <v>9834.82514999999</v>
      </c>
      <c r="AB24" s="38">
        <f t="shared" si="3"/>
        <v>9834.82514999999</v>
      </c>
      <c r="AC24" s="39">
        <f t="shared" si="6"/>
        <v>3259.9824200000003</v>
      </c>
      <c r="AD24" s="40">
        <v>0.049568551283218514</v>
      </c>
      <c r="AE24" s="41">
        <v>0.09525568375112994</v>
      </c>
      <c r="AF24" s="41">
        <v>-5.384875528323849</v>
      </c>
      <c r="AG24" s="42">
        <v>-1.7695113056163385</v>
      </c>
      <c r="AH24" s="6"/>
      <c r="AI24" s="80">
        <v>-5631000</v>
      </c>
      <c r="AJ24" s="81">
        <v>12269215.19</v>
      </c>
    </row>
    <row r="25" spans="1:36" ht="20.25" customHeight="1">
      <c r="A25" s="6"/>
      <c r="B25" s="6"/>
      <c r="C25" s="6"/>
      <c r="D25" s="6"/>
      <c r="E25" s="6"/>
      <c r="F25" s="6"/>
      <c r="G25" s="6"/>
      <c r="H25" s="6"/>
      <c r="I25" s="1"/>
      <c r="J25" s="1">
        <v>7</v>
      </c>
      <c r="K25" s="82">
        <v>17</v>
      </c>
      <c r="L25" s="33" t="s">
        <v>16</v>
      </c>
      <c r="M25" s="79">
        <v>225153992</v>
      </c>
      <c r="N25" s="34">
        <v>543678.3115399999</v>
      </c>
      <c r="O25" s="34">
        <v>305581.58624000003</v>
      </c>
      <c r="P25" s="35">
        <f t="shared" si="0"/>
        <v>56.206322701088204</v>
      </c>
      <c r="Q25" s="34">
        <v>330340.33548</v>
      </c>
      <c r="R25" s="36">
        <f t="shared" si="4"/>
        <v>92.5050783749964</v>
      </c>
      <c r="S25" s="90">
        <v>577863.97466</v>
      </c>
      <c r="T25" s="34">
        <v>296143.56481999997</v>
      </c>
      <c r="U25" s="35">
        <f t="shared" si="1"/>
        <v>51.24797146149197</v>
      </c>
      <c r="V25" s="34">
        <v>315883.94784</v>
      </c>
      <c r="W25" s="36">
        <f t="shared" si="5"/>
        <v>93.75074828746955</v>
      </c>
      <c r="X25" s="37"/>
      <c r="Y25" s="34"/>
      <c r="Z25" s="38">
        <f t="shared" si="2"/>
        <v>-34185.66312000004</v>
      </c>
      <c r="AA25" s="38">
        <f t="shared" si="2"/>
        <v>9438.021420000063</v>
      </c>
      <c r="AB25" s="38">
        <f t="shared" si="3"/>
        <v>9438.021420000063</v>
      </c>
      <c r="AC25" s="39">
        <f t="shared" si="6"/>
        <v>14456.38764000003</v>
      </c>
      <c r="AD25" s="40">
        <v>0.05114436290694342</v>
      </c>
      <c r="AE25" s="41">
        <v>0.08815634059916246</v>
      </c>
      <c r="AF25" s="41">
        <v>-1.8593154022717286</v>
      </c>
      <c r="AG25" s="42">
        <v>-1.5755363360664945</v>
      </c>
      <c r="AH25" s="6"/>
      <c r="AI25" s="80">
        <v>-14625804.67</v>
      </c>
      <c r="AJ25" s="81">
        <v>14576733.73</v>
      </c>
    </row>
    <row r="26" spans="1:36" ht="20.25" customHeight="1">
      <c r="A26" s="6"/>
      <c r="B26" s="6"/>
      <c r="C26" s="6"/>
      <c r="D26" s="6"/>
      <c r="E26" s="6"/>
      <c r="F26" s="6"/>
      <c r="G26" s="6"/>
      <c r="H26" s="6"/>
      <c r="I26" s="1"/>
      <c r="J26" s="1">
        <v>8</v>
      </c>
      <c r="K26" s="82">
        <v>33</v>
      </c>
      <c r="L26" s="33" t="s">
        <v>17</v>
      </c>
      <c r="M26" s="79">
        <v>63290100</v>
      </c>
      <c r="N26" s="34">
        <v>132008.86887</v>
      </c>
      <c r="O26" s="34">
        <v>81840.00052</v>
      </c>
      <c r="P26" s="35">
        <f t="shared" si="0"/>
        <v>61.995834992415986</v>
      </c>
      <c r="Q26" s="34">
        <v>79829.50287000001</v>
      </c>
      <c r="R26" s="36">
        <f t="shared" si="4"/>
        <v>102.51848950290223</v>
      </c>
      <c r="S26" s="90">
        <v>173715.11387</v>
      </c>
      <c r="T26" s="34">
        <v>84160.36389000001</v>
      </c>
      <c r="U26" s="35">
        <f t="shared" si="1"/>
        <v>48.44734693204735</v>
      </c>
      <c r="V26" s="34">
        <v>87431.2075</v>
      </c>
      <c r="W26" s="36">
        <f t="shared" si="5"/>
        <v>96.25895180505199</v>
      </c>
      <c r="X26" s="37"/>
      <c r="Y26" s="34"/>
      <c r="Z26" s="38">
        <f>N26-S26</f>
        <v>-41706.244999999995</v>
      </c>
      <c r="AA26" s="38">
        <f t="shared" si="2"/>
        <v>-2320.3633700000064</v>
      </c>
      <c r="AB26" s="38">
        <f t="shared" si="3"/>
        <v>-2320.3633700000064</v>
      </c>
      <c r="AC26" s="39">
        <f t="shared" si="6"/>
        <v>-7601.704629999993</v>
      </c>
      <c r="AD26" s="40">
        <v>0.05764443575200461</v>
      </c>
      <c r="AE26" s="41">
        <v>0.10015325279915756</v>
      </c>
      <c r="AF26" s="41">
        <v>-1.9610181651430434</v>
      </c>
      <c r="AG26" s="42">
        <v>-1.9289544235924934</v>
      </c>
      <c r="AH26" s="6"/>
      <c r="AI26" s="80">
        <v>-2541500</v>
      </c>
      <c r="AJ26" s="81">
        <v>1647900.68</v>
      </c>
    </row>
    <row r="27" spans="1:36" ht="20.25" customHeight="1">
      <c r="A27" s="6"/>
      <c r="B27" s="6"/>
      <c r="C27" s="6"/>
      <c r="D27" s="6"/>
      <c r="E27" s="6"/>
      <c r="F27" s="6"/>
      <c r="G27" s="6"/>
      <c r="H27" s="6"/>
      <c r="I27" s="1"/>
      <c r="J27" s="1">
        <v>9</v>
      </c>
      <c r="K27" s="82">
        <v>4</v>
      </c>
      <c r="L27" s="33" t="s">
        <v>18</v>
      </c>
      <c r="M27" s="79">
        <v>223646059</v>
      </c>
      <c r="N27" s="34">
        <v>646326.0114099999</v>
      </c>
      <c r="O27" s="34">
        <v>349592.7962</v>
      </c>
      <c r="P27" s="35">
        <f t="shared" si="0"/>
        <v>54.089235158173786</v>
      </c>
      <c r="Q27" s="34">
        <v>343702.68689</v>
      </c>
      <c r="R27" s="36">
        <f t="shared" si="4"/>
        <v>101.71372221826273</v>
      </c>
      <c r="S27" s="90">
        <v>679374.19388</v>
      </c>
      <c r="T27" s="34">
        <v>337092.53862</v>
      </c>
      <c r="U27" s="35">
        <f t="shared" si="1"/>
        <v>49.61809583829169</v>
      </c>
      <c r="V27" s="34">
        <v>459720.53309</v>
      </c>
      <c r="W27" s="36">
        <f t="shared" si="5"/>
        <v>73.32553461431036</v>
      </c>
      <c r="X27" s="37"/>
      <c r="Y27" s="34"/>
      <c r="Z27" s="38">
        <f t="shared" si="2"/>
        <v>-33048.182470000116</v>
      </c>
      <c r="AA27" s="38">
        <f t="shared" si="2"/>
        <v>12500.257579999976</v>
      </c>
      <c r="AB27" s="38">
        <f t="shared" si="3"/>
        <v>12500.257579999976</v>
      </c>
      <c r="AC27" s="39">
        <f t="shared" si="6"/>
        <v>-116017.84619999997</v>
      </c>
      <c r="AD27" s="40">
        <v>0.046105119672854106</v>
      </c>
      <c r="AE27" s="41">
        <v>0.08287541662913252</v>
      </c>
      <c r="AF27" s="41">
        <v>-1.3363690880706907</v>
      </c>
      <c r="AG27" s="42">
        <v>-0.7594501718213058</v>
      </c>
      <c r="AH27" s="6"/>
      <c r="AI27" s="80">
        <v>-12261715</v>
      </c>
      <c r="AJ27" s="81">
        <v>7133180.9</v>
      </c>
    </row>
    <row r="28" spans="1:36" ht="20.25" customHeight="1">
      <c r="A28" s="6"/>
      <c r="B28" s="6"/>
      <c r="C28" s="6"/>
      <c r="D28" s="6"/>
      <c r="E28" s="6"/>
      <c r="F28" s="6"/>
      <c r="G28" s="6"/>
      <c r="H28" s="6"/>
      <c r="I28" s="1"/>
      <c r="J28" s="1">
        <v>10</v>
      </c>
      <c r="K28" s="82">
        <v>18</v>
      </c>
      <c r="L28" s="33" t="s">
        <v>19</v>
      </c>
      <c r="M28" s="79">
        <v>120215183</v>
      </c>
      <c r="N28" s="34">
        <v>238064.79524</v>
      </c>
      <c r="O28" s="34">
        <v>149241.99844999998</v>
      </c>
      <c r="P28" s="35">
        <f t="shared" si="0"/>
        <v>62.68965484776731</v>
      </c>
      <c r="Q28" s="34">
        <v>134490.26122</v>
      </c>
      <c r="R28" s="36">
        <f t="shared" si="4"/>
        <v>110.96862858037655</v>
      </c>
      <c r="S28" s="90">
        <v>255285.67948</v>
      </c>
      <c r="T28" s="34">
        <v>128944.11444</v>
      </c>
      <c r="U28" s="35">
        <f t="shared" si="1"/>
        <v>50.50973274437117</v>
      </c>
      <c r="V28" s="34">
        <v>123064.16282</v>
      </c>
      <c r="W28" s="36">
        <f t="shared" si="5"/>
        <v>104.77795605581808</v>
      </c>
      <c r="X28" s="37"/>
      <c r="Y28" s="34"/>
      <c r="Z28" s="38">
        <f t="shared" si="2"/>
        <v>-17220.884239999985</v>
      </c>
      <c r="AA28" s="38">
        <f t="shared" si="2"/>
        <v>20297.88400999998</v>
      </c>
      <c r="AB28" s="38">
        <f t="shared" si="3"/>
        <v>20297.88400999998</v>
      </c>
      <c r="AC28" s="39">
        <f t="shared" si="6"/>
        <v>11426.098399999988</v>
      </c>
      <c r="AD28" s="40">
        <v>0.04860619573455789</v>
      </c>
      <c r="AE28" s="41">
        <v>0.08714529444458431</v>
      </c>
      <c r="AF28" s="41">
        <v>-17.246020336017715</v>
      </c>
      <c r="AG28" s="42">
        <v>-0.9037758830694276</v>
      </c>
      <c r="AH28" s="6"/>
      <c r="AI28" s="80">
        <v>-3807293.57</v>
      </c>
      <c r="AJ28" s="81">
        <v>8960428.83</v>
      </c>
    </row>
    <row r="29" spans="1:36" ht="20.25" customHeight="1">
      <c r="A29" s="6"/>
      <c r="B29" s="6"/>
      <c r="C29" s="6"/>
      <c r="D29" s="6"/>
      <c r="E29" s="6"/>
      <c r="F29" s="6"/>
      <c r="G29" s="6"/>
      <c r="H29" s="6"/>
      <c r="I29" s="1"/>
      <c r="J29" s="1">
        <v>11</v>
      </c>
      <c r="K29" s="82">
        <v>5</v>
      </c>
      <c r="L29" s="33" t="s">
        <v>20</v>
      </c>
      <c r="M29" s="79">
        <v>161865000</v>
      </c>
      <c r="N29" s="34">
        <v>533273.6472</v>
      </c>
      <c r="O29" s="34">
        <v>254201.41615</v>
      </c>
      <c r="P29" s="35">
        <f t="shared" si="0"/>
        <v>47.66810013671345</v>
      </c>
      <c r="Q29" s="34">
        <v>286637.53698000003</v>
      </c>
      <c r="R29" s="36">
        <f t="shared" si="4"/>
        <v>88.6839242439265</v>
      </c>
      <c r="S29" s="90">
        <v>642638.48206</v>
      </c>
      <c r="T29" s="34">
        <v>255470.70627000002</v>
      </c>
      <c r="U29" s="35">
        <f t="shared" si="1"/>
        <v>39.753409327602014</v>
      </c>
      <c r="V29" s="34">
        <v>241316.31897</v>
      </c>
      <c r="W29" s="36">
        <f t="shared" si="5"/>
        <v>105.865491136453</v>
      </c>
      <c r="X29" s="37"/>
      <c r="Y29" s="34"/>
      <c r="Z29" s="38">
        <f t="shared" si="2"/>
        <v>-109364.83485999994</v>
      </c>
      <c r="AA29" s="38">
        <f t="shared" si="2"/>
        <v>-1269.2901200000197</v>
      </c>
      <c r="AB29" s="38">
        <f t="shared" si="3"/>
        <v>-1269.2901200000197</v>
      </c>
      <c r="AC29" s="39">
        <f t="shared" si="6"/>
        <v>45321.21801000004</v>
      </c>
      <c r="AD29" s="40">
        <v>0.03940580019516932</v>
      </c>
      <c r="AE29" s="41">
        <v>0.07398127844731361</v>
      </c>
      <c r="AF29" s="41">
        <v>-4.798944830479921</v>
      </c>
      <c r="AG29" s="42">
        <v>-2.677258566978193</v>
      </c>
      <c r="AH29" s="6"/>
      <c r="AI29" s="80">
        <v>-6000000</v>
      </c>
      <c r="AJ29" s="81">
        <v>15554221.35</v>
      </c>
    </row>
    <row r="30" spans="1:36" ht="20.25" customHeight="1">
      <c r="A30" s="6"/>
      <c r="B30" s="6"/>
      <c r="C30" s="6"/>
      <c r="D30" s="6"/>
      <c r="E30" s="6"/>
      <c r="F30" s="6"/>
      <c r="G30" s="6"/>
      <c r="H30" s="6"/>
      <c r="I30" s="1"/>
      <c r="J30" s="1">
        <v>12</v>
      </c>
      <c r="K30" s="82">
        <v>34</v>
      </c>
      <c r="L30" s="33" t="s">
        <v>21</v>
      </c>
      <c r="M30" s="79">
        <v>62084688</v>
      </c>
      <c r="N30" s="34">
        <v>153768.77309</v>
      </c>
      <c r="O30" s="34">
        <v>93173.46675</v>
      </c>
      <c r="P30" s="35">
        <f t="shared" si="0"/>
        <v>60.59323026234078</v>
      </c>
      <c r="Q30" s="34">
        <v>86454.99279</v>
      </c>
      <c r="R30" s="36">
        <f t="shared" si="4"/>
        <v>107.77106531755689</v>
      </c>
      <c r="S30" s="90">
        <v>164298.25355000002</v>
      </c>
      <c r="T30" s="34">
        <v>75010.45348000001</v>
      </c>
      <c r="U30" s="35">
        <f t="shared" si="1"/>
        <v>45.65505223533765</v>
      </c>
      <c r="V30" s="34">
        <v>78254.37371</v>
      </c>
      <c r="W30" s="36">
        <f t="shared" si="5"/>
        <v>95.85464674214694</v>
      </c>
      <c r="X30" s="37"/>
      <c r="Y30" s="34"/>
      <c r="Z30" s="38">
        <f t="shared" si="2"/>
        <v>-10529.48046000002</v>
      </c>
      <c r="AA30" s="38">
        <f t="shared" si="2"/>
        <v>18163.013269999996</v>
      </c>
      <c r="AB30" s="38">
        <f t="shared" si="3"/>
        <v>18163.013269999996</v>
      </c>
      <c r="AC30" s="39">
        <f t="shared" si="6"/>
        <v>8200.619080000004</v>
      </c>
      <c r="AD30" s="40">
        <v>0.0516149486968701</v>
      </c>
      <c r="AE30" s="41">
        <v>0.09723487911898822</v>
      </c>
      <c r="AF30" s="41">
        <v>-1.321027663831709</v>
      </c>
      <c r="AG30" s="42">
        <v>-0.5875694795351187</v>
      </c>
      <c r="AH30" s="6"/>
      <c r="AI30" s="80">
        <v>-3663000</v>
      </c>
      <c r="AJ30" s="81">
        <v>-499380.89</v>
      </c>
    </row>
    <row r="31" spans="1:36" ht="20.25" customHeight="1">
      <c r="A31" s="6"/>
      <c r="B31" s="6"/>
      <c r="C31" s="6"/>
      <c r="D31" s="6"/>
      <c r="E31" s="6"/>
      <c r="F31" s="6"/>
      <c r="G31" s="6"/>
      <c r="H31" s="6"/>
      <c r="I31" s="1"/>
      <c r="J31" s="1">
        <v>13</v>
      </c>
      <c r="K31" s="82">
        <v>35</v>
      </c>
      <c r="L31" s="33" t="s">
        <v>22</v>
      </c>
      <c r="M31" s="79">
        <v>166083443</v>
      </c>
      <c r="N31" s="34">
        <v>354077.42325</v>
      </c>
      <c r="O31" s="34">
        <v>180275.18418</v>
      </c>
      <c r="P31" s="35">
        <f t="shared" si="0"/>
        <v>50.91405787053384</v>
      </c>
      <c r="Q31" s="34">
        <v>188643.66421000002</v>
      </c>
      <c r="R31" s="36">
        <f t="shared" si="4"/>
        <v>95.56386901990828</v>
      </c>
      <c r="S31" s="90">
        <v>384371.77766</v>
      </c>
      <c r="T31" s="34">
        <v>177949.43311</v>
      </c>
      <c r="U31" s="35">
        <f t="shared" si="1"/>
        <v>46.29617559159273</v>
      </c>
      <c r="V31" s="34">
        <v>187070.95911000003</v>
      </c>
      <c r="W31" s="36">
        <f t="shared" si="5"/>
        <v>95.12402884798573</v>
      </c>
      <c r="X31" s="37"/>
      <c r="Y31" s="34"/>
      <c r="Z31" s="38">
        <f t="shared" si="2"/>
        <v>-30294.35441000003</v>
      </c>
      <c r="AA31" s="38">
        <f t="shared" si="2"/>
        <v>2325.7510699999984</v>
      </c>
      <c r="AB31" s="38">
        <f t="shared" si="3"/>
        <v>2325.7510699999984</v>
      </c>
      <c r="AC31" s="39">
        <f t="shared" si="6"/>
        <v>1572.705099999992</v>
      </c>
      <c r="AD31" s="40">
        <v>0.042680913539967245</v>
      </c>
      <c r="AE31" s="41">
        <v>0.07692200428409432</v>
      </c>
      <c r="AF31" s="41">
        <v>-8.188981636060099</v>
      </c>
      <c r="AG31" s="42">
        <v>-1.260748959778086</v>
      </c>
      <c r="AH31" s="6"/>
      <c r="AI31" s="80">
        <v>-18334643.55</v>
      </c>
      <c r="AJ31" s="81">
        <v>7325243.28</v>
      </c>
    </row>
    <row r="32" spans="1:36" ht="20.25" customHeight="1">
      <c r="A32" s="1"/>
      <c r="B32" s="1"/>
      <c r="C32" s="1"/>
      <c r="D32" s="1"/>
      <c r="E32" s="1"/>
      <c r="F32" s="1"/>
      <c r="G32" s="1"/>
      <c r="H32" s="1"/>
      <c r="I32" s="1"/>
      <c r="J32" s="1">
        <v>14</v>
      </c>
      <c r="K32" s="83">
        <v>36</v>
      </c>
      <c r="L32" s="33" t="s">
        <v>23</v>
      </c>
      <c r="M32" s="79">
        <v>133406602</v>
      </c>
      <c r="N32" s="34">
        <v>417595.42706</v>
      </c>
      <c r="O32" s="34">
        <v>216232.38346</v>
      </c>
      <c r="P32" s="35">
        <f t="shared" si="0"/>
        <v>51.78035233343965</v>
      </c>
      <c r="Q32" s="34">
        <v>236510.58999</v>
      </c>
      <c r="R32" s="36">
        <f t="shared" si="4"/>
        <v>91.42608940645856</v>
      </c>
      <c r="S32" s="90">
        <v>453185.24095999997</v>
      </c>
      <c r="T32" s="34">
        <v>212317.35997</v>
      </c>
      <c r="U32" s="35">
        <f t="shared" si="1"/>
        <v>46.85001645689958</v>
      </c>
      <c r="V32" s="34">
        <v>220408.07007</v>
      </c>
      <c r="W32" s="36">
        <f t="shared" si="5"/>
        <v>96.32921330991626</v>
      </c>
      <c r="X32" s="37"/>
      <c r="Y32" s="34"/>
      <c r="Z32" s="38">
        <f t="shared" si="2"/>
        <v>-35589.81389999995</v>
      </c>
      <c r="AA32" s="38">
        <f t="shared" si="2"/>
        <v>3915.0234900000214</v>
      </c>
      <c r="AB32" s="38">
        <f t="shared" si="3"/>
        <v>3915.0234900000214</v>
      </c>
      <c r="AC32" s="39">
        <f t="shared" si="6"/>
        <v>16102.51992000002</v>
      </c>
      <c r="AD32" s="43">
        <v>1.739129640371229</v>
      </c>
      <c r="AE32" s="44">
        <v>3.1476519421787943</v>
      </c>
      <c r="AF32" s="44">
        <v>3.446801548432618</v>
      </c>
      <c r="AG32" s="45"/>
      <c r="AH32" s="1"/>
      <c r="AI32" s="80">
        <v>-34393624.21</v>
      </c>
      <c r="AJ32" s="81">
        <v>8547600.33</v>
      </c>
    </row>
    <row r="33" spans="1:36" ht="20.25" customHeight="1">
      <c r="A33" s="1"/>
      <c r="B33" s="1"/>
      <c r="C33" s="1"/>
      <c r="D33" s="1"/>
      <c r="E33" s="1"/>
      <c r="F33" s="1"/>
      <c r="G33" s="1"/>
      <c r="H33" s="1"/>
      <c r="I33" s="1"/>
      <c r="J33" s="1">
        <v>15</v>
      </c>
      <c r="K33" s="78">
        <v>6</v>
      </c>
      <c r="L33" s="33" t="s">
        <v>24</v>
      </c>
      <c r="M33" s="79">
        <v>279157347</v>
      </c>
      <c r="N33" s="34">
        <v>1304943.1794200002</v>
      </c>
      <c r="O33" s="34">
        <v>645372.5553400001</v>
      </c>
      <c r="P33" s="35">
        <f t="shared" si="0"/>
        <v>49.45598900534847</v>
      </c>
      <c r="Q33" s="34">
        <v>586251.94551</v>
      </c>
      <c r="R33" s="36">
        <f t="shared" si="4"/>
        <v>110.08450552408303</v>
      </c>
      <c r="S33" s="90">
        <v>1325742.8471300001</v>
      </c>
      <c r="T33" s="34">
        <v>565394.53288</v>
      </c>
      <c r="U33" s="35">
        <f t="shared" si="1"/>
        <v>42.647375703665276</v>
      </c>
      <c r="V33" s="34">
        <v>572879.9330900001</v>
      </c>
      <c r="W33" s="36">
        <f t="shared" si="5"/>
        <v>98.69337364120517</v>
      </c>
      <c r="X33" s="37"/>
      <c r="Y33" s="34"/>
      <c r="Z33" s="38">
        <f t="shared" si="2"/>
        <v>-20799.66770999995</v>
      </c>
      <c r="AA33" s="38">
        <f t="shared" si="2"/>
        <v>79978.02246000012</v>
      </c>
      <c r="AB33" s="38">
        <f t="shared" si="3"/>
        <v>79978.02246000012</v>
      </c>
      <c r="AC33" s="39">
        <f t="shared" si="6"/>
        <v>13372.012419999926</v>
      </c>
      <c r="AD33" s="46">
        <v>0.03850131254474584</v>
      </c>
      <c r="AE33" s="47">
        <v>0.059556403236226046</v>
      </c>
      <c r="AF33" s="47">
        <v>-1.9052538798075906</v>
      </c>
      <c r="AG33" s="48">
        <v>-1.540295804406882</v>
      </c>
      <c r="AH33" s="1"/>
      <c r="AI33" s="80">
        <v>-27255700</v>
      </c>
      <c r="AJ33" s="81">
        <v>53297100.54</v>
      </c>
    </row>
    <row r="34" spans="1:36" ht="20.25" customHeight="1">
      <c r="A34" s="6"/>
      <c r="B34" s="6"/>
      <c r="C34" s="6"/>
      <c r="D34" s="6"/>
      <c r="E34" s="6"/>
      <c r="F34" s="6"/>
      <c r="G34" s="6"/>
      <c r="H34" s="6"/>
      <c r="I34" s="1"/>
      <c r="J34" s="1">
        <v>16</v>
      </c>
      <c r="K34" s="82">
        <v>19</v>
      </c>
      <c r="L34" s="33" t="s">
        <v>25</v>
      </c>
      <c r="M34" s="79">
        <v>181823519</v>
      </c>
      <c r="N34" s="34">
        <v>399856.49163</v>
      </c>
      <c r="O34" s="34">
        <v>223449.96712000002</v>
      </c>
      <c r="P34" s="35">
        <f t="shared" si="0"/>
        <v>55.88254081085806</v>
      </c>
      <c r="Q34" s="34">
        <v>225158.71919</v>
      </c>
      <c r="R34" s="36">
        <f t="shared" si="4"/>
        <v>99.24108998481287</v>
      </c>
      <c r="S34" s="90">
        <v>440091.04118</v>
      </c>
      <c r="T34" s="34">
        <v>215527.04631</v>
      </c>
      <c r="U34" s="35">
        <f t="shared" si="1"/>
        <v>48.97328646639005</v>
      </c>
      <c r="V34" s="34">
        <v>241384.18514</v>
      </c>
      <c r="W34" s="36">
        <f t="shared" si="5"/>
        <v>89.28797310602468</v>
      </c>
      <c r="X34" s="37"/>
      <c r="Y34" s="34"/>
      <c r="Z34" s="38">
        <f t="shared" si="2"/>
        <v>-40234.549549999996</v>
      </c>
      <c r="AA34" s="38">
        <f t="shared" si="2"/>
        <v>7922.9208100000105</v>
      </c>
      <c r="AB34" s="38">
        <f t="shared" si="3"/>
        <v>7922.9208100000105</v>
      </c>
      <c r="AC34" s="39">
        <f t="shared" si="6"/>
        <v>-16225.465949999983</v>
      </c>
      <c r="AD34" s="40">
        <v>0.04749546092316549</v>
      </c>
      <c r="AE34" s="41">
        <v>0.07997867506739771</v>
      </c>
      <c r="AF34" s="41">
        <v>-2.2544142127566724</v>
      </c>
      <c r="AG34" s="42">
        <v>-5.9013793103448275</v>
      </c>
      <c r="AH34" s="6"/>
      <c r="AI34" s="80">
        <v>-40664262</v>
      </c>
      <c r="AJ34" s="81">
        <v>-4922571.1</v>
      </c>
    </row>
    <row r="35" spans="1:36" ht="20.25" customHeight="1">
      <c r="A35" s="6"/>
      <c r="B35" s="6"/>
      <c r="C35" s="6"/>
      <c r="D35" s="6"/>
      <c r="E35" s="6"/>
      <c r="F35" s="6"/>
      <c r="G35" s="6"/>
      <c r="H35" s="6"/>
      <c r="I35" s="1"/>
      <c r="J35" s="1">
        <v>17</v>
      </c>
      <c r="K35" s="82">
        <v>20</v>
      </c>
      <c r="L35" s="33" t="s">
        <v>26</v>
      </c>
      <c r="M35" s="79">
        <v>204234533</v>
      </c>
      <c r="N35" s="34">
        <v>478193.89141000004</v>
      </c>
      <c r="O35" s="34">
        <v>270327.50168</v>
      </c>
      <c r="P35" s="35">
        <f t="shared" si="0"/>
        <v>56.53093996724085</v>
      </c>
      <c r="Q35" s="34">
        <v>260460.28671000001</v>
      </c>
      <c r="R35" s="36">
        <f t="shared" si="4"/>
        <v>103.78837599184027</v>
      </c>
      <c r="S35" s="90">
        <v>499545.96425</v>
      </c>
      <c r="T35" s="34">
        <v>253849.2485</v>
      </c>
      <c r="U35" s="35">
        <f t="shared" si="1"/>
        <v>50.81599425612815</v>
      </c>
      <c r="V35" s="34">
        <v>248215.46988</v>
      </c>
      <c r="W35" s="36">
        <f t="shared" si="5"/>
        <v>102.26971293236625</v>
      </c>
      <c r="X35" s="37"/>
      <c r="Y35" s="34"/>
      <c r="Z35" s="38">
        <f t="shared" si="2"/>
        <v>-21352.07283999998</v>
      </c>
      <c r="AA35" s="38">
        <f t="shared" si="2"/>
        <v>16478.25318</v>
      </c>
      <c r="AB35" s="38">
        <f t="shared" si="3"/>
        <v>16478.25318</v>
      </c>
      <c r="AC35" s="39">
        <f t="shared" si="6"/>
        <v>12244.816830000025</v>
      </c>
      <c r="AD35" s="40">
        <v>0.13957391820972345</v>
      </c>
      <c r="AE35" s="41">
        <v>0.2368926520534707</v>
      </c>
      <c r="AF35" s="41">
        <v>-3.4826414625722295</v>
      </c>
      <c r="AG35" s="42">
        <v>-1.1295938104448742</v>
      </c>
      <c r="AH35" s="6"/>
      <c r="AI35" s="80">
        <v>-11215236</v>
      </c>
      <c r="AJ35" s="81">
        <v>9986027.35</v>
      </c>
    </row>
    <row r="36" spans="1:36" ht="20.25" customHeight="1">
      <c r="A36" s="6"/>
      <c r="B36" s="6"/>
      <c r="C36" s="6"/>
      <c r="D36" s="6"/>
      <c r="E36" s="6"/>
      <c r="F36" s="6"/>
      <c r="G36" s="6"/>
      <c r="H36" s="6"/>
      <c r="I36" s="1"/>
      <c r="J36" s="1">
        <v>18</v>
      </c>
      <c r="K36" s="82">
        <v>21</v>
      </c>
      <c r="L36" s="33" t="s">
        <v>27</v>
      </c>
      <c r="M36" s="79">
        <v>70208634</v>
      </c>
      <c r="N36" s="34">
        <v>215120.27147</v>
      </c>
      <c r="O36" s="34">
        <v>114690.80853</v>
      </c>
      <c r="P36" s="35">
        <f t="shared" si="0"/>
        <v>53.31473772614424</v>
      </c>
      <c r="Q36" s="34">
        <v>114576.24029</v>
      </c>
      <c r="R36" s="36">
        <f t="shared" si="4"/>
        <v>100.09999301749647</v>
      </c>
      <c r="S36" s="90">
        <v>238144.92294999998</v>
      </c>
      <c r="T36" s="34">
        <v>116354.76851000001</v>
      </c>
      <c r="U36" s="35">
        <f t="shared" si="1"/>
        <v>48.85880709471578</v>
      </c>
      <c r="V36" s="34">
        <v>106821.5913</v>
      </c>
      <c r="W36" s="36">
        <f t="shared" si="5"/>
        <v>108.92439168335063</v>
      </c>
      <c r="X36" s="37"/>
      <c r="Y36" s="34"/>
      <c r="Z36" s="38">
        <f t="shared" si="2"/>
        <v>-23024.65147999997</v>
      </c>
      <c r="AA36" s="38">
        <f t="shared" si="2"/>
        <v>-1663.9599800000142</v>
      </c>
      <c r="AB36" s="38">
        <f t="shared" si="3"/>
        <v>-1663.9599800000142</v>
      </c>
      <c r="AC36" s="39">
        <f t="shared" si="6"/>
        <v>7754.6489900000015</v>
      </c>
      <c r="AD36" s="40">
        <v>0.0775375939849624</v>
      </c>
      <c r="AE36" s="41">
        <v>0.1351323682971274</v>
      </c>
      <c r="AF36" s="41">
        <v>-2.433856466031259</v>
      </c>
      <c r="AG36" s="42">
        <v>-2.360906862745098</v>
      </c>
      <c r="AH36" s="6"/>
      <c r="AI36" s="80">
        <v>-45170533.85</v>
      </c>
      <c r="AJ36" s="81">
        <v>-10249742.81</v>
      </c>
    </row>
    <row r="37" spans="1:36" ht="20.25" customHeight="1">
      <c r="A37" s="6"/>
      <c r="B37" s="6"/>
      <c r="C37" s="6"/>
      <c r="D37" s="6"/>
      <c r="E37" s="6"/>
      <c r="F37" s="6"/>
      <c r="G37" s="6"/>
      <c r="H37" s="6"/>
      <c r="I37" s="1"/>
      <c r="J37" s="1">
        <v>19</v>
      </c>
      <c r="K37" s="82">
        <v>22</v>
      </c>
      <c r="L37" s="33" t="s">
        <v>28</v>
      </c>
      <c r="M37" s="79">
        <v>112880975</v>
      </c>
      <c r="N37" s="34">
        <v>327963.66966</v>
      </c>
      <c r="O37" s="34">
        <v>189810.22875</v>
      </c>
      <c r="P37" s="35">
        <f t="shared" si="0"/>
        <v>57.875382644296025</v>
      </c>
      <c r="Q37" s="34">
        <v>187168.21116</v>
      </c>
      <c r="R37" s="36">
        <f t="shared" si="4"/>
        <v>101.41157388513025</v>
      </c>
      <c r="S37" s="90">
        <v>380667.47852</v>
      </c>
      <c r="T37" s="34">
        <v>162750.95858</v>
      </c>
      <c r="U37" s="35">
        <f t="shared" si="1"/>
        <v>42.75410108916073</v>
      </c>
      <c r="V37" s="34">
        <v>147329.08503</v>
      </c>
      <c r="W37" s="36">
        <f t="shared" si="5"/>
        <v>110.46763681920628</v>
      </c>
      <c r="X37" s="37"/>
      <c r="Y37" s="34"/>
      <c r="Z37" s="38">
        <f t="shared" si="2"/>
        <v>-52703.80885999999</v>
      </c>
      <c r="AA37" s="38">
        <f t="shared" si="2"/>
        <v>27059.270170000003</v>
      </c>
      <c r="AB37" s="38">
        <f t="shared" si="3"/>
        <v>27059.270170000003</v>
      </c>
      <c r="AC37" s="39">
        <f t="shared" si="6"/>
        <v>39839.12613000002</v>
      </c>
      <c r="AD37" s="40">
        <v>0.054871084314790194</v>
      </c>
      <c r="AE37" s="41">
        <v>0.08617977032451588</v>
      </c>
      <c r="AF37" s="41">
        <v>-5.56217448407656</v>
      </c>
      <c r="AG37" s="42">
        <v>-2.9936974789915967</v>
      </c>
      <c r="AH37" s="6"/>
      <c r="AI37" s="80">
        <v>-9159193.91</v>
      </c>
      <c r="AJ37" s="81">
        <v>9413973.97</v>
      </c>
    </row>
    <row r="38" spans="1:36" ht="20.25" customHeight="1">
      <c r="A38" s="6"/>
      <c r="B38" s="6"/>
      <c r="C38" s="6"/>
      <c r="D38" s="6"/>
      <c r="E38" s="6"/>
      <c r="F38" s="6"/>
      <c r="G38" s="6"/>
      <c r="H38" s="6"/>
      <c r="I38" s="1"/>
      <c r="J38" s="1">
        <v>20</v>
      </c>
      <c r="K38" s="82">
        <v>7</v>
      </c>
      <c r="L38" s="33" t="s">
        <v>29</v>
      </c>
      <c r="M38" s="79">
        <v>543183205</v>
      </c>
      <c r="N38" s="34">
        <v>1879381.029</v>
      </c>
      <c r="O38" s="34">
        <v>989915.8658500001</v>
      </c>
      <c r="P38" s="35">
        <f t="shared" si="0"/>
        <v>52.67244111625009</v>
      </c>
      <c r="Q38" s="34">
        <v>1022550.30501</v>
      </c>
      <c r="R38" s="36">
        <f t="shared" si="4"/>
        <v>96.80852482268041</v>
      </c>
      <c r="S38" s="90">
        <v>1950142.531</v>
      </c>
      <c r="T38" s="34">
        <v>980406.76756</v>
      </c>
      <c r="U38" s="35">
        <f t="shared" si="1"/>
        <v>50.273595492390186</v>
      </c>
      <c r="V38" s="34">
        <v>1024287.0024700001</v>
      </c>
      <c r="W38" s="36">
        <f t="shared" si="5"/>
        <v>95.71602150528261</v>
      </c>
      <c r="X38" s="37"/>
      <c r="Y38" s="34"/>
      <c r="Z38" s="38">
        <f t="shared" si="2"/>
        <v>-70761.50199999986</v>
      </c>
      <c r="AA38" s="38">
        <f t="shared" si="2"/>
        <v>9509.09829000011</v>
      </c>
      <c r="AB38" s="38">
        <f t="shared" si="3"/>
        <v>9509.09829000011</v>
      </c>
      <c r="AC38" s="39">
        <f t="shared" si="6"/>
        <v>-1736.697460000054</v>
      </c>
      <c r="AD38" s="40">
        <v>0.08327388448316933</v>
      </c>
      <c r="AE38" s="41">
        <v>0.1563067782533703</v>
      </c>
      <c r="AF38" s="41">
        <v>-4.1226599278676375</v>
      </c>
      <c r="AG38" s="42">
        <v>13.204134366925064</v>
      </c>
      <c r="AH38" s="6"/>
      <c r="AI38" s="80">
        <v>-162491398</v>
      </c>
      <c r="AJ38" s="81">
        <v>28356179.86</v>
      </c>
    </row>
    <row r="39" spans="1:36" ht="20.25" customHeight="1">
      <c r="A39" s="6"/>
      <c r="B39" s="6"/>
      <c r="C39" s="6"/>
      <c r="D39" s="6"/>
      <c r="E39" s="6"/>
      <c r="F39" s="6"/>
      <c r="G39" s="6"/>
      <c r="H39" s="6"/>
      <c r="I39" s="1"/>
      <c r="J39" s="1">
        <v>21</v>
      </c>
      <c r="K39" s="82">
        <v>23</v>
      </c>
      <c r="L39" s="33" t="s">
        <v>30</v>
      </c>
      <c r="M39" s="79">
        <v>92988899</v>
      </c>
      <c r="N39" s="34">
        <v>197436.02680000002</v>
      </c>
      <c r="O39" s="34">
        <v>123635.49487000001</v>
      </c>
      <c r="P39" s="35">
        <f t="shared" si="0"/>
        <v>62.62053429349096</v>
      </c>
      <c r="Q39" s="34">
        <v>120853.69775</v>
      </c>
      <c r="R39" s="36">
        <f t="shared" si="4"/>
        <v>102.30178899925302</v>
      </c>
      <c r="S39" s="90">
        <v>204465.44233000002</v>
      </c>
      <c r="T39" s="34">
        <v>106914.20265</v>
      </c>
      <c r="U39" s="35">
        <f t="shared" si="1"/>
        <v>52.289619914080276</v>
      </c>
      <c r="V39" s="34">
        <v>110329.92606</v>
      </c>
      <c r="W39" s="36">
        <f t="shared" si="5"/>
        <v>96.9040825712668</v>
      </c>
      <c r="X39" s="37"/>
      <c r="Y39" s="34"/>
      <c r="Z39" s="38">
        <f t="shared" si="2"/>
        <v>-7029.415529999998</v>
      </c>
      <c r="AA39" s="38">
        <f t="shared" si="2"/>
        <v>16721.292220000003</v>
      </c>
      <c r="AB39" s="38">
        <f t="shared" si="3"/>
        <v>16721.292220000003</v>
      </c>
      <c r="AC39" s="39">
        <f t="shared" si="6"/>
        <v>10523.771690000009</v>
      </c>
      <c r="AD39" s="40">
        <v>0.14921941017791643</v>
      </c>
      <c r="AE39" s="41">
        <v>0.2644249536751079</v>
      </c>
      <c r="AF39" s="41">
        <v>-6.265601023144095</v>
      </c>
      <c r="AG39" s="42">
        <v>-2.2971014492753623</v>
      </c>
      <c r="AH39" s="6"/>
      <c r="AI39" s="80">
        <v>-7481139.55</v>
      </c>
      <c r="AJ39" s="81">
        <v>-2387454.49</v>
      </c>
    </row>
    <row r="40" spans="1:36" ht="20.25" customHeight="1">
      <c r="A40" s="6"/>
      <c r="B40" s="6"/>
      <c r="C40" s="6"/>
      <c r="D40" s="6"/>
      <c r="E40" s="6"/>
      <c r="F40" s="6"/>
      <c r="G40" s="6"/>
      <c r="H40" s="6"/>
      <c r="I40" s="1"/>
      <c r="J40" s="1">
        <v>22</v>
      </c>
      <c r="K40" s="82">
        <v>8</v>
      </c>
      <c r="L40" s="33" t="s">
        <v>31</v>
      </c>
      <c r="M40" s="79">
        <v>112007252</v>
      </c>
      <c r="N40" s="34">
        <v>332292.93802</v>
      </c>
      <c r="O40" s="34">
        <v>174676.68495</v>
      </c>
      <c r="P40" s="35">
        <f t="shared" si="0"/>
        <v>52.56707710697318</v>
      </c>
      <c r="Q40" s="34">
        <v>172686.84298</v>
      </c>
      <c r="R40" s="36">
        <f t="shared" si="4"/>
        <v>101.15228348359491</v>
      </c>
      <c r="S40" s="90">
        <v>340458.25752</v>
      </c>
      <c r="T40" s="34">
        <v>157420.67835</v>
      </c>
      <c r="U40" s="35">
        <f t="shared" si="1"/>
        <v>46.23787935023207</v>
      </c>
      <c r="V40" s="34">
        <v>156902.02591</v>
      </c>
      <c r="W40" s="36">
        <f t="shared" si="5"/>
        <v>100.33055815372167</v>
      </c>
      <c r="X40" s="37"/>
      <c r="Y40" s="34"/>
      <c r="Z40" s="38">
        <f t="shared" si="2"/>
        <v>-8165.319499999983</v>
      </c>
      <c r="AA40" s="38">
        <f t="shared" si="2"/>
        <v>17256.006599999993</v>
      </c>
      <c r="AB40" s="38">
        <f t="shared" si="3"/>
        <v>17256.006599999993</v>
      </c>
      <c r="AC40" s="39">
        <f t="shared" si="6"/>
        <v>15784.81706999999</v>
      </c>
      <c r="AD40" s="40">
        <v>0.04482958977807662</v>
      </c>
      <c r="AE40" s="41">
        <v>0.07779996109706276</v>
      </c>
      <c r="AF40" s="41">
        <v>-3.053170838287878</v>
      </c>
      <c r="AG40" s="42">
        <v>-4.995951417004049</v>
      </c>
      <c r="AH40" s="6"/>
      <c r="AI40" s="80">
        <v>-14212295.09</v>
      </c>
      <c r="AJ40" s="81">
        <v>-3979766.26</v>
      </c>
    </row>
    <row r="41" spans="1:36" ht="20.25" customHeight="1">
      <c r="A41" s="6"/>
      <c r="B41" s="6"/>
      <c r="C41" s="6"/>
      <c r="D41" s="6"/>
      <c r="E41" s="6"/>
      <c r="F41" s="6"/>
      <c r="G41" s="6"/>
      <c r="H41" s="6"/>
      <c r="I41" s="1"/>
      <c r="J41" s="1">
        <v>23</v>
      </c>
      <c r="K41" s="82">
        <v>24</v>
      </c>
      <c r="L41" s="33" t="s">
        <v>32</v>
      </c>
      <c r="M41" s="79">
        <v>48866998</v>
      </c>
      <c r="N41" s="34">
        <v>144783.36142</v>
      </c>
      <c r="O41" s="34">
        <v>86094.34304</v>
      </c>
      <c r="P41" s="35">
        <f t="shared" si="0"/>
        <v>59.464252104390745</v>
      </c>
      <c r="Q41" s="34">
        <v>83605.06709</v>
      </c>
      <c r="R41" s="36">
        <f t="shared" si="4"/>
        <v>102.97742234608857</v>
      </c>
      <c r="S41" s="90">
        <v>149442.79376</v>
      </c>
      <c r="T41" s="34">
        <v>76497.92887999999</v>
      </c>
      <c r="U41" s="35">
        <f t="shared" si="1"/>
        <v>51.1887706026515</v>
      </c>
      <c r="V41" s="34">
        <v>76376.61952</v>
      </c>
      <c r="W41" s="36">
        <f t="shared" si="5"/>
        <v>100.15883049127126</v>
      </c>
      <c r="X41" s="37"/>
      <c r="Y41" s="34"/>
      <c r="Z41" s="38">
        <f t="shared" si="2"/>
        <v>-4659.432339999999</v>
      </c>
      <c r="AA41" s="38">
        <f t="shared" si="2"/>
        <v>9596.414160000015</v>
      </c>
      <c r="AB41" s="38">
        <f t="shared" si="3"/>
        <v>9596.414160000015</v>
      </c>
      <c r="AC41" s="39">
        <f t="shared" si="6"/>
        <v>7228.447570000004</v>
      </c>
      <c r="AD41" s="40">
        <v>0.04411640647726169</v>
      </c>
      <c r="AE41" s="41">
        <v>0.07559558029409347</v>
      </c>
      <c r="AF41" s="41">
        <v>-10.02289817969905</v>
      </c>
      <c r="AG41" s="42">
        <v>-2.823170731707317</v>
      </c>
      <c r="AH41" s="6"/>
      <c r="AI41" s="80">
        <v>-4218026.19</v>
      </c>
      <c r="AJ41" s="81">
        <v>1247952.13</v>
      </c>
    </row>
    <row r="42" spans="1:36" ht="20.25" customHeight="1">
      <c r="A42" s="6"/>
      <c r="B42" s="6"/>
      <c r="C42" s="6"/>
      <c r="D42" s="6"/>
      <c r="E42" s="6"/>
      <c r="F42" s="6"/>
      <c r="G42" s="6"/>
      <c r="H42" s="6"/>
      <c r="I42" s="1"/>
      <c r="J42" s="1">
        <v>24</v>
      </c>
      <c r="K42" s="82">
        <v>9</v>
      </c>
      <c r="L42" s="33" t="s">
        <v>33</v>
      </c>
      <c r="M42" s="79">
        <v>165535080</v>
      </c>
      <c r="N42" s="34">
        <v>683455.01794</v>
      </c>
      <c r="O42" s="34">
        <v>269549.64106</v>
      </c>
      <c r="P42" s="35">
        <f t="shared" si="0"/>
        <v>39.439265787008026</v>
      </c>
      <c r="Q42" s="34">
        <v>243826.93798</v>
      </c>
      <c r="R42" s="36">
        <f t="shared" si="4"/>
        <v>110.54957392858287</v>
      </c>
      <c r="S42" s="90">
        <v>708958.5767000001</v>
      </c>
      <c r="T42" s="34">
        <v>299549.60809</v>
      </c>
      <c r="U42" s="35">
        <f t="shared" si="1"/>
        <v>42.25206068940134</v>
      </c>
      <c r="V42" s="34">
        <v>282954.86682</v>
      </c>
      <c r="W42" s="36">
        <f t="shared" si="5"/>
        <v>105.86480149873394</v>
      </c>
      <c r="X42" s="37"/>
      <c r="Y42" s="34"/>
      <c r="Z42" s="38">
        <f t="shared" si="2"/>
        <v>-25503.558760000044</v>
      </c>
      <c r="AA42" s="38">
        <f t="shared" si="2"/>
        <v>-29999.96703</v>
      </c>
      <c r="AB42" s="38">
        <f t="shared" si="3"/>
        <v>-29999.96703</v>
      </c>
      <c r="AC42" s="39">
        <f t="shared" si="6"/>
        <v>-39127.92884000001</v>
      </c>
      <c r="AD42" s="40">
        <v>0.047786927431806486</v>
      </c>
      <c r="AE42" s="41">
        <v>0.08625174175568974</v>
      </c>
      <c r="AF42" s="41">
        <v>-9.184901747904876</v>
      </c>
      <c r="AG42" s="42">
        <v>-6.8962765957446805</v>
      </c>
      <c r="AH42" s="6"/>
      <c r="AI42" s="80">
        <v>-14086675.34</v>
      </c>
      <c r="AJ42" s="81">
        <v>9027493.16</v>
      </c>
    </row>
    <row r="43" spans="1:36" ht="20.25" customHeight="1">
      <c r="A43" s="6"/>
      <c r="B43" s="6"/>
      <c r="C43" s="6"/>
      <c r="D43" s="6"/>
      <c r="E43" s="6"/>
      <c r="F43" s="6"/>
      <c r="G43" s="6"/>
      <c r="H43" s="6"/>
      <c r="I43" s="1"/>
      <c r="J43" s="1">
        <v>25</v>
      </c>
      <c r="K43" s="82">
        <v>25</v>
      </c>
      <c r="L43" s="33" t="s">
        <v>34</v>
      </c>
      <c r="M43" s="79">
        <v>159523300.17</v>
      </c>
      <c r="N43" s="34">
        <v>314400.968</v>
      </c>
      <c r="O43" s="34">
        <v>196756.10724</v>
      </c>
      <c r="P43" s="35">
        <f t="shared" si="0"/>
        <v>62.58126636556667</v>
      </c>
      <c r="Q43" s="34">
        <v>174037.15002</v>
      </c>
      <c r="R43" s="36">
        <f t="shared" si="4"/>
        <v>113.05408484187956</v>
      </c>
      <c r="S43" s="90">
        <v>332144.968</v>
      </c>
      <c r="T43" s="34">
        <v>171335.53612</v>
      </c>
      <c r="U43" s="35">
        <f t="shared" si="1"/>
        <v>51.58456476149295</v>
      </c>
      <c r="V43" s="34">
        <v>162957.96565</v>
      </c>
      <c r="W43" s="36">
        <f t="shared" si="5"/>
        <v>105.14093952792298</v>
      </c>
      <c r="X43" s="37"/>
      <c r="Y43" s="34"/>
      <c r="Z43" s="38">
        <f t="shared" si="2"/>
        <v>-17744</v>
      </c>
      <c r="AA43" s="38">
        <f t="shared" si="2"/>
        <v>25420.571120000008</v>
      </c>
      <c r="AB43" s="38">
        <f t="shared" si="3"/>
        <v>25420.571120000008</v>
      </c>
      <c r="AC43" s="39">
        <f t="shared" si="6"/>
        <v>11079.184370000003</v>
      </c>
      <c r="AD43" s="40">
        <v>0.0430161997793383</v>
      </c>
      <c r="AE43" s="41">
        <v>0.07362295478358943</v>
      </c>
      <c r="AF43" s="41">
        <v>-8.392211695121784</v>
      </c>
      <c r="AG43" s="42">
        <v>-13.054945054945055</v>
      </c>
      <c r="AH43" s="6"/>
      <c r="AI43" s="80">
        <v>-8163000</v>
      </c>
      <c r="AJ43" s="81">
        <v>2806702.22</v>
      </c>
    </row>
    <row r="44" spans="1:36" ht="20.25" customHeight="1">
      <c r="A44" s="6"/>
      <c r="B44" s="6"/>
      <c r="C44" s="6"/>
      <c r="D44" s="6"/>
      <c r="E44" s="6"/>
      <c r="F44" s="6"/>
      <c r="G44" s="6"/>
      <c r="H44" s="6"/>
      <c r="I44" s="1"/>
      <c r="J44" s="1">
        <v>26</v>
      </c>
      <c r="K44" s="82">
        <v>26</v>
      </c>
      <c r="L44" s="33" t="s">
        <v>35</v>
      </c>
      <c r="M44" s="79">
        <v>58640590</v>
      </c>
      <c r="N44" s="34">
        <v>119172.23505</v>
      </c>
      <c r="O44" s="34">
        <v>64430.45516</v>
      </c>
      <c r="P44" s="35">
        <f t="shared" si="0"/>
        <v>54.06498848743375</v>
      </c>
      <c r="Q44" s="34">
        <v>77917.77042</v>
      </c>
      <c r="R44" s="36">
        <f t="shared" si="4"/>
        <v>82.69032187741082</v>
      </c>
      <c r="S44" s="90">
        <v>139446.58375999998</v>
      </c>
      <c r="T44" s="34">
        <v>67821.33966</v>
      </c>
      <c r="U44" s="35">
        <f t="shared" si="1"/>
        <v>48.63607112579149</v>
      </c>
      <c r="V44" s="34">
        <v>70930.39744</v>
      </c>
      <c r="W44" s="36">
        <f t="shared" si="5"/>
        <v>95.61674840095186</v>
      </c>
      <c r="X44" s="37"/>
      <c r="Y44" s="34"/>
      <c r="Z44" s="38">
        <f t="shared" si="2"/>
        <v>-20274.348709999977</v>
      </c>
      <c r="AA44" s="38">
        <f t="shared" si="2"/>
        <v>-3390.8845</v>
      </c>
      <c r="AB44" s="38">
        <f t="shared" si="3"/>
        <v>-3390.8845</v>
      </c>
      <c r="AC44" s="39">
        <f t="shared" si="6"/>
        <v>6987.37298</v>
      </c>
      <c r="AD44" s="40">
        <v>0.053848338540187446</v>
      </c>
      <c r="AE44" s="41">
        <v>0.09477630592351911</v>
      </c>
      <c r="AF44" s="41">
        <v>-5.161055056892398</v>
      </c>
      <c r="AG44" s="42">
        <v>-1.881638846737481</v>
      </c>
      <c r="AH44" s="6"/>
      <c r="AI44" s="80">
        <v>-1579930.06</v>
      </c>
      <c r="AJ44" s="81">
        <v>-262423.19</v>
      </c>
    </row>
    <row r="45" spans="1:36" ht="20.25" customHeight="1">
      <c r="A45" s="6"/>
      <c r="B45" s="6"/>
      <c r="C45" s="6"/>
      <c r="D45" s="6"/>
      <c r="E45" s="6"/>
      <c r="F45" s="6"/>
      <c r="G45" s="6"/>
      <c r="H45" s="6"/>
      <c r="I45" s="1"/>
      <c r="J45" s="1">
        <v>27</v>
      </c>
      <c r="K45" s="82">
        <v>37</v>
      </c>
      <c r="L45" s="33" t="s">
        <v>36</v>
      </c>
      <c r="M45" s="79">
        <v>290672120</v>
      </c>
      <c r="N45" s="34">
        <v>518974.01983999996</v>
      </c>
      <c r="O45" s="34">
        <v>284411.79532</v>
      </c>
      <c r="P45" s="35">
        <f t="shared" si="0"/>
        <v>54.80270388249576</v>
      </c>
      <c r="Q45" s="34">
        <v>224770.15053</v>
      </c>
      <c r="R45" s="36">
        <f t="shared" si="4"/>
        <v>126.53450409201004</v>
      </c>
      <c r="S45" s="90">
        <v>548139.6446</v>
      </c>
      <c r="T45" s="34">
        <v>269009.75255000003</v>
      </c>
      <c r="U45" s="35">
        <f t="shared" si="1"/>
        <v>49.076864846422026</v>
      </c>
      <c r="V45" s="34">
        <v>292639.98105</v>
      </c>
      <c r="W45" s="36">
        <f t="shared" si="5"/>
        <v>91.92515376223915</v>
      </c>
      <c r="X45" s="37"/>
      <c r="Y45" s="34"/>
      <c r="Z45" s="38">
        <f t="shared" si="2"/>
        <v>-29165.624760000035</v>
      </c>
      <c r="AA45" s="38">
        <f t="shared" si="2"/>
        <v>15402.042769999942</v>
      </c>
      <c r="AB45" s="38">
        <f t="shared" si="3"/>
        <v>15402.042769999942</v>
      </c>
      <c r="AC45" s="39">
        <f t="shared" si="6"/>
        <v>-67869.83051999999</v>
      </c>
      <c r="AD45" s="40">
        <v>0.04296173872865241</v>
      </c>
      <c r="AE45" s="41">
        <v>0.07131163257179098</v>
      </c>
      <c r="AF45" s="41">
        <v>-6.090692068682046</v>
      </c>
      <c r="AG45" s="42">
        <v>0.9505154639175257</v>
      </c>
      <c r="AH45" s="6"/>
      <c r="AI45" s="80">
        <v>-14439646</v>
      </c>
      <c r="AJ45" s="81">
        <v>30555080.4</v>
      </c>
    </row>
    <row r="46" spans="1:36" ht="20.25" customHeight="1">
      <c r="A46" s="1"/>
      <c r="B46" s="1"/>
      <c r="C46" s="1"/>
      <c r="D46" s="1"/>
      <c r="E46" s="1"/>
      <c r="F46" s="1"/>
      <c r="G46" s="1"/>
      <c r="H46" s="1"/>
      <c r="I46" s="1"/>
      <c r="J46" s="1">
        <v>28</v>
      </c>
      <c r="K46" s="83">
        <v>38</v>
      </c>
      <c r="L46" s="33" t="s">
        <v>37</v>
      </c>
      <c r="M46" s="79">
        <v>136996878</v>
      </c>
      <c r="N46" s="34">
        <v>321060.10396</v>
      </c>
      <c r="O46" s="34">
        <v>180143.57153000002</v>
      </c>
      <c r="P46" s="35">
        <f t="shared" si="0"/>
        <v>56.108986855758204</v>
      </c>
      <c r="Q46" s="34">
        <v>188504.57045</v>
      </c>
      <c r="R46" s="36">
        <f t="shared" si="4"/>
        <v>95.5645643497977</v>
      </c>
      <c r="S46" s="90">
        <v>327058.9665</v>
      </c>
      <c r="T46" s="34">
        <v>164979.35632</v>
      </c>
      <c r="U46" s="35">
        <f t="shared" si="1"/>
        <v>50.44330632042158</v>
      </c>
      <c r="V46" s="34">
        <v>165875.21362999998</v>
      </c>
      <c r="W46" s="36">
        <f t="shared" si="5"/>
        <v>99.4599209306833</v>
      </c>
      <c r="X46" s="37"/>
      <c r="Y46" s="34"/>
      <c r="Z46" s="38">
        <f t="shared" si="2"/>
        <v>-5998.862540000002</v>
      </c>
      <c r="AA46" s="38">
        <f t="shared" si="2"/>
        <v>15164.215210000024</v>
      </c>
      <c r="AB46" s="38">
        <f t="shared" si="3"/>
        <v>15164.215210000024</v>
      </c>
      <c r="AC46" s="39">
        <f t="shared" si="6"/>
        <v>22629.356820000015</v>
      </c>
      <c r="AD46" s="43">
        <v>0.05674108794868632</v>
      </c>
      <c r="AE46" s="44">
        <v>0.10209177162514564</v>
      </c>
      <c r="AF46" s="44">
        <v>-4.45850167955961</v>
      </c>
      <c r="AG46" s="45">
        <v>-2.6930860033726813</v>
      </c>
      <c r="AH46" s="1"/>
      <c r="AI46" s="80">
        <v>-3662640</v>
      </c>
      <c r="AJ46" s="81">
        <v>10714862.44</v>
      </c>
    </row>
    <row r="47" spans="1:36" ht="20.25" customHeight="1">
      <c r="A47" s="1"/>
      <c r="B47" s="1"/>
      <c r="C47" s="1"/>
      <c r="D47" s="1"/>
      <c r="E47" s="1"/>
      <c r="F47" s="1"/>
      <c r="G47" s="1"/>
      <c r="H47" s="1"/>
      <c r="I47" s="1"/>
      <c r="J47" s="1">
        <v>29</v>
      </c>
      <c r="K47" s="78">
        <v>39</v>
      </c>
      <c r="L47" s="33" t="s">
        <v>38</v>
      </c>
      <c r="M47" s="79">
        <v>265453724</v>
      </c>
      <c r="N47" s="34">
        <v>600012.50913</v>
      </c>
      <c r="O47" s="34">
        <v>205117.75985</v>
      </c>
      <c r="P47" s="35">
        <f t="shared" si="0"/>
        <v>34.185580588547154</v>
      </c>
      <c r="Q47" s="34">
        <v>257609.26921</v>
      </c>
      <c r="R47" s="36">
        <f t="shared" si="4"/>
        <v>79.62359447663758</v>
      </c>
      <c r="S47" s="90">
        <v>604953.27214</v>
      </c>
      <c r="T47" s="34">
        <v>249066.05908</v>
      </c>
      <c r="U47" s="35">
        <f t="shared" si="1"/>
        <v>41.17112354792924</v>
      </c>
      <c r="V47" s="34">
        <v>303233.77592000004</v>
      </c>
      <c r="W47" s="36">
        <f t="shared" si="5"/>
        <v>82.13664797872295</v>
      </c>
      <c r="X47" s="37"/>
      <c r="Y47" s="34"/>
      <c r="Z47" s="38">
        <f t="shared" si="2"/>
        <v>-4940.763009999995</v>
      </c>
      <c r="AA47" s="38">
        <f t="shared" si="2"/>
        <v>-43948.299230000004</v>
      </c>
      <c r="AB47" s="38">
        <f t="shared" si="3"/>
        <v>-43948.299230000004</v>
      </c>
      <c r="AC47" s="39">
        <f t="shared" si="6"/>
        <v>-45624.506710000045</v>
      </c>
      <c r="AD47" s="46">
        <v>0.06441101642507298</v>
      </c>
      <c r="AE47" s="47">
        <v>0.1141489396679269</v>
      </c>
      <c r="AF47" s="47">
        <v>-2.304660498628552</v>
      </c>
      <c r="AG47" s="48">
        <v>-1.262498417921782</v>
      </c>
      <c r="AH47" s="1"/>
      <c r="AI47" s="80">
        <v>-37822986.5</v>
      </c>
      <c r="AJ47" s="81">
        <v>-16741175.52</v>
      </c>
    </row>
    <row r="48" spans="1:36" ht="20.25" customHeight="1">
      <c r="A48" s="6"/>
      <c r="B48" s="6"/>
      <c r="C48" s="6"/>
      <c r="D48" s="6"/>
      <c r="E48" s="6"/>
      <c r="F48" s="6"/>
      <c r="G48" s="6"/>
      <c r="H48" s="6"/>
      <c r="I48" s="1"/>
      <c r="J48" s="1">
        <v>30</v>
      </c>
      <c r="K48" s="82">
        <v>40</v>
      </c>
      <c r="L48" s="33" t="s">
        <v>39</v>
      </c>
      <c r="M48" s="79">
        <v>65684273</v>
      </c>
      <c r="N48" s="34">
        <v>187350.80690999998</v>
      </c>
      <c r="O48" s="34">
        <v>92988.75272</v>
      </c>
      <c r="P48" s="35">
        <f t="shared" si="0"/>
        <v>49.63349464764791</v>
      </c>
      <c r="Q48" s="34">
        <v>88908.07329</v>
      </c>
      <c r="R48" s="36">
        <f t="shared" si="4"/>
        <v>104.58977377306296</v>
      </c>
      <c r="S48" s="90">
        <v>202616.09801</v>
      </c>
      <c r="T48" s="34">
        <v>99157.35054</v>
      </c>
      <c r="U48" s="35">
        <f t="shared" si="1"/>
        <v>48.93853524664469</v>
      </c>
      <c r="V48" s="34">
        <v>109134.81658</v>
      </c>
      <c r="W48" s="36">
        <f t="shared" si="5"/>
        <v>90.85766911727374</v>
      </c>
      <c r="X48" s="37"/>
      <c r="Y48" s="34"/>
      <c r="Z48" s="38">
        <f t="shared" si="2"/>
        <v>-15265.291100000002</v>
      </c>
      <c r="AA48" s="38">
        <f t="shared" si="2"/>
        <v>-6168.597819999995</v>
      </c>
      <c r="AB48" s="38">
        <f t="shared" si="3"/>
        <v>-6168.597819999995</v>
      </c>
      <c r="AC48" s="39">
        <f t="shared" si="6"/>
        <v>-20226.74329</v>
      </c>
      <c r="AD48" s="40">
        <v>0.04593840619608707</v>
      </c>
      <c r="AE48" s="41">
        <v>0.07616931925382672</v>
      </c>
      <c r="AF48" s="41">
        <v>-3.8113467540687815</v>
      </c>
      <c r="AG48" s="42">
        <v>-2.755129958960328</v>
      </c>
      <c r="AH48" s="6"/>
      <c r="AI48" s="80">
        <v>-4177366.9</v>
      </c>
      <c r="AJ48" s="81">
        <v>4502143.94</v>
      </c>
    </row>
    <row r="49" spans="1:36" ht="20.25" customHeight="1">
      <c r="A49" s="6"/>
      <c r="B49" s="6"/>
      <c r="C49" s="6"/>
      <c r="D49" s="6"/>
      <c r="E49" s="6"/>
      <c r="F49" s="6"/>
      <c r="G49" s="6"/>
      <c r="H49" s="6"/>
      <c r="I49" s="1"/>
      <c r="J49" s="1">
        <v>31</v>
      </c>
      <c r="K49" s="82">
        <v>27</v>
      </c>
      <c r="L49" s="33" t="s">
        <v>40</v>
      </c>
      <c r="M49" s="79">
        <v>101729534</v>
      </c>
      <c r="N49" s="34">
        <v>351759.55127</v>
      </c>
      <c r="O49" s="34">
        <v>182159.42676</v>
      </c>
      <c r="P49" s="35">
        <f t="shared" si="0"/>
        <v>51.785211262161276</v>
      </c>
      <c r="Q49" s="34">
        <v>185451.54666999998</v>
      </c>
      <c r="R49" s="36">
        <f t="shared" si="4"/>
        <v>98.22480859873436</v>
      </c>
      <c r="S49" s="90">
        <v>362976.30825999996</v>
      </c>
      <c r="T49" s="34">
        <v>183618.47006</v>
      </c>
      <c r="U49" s="35">
        <f t="shared" si="1"/>
        <v>50.58690219761508</v>
      </c>
      <c r="V49" s="34">
        <v>178520.76746</v>
      </c>
      <c r="W49" s="36">
        <f t="shared" si="5"/>
        <v>102.85552357438874</v>
      </c>
      <c r="X49" s="37"/>
      <c r="Y49" s="34"/>
      <c r="Z49" s="38">
        <f t="shared" si="2"/>
        <v>-11216.756989999965</v>
      </c>
      <c r="AA49" s="38">
        <f t="shared" si="2"/>
        <v>-1459.0432999999903</v>
      </c>
      <c r="AB49" s="38">
        <f t="shared" si="3"/>
        <v>-1459.0432999999903</v>
      </c>
      <c r="AC49" s="39">
        <f t="shared" si="6"/>
        <v>6930.779209999979</v>
      </c>
      <c r="AD49" s="40">
        <v>0.04029760690301636</v>
      </c>
      <c r="AE49" s="41">
        <v>0.06703608698367977</v>
      </c>
      <c r="AF49" s="41">
        <v>-16.00615678398578</v>
      </c>
      <c r="AG49" s="42">
        <v>-3.8702928870292888</v>
      </c>
      <c r="AH49" s="6"/>
      <c r="AI49" s="80">
        <v>-4032000</v>
      </c>
      <c r="AJ49" s="81">
        <v>3013771.84</v>
      </c>
    </row>
    <row r="50" spans="1:36" ht="20.25" customHeight="1">
      <c r="A50" s="6"/>
      <c r="B50" s="6"/>
      <c r="C50" s="6"/>
      <c r="D50" s="6"/>
      <c r="E50" s="6"/>
      <c r="F50" s="6"/>
      <c r="G50" s="6"/>
      <c r="H50" s="6"/>
      <c r="I50" s="1"/>
      <c r="J50" s="1">
        <v>32</v>
      </c>
      <c r="K50" s="82">
        <v>41</v>
      </c>
      <c r="L50" s="33" t="s">
        <v>41</v>
      </c>
      <c r="M50" s="79">
        <v>109389694</v>
      </c>
      <c r="N50" s="34">
        <v>310057.69922</v>
      </c>
      <c r="O50" s="34">
        <v>178624.97675</v>
      </c>
      <c r="P50" s="35">
        <f t="shared" si="0"/>
        <v>57.61023744914571</v>
      </c>
      <c r="Q50" s="34">
        <v>432220.47277999995</v>
      </c>
      <c r="R50" s="36">
        <f t="shared" si="4"/>
        <v>41.32728271779945</v>
      </c>
      <c r="S50" s="90">
        <v>469136.56322</v>
      </c>
      <c r="T50" s="34">
        <v>226271.89263999998</v>
      </c>
      <c r="U50" s="35">
        <f t="shared" si="1"/>
        <v>48.231562060936724</v>
      </c>
      <c r="V50" s="34">
        <v>185517.34501</v>
      </c>
      <c r="W50" s="36">
        <f t="shared" si="5"/>
        <v>121.9680524361769</v>
      </c>
      <c r="X50" s="37"/>
      <c r="Y50" s="34"/>
      <c r="Z50" s="38">
        <f t="shared" si="2"/>
        <v>-159078.864</v>
      </c>
      <c r="AA50" s="38">
        <f t="shared" si="2"/>
        <v>-47646.915889999975</v>
      </c>
      <c r="AB50" s="38">
        <f t="shared" si="3"/>
        <v>-47646.915889999975</v>
      </c>
      <c r="AC50" s="39">
        <f t="shared" si="6"/>
        <v>246703.12776999996</v>
      </c>
      <c r="AD50" s="40">
        <v>0.05326307423303124</v>
      </c>
      <c r="AE50" s="41">
        <v>0.09954783125371347</v>
      </c>
      <c r="AF50" s="41">
        <v>-11.705024311183145</v>
      </c>
      <c r="AG50" s="42">
        <v>-4.211678832116788</v>
      </c>
      <c r="AH50" s="6"/>
      <c r="AI50" s="80">
        <v>-7354000</v>
      </c>
      <c r="AJ50" s="81">
        <v>978997.21</v>
      </c>
    </row>
    <row r="51" spans="1:36" ht="20.25" customHeight="1">
      <c r="A51" s="6"/>
      <c r="B51" s="6"/>
      <c r="C51" s="6"/>
      <c r="D51" s="6"/>
      <c r="E51" s="6"/>
      <c r="F51" s="6"/>
      <c r="G51" s="6"/>
      <c r="H51" s="6"/>
      <c r="I51" s="1"/>
      <c r="J51" s="1">
        <v>33</v>
      </c>
      <c r="K51" s="82">
        <v>28</v>
      </c>
      <c r="L51" s="33" t="s">
        <v>42</v>
      </c>
      <c r="M51" s="79">
        <v>67693875</v>
      </c>
      <c r="N51" s="34">
        <v>160942.14381</v>
      </c>
      <c r="O51" s="34">
        <v>89626.45595</v>
      </c>
      <c r="P51" s="35">
        <f t="shared" si="0"/>
        <v>55.68861817561495</v>
      </c>
      <c r="Q51" s="34">
        <v>92683.68088</v>
      </c>
      <c r="R51" s="36">
        <f t="shared" si="4"/>
        <v>96.70144204354781</v>
      </c>
      <c r="S51" s="90">
        <v>162567.94381</v>
      </c>
      <c r="T51" s="34">
        <v>80994.86756</v>
      </c>
      <c r="U51" s="35">
        <f t="shared" si="1"/>
        <v>49.822163989883585</v>
      </c>
      <c r="V51" s="34">
        <v>87992.20336</v>
      </c>
      <c r="W51" s="36">
        <f t="shared" si="5"/>
        <v>92.047777492999</v>
      </c>
      <c r="X51" s="37"/>
      <c r="Y51" s="34"/>
      <c r="Z51" s="38">
        <f t="shared" si="2"/>
        <v>-1625.7999999999884</v>
      </c>
      <c r="AA51" s="38">
        <f t="shared" si="2"/>
        <v>8631.588390000004</v>
      </c>
      <c r="AB51" s="38">
        <f t="shared" si="3"/>
        <v>8631.588390000004</v>
      </c>
      <c r="AC51" s="39">
        <f t="shared" si="6"/>
        <v>4691.47752</v>
      </c>
      <c r="AD51" s="40">
        <v>0.06963788300835655</v>
      </c>
      <c r="AE51" s="41">
        <v>0.1392757660167131</v>
      </c>
      <c r="AF51" s="41">
        <v>-3.4588442308341527</v>
      </c>
      <c r="AG51" s="42">
        <v>-0.841025641025641</v>
      </c>
      <c r="AH51" s="6"/>
      <c r="AI51" s="80">
        <v>-2110000</v>
      </c>
      <c r="AJ51" s="81">
        <v>3234091.77</v>
      </c>
    </row>
    <row r="52" spans="1:36" ht="20.25" customHeight="1">
      <c r="A52" s="6"/>
      <c r="B52" s="6"/>
      <c r="C52" s="6"/>
      <c r="D52" s="6"/>
      <c r="E52" s="6"/>
      <c r="F52" s="6"/>
      <c r="G52" s="6"/>
      <c r="H52" s="6"/>
      <c r="I52" s="1"/>
      <c r="J52" s="1">
        <v>34</v>
      </c>
      <c r="K52" s="82">
        <v>42</v>
      </c>
      <c r="L52" s="33" t="s">
        <v>43</v>
      </c>
      <c r="M52" s="79">
        <v>122130220</v>
      </c>
      <c r="N52" s="34">
        <v>336448.16153</v>
      </c>
      <c r="O52" s="34">
        <v>203903.98075999998</v>
      </c>
      <c r="P52" s="35">
        <f t="shared" si="0"/>
        <v>60.60487292685608</v>
      </c>
      <c r="Q52" s="34">
        <v>180663.99784</v>
      </c>
      <c r="R52" s="36">
        <f t="shared" si="4"/>
        <v>112.86364920396692</v>
      </c>
      <c r="S52" s="90">
        <v>342108.39669</v>
      </c>
      <c r="T52" s="34">
        <v>171578.75535</v>
      </c>
      <c r="U52" s="35">
        <f t="shared" si="1"/>
        <v>50.15333064317487</v>
      </c>
      <c r="V52" s="34">
        <v>189550.05025</v>
      </c>
      <c r="W52" s="36">
        <f t="shared" si="5"/>
        <v>90.51897117605749</v>
      </c>
      <c r="X52" s="37"/>
      <c r="Y52" s="34"/>
      <c r="Z52" s="38">
        <f t="shared" si="2"/>
        <v>-5660.23516000004</v>
      </c>
      <c r="AA52" s="38">
        <f t="shared" si="2"/>
        <v>32325.225409999985</v>
      </c>
      <c r="AB52" s="38">
        <f t="shared" si="3"/>
        <v>32325.225409999985</v>
      </c>
      <c r="AC52" s="39">
        <f t="shared" si="6"/>
        <v>-8886.052410000004</v>
      </c>
      <c r="AD52" s="40">
        <v>0.049996894602819926</v>
      </c>
      <c r="AE52" s="41">
        <v>0.08450999947509279</v>
      </c>
      <c r="AF52" s="41">
        <v>-3.3197652972510077</v>
      </c>
      <c r="AG52" s="42">
        <v>0.17878338278931752</v>
      </c>
      <c r="AH52" s="6"/>
      <c r="AI52" s="80">
        <v>-33638400</v>
      </c>
      <c r="AJ52" s="81">
        <v>-910302.66</v>
      </c>
    </row>
    <row r="53" spans="1:36" ht="20.25" customHeight="1">
      <c r="A53" s="6"/>
      <c r="B53" s="6"/>
      <c r="C53" s="6"/>
      <c r="D53" s="6"/>
      <c r="E53" s="6"/>
      <c r="F53" s="6"/>
      <c r="G53" s="6"/>
      <c r="H53" s="6"/>
      <c r="I53" s="1"/>
      <c r="J53" s="1">
        <v>35</v>
      </c>
      <c r="K53" s="82">
        <v>29</v>
      </c>
      <c r="L53" s="33" t="s">
        <v>44</v>
      </c>
      <c r="M53" s="79">
        <v>75516150</v>
      </c>
      <c r="N53" s="34">
        <v>204264.00713999997</v>
      </c>
      <c r="O53" s="34">
        <v>124096.89921999999</v>
      </c>
      <c r="P53" s="35">
        <f t="shared" si="0"/>
        <v>60.75318944220337</v>
      </c>
      <c r="Q53" s="34">
        <v>118809.87298999999</v>
      </c>
      <c r="R53" s="36">
        <f t="shared" si="4"/>
        <v>104.44998895878375</v>
      </c>
      <c r="S53" s="90">
        <v>223404.91514</v>
      </c>
      <c r="T53" s="34">
        <v>101586.63625</v>
      </c>
      <c r="U53" s="35">
        <f t="shared" si="1"/>
        <v>45.471979068293656</v>
      </c>
      <c r="V53" s="34">
        <v>103219.59264</v>
      </c>
      <c r="W53" s="36">
        <f t="shared" si="5"/>
        <v>98.41797826533255</v>
      </c>
      <c r="X53" s="37"/>
      <c r="Y53" s="34"/>
      <c r="Z53" s="38">
        <f t="shared" si="2"/>
        <v>-19140.908000000025</v>
      </c>
      <c r="AA53" s="38">
        <f t="shared" si="2"/>
        <v>22510.262969999996</v>
      </c>
      <c r="AB53" s="38">
        <f t="shared" si="3"/>
        <v>22510.262969999996</v>
      </c>
      <c r="AC53" s="39">
        <f t="shared" si="6"/>
        <v>15590.280349999986</v>
      </c>
      <c r="AD53" s="40">
        <v>0.04315256302082829</v>
      </c>
      <c r="AE53" s="41">
        <v>0.0720713782429364</v>
      </c>
      <c r="AF53" s="41">
        <v>-1.1844983141213716</v>
      </c>
      <c r="AG53" s="42">
        <v>-0.8480852143038295</v>
      </c>
      <c r="AH53" s="6"/>
      <c r="AI53" s="80">
        <v>-3283000</v>
      </c>
      <c r="AJ53" s="81">
        <v>6429608.4</v>
      </c>
    </row>
    <row r="54" spans="1:36" ht="20.25" customHeight="1">
      <c r="A54" s="6"/>
      <c r="B54" s="6"/>
      <c r="C54" s="6"/>
      <c r="D54" s="6"/>
      <c r="E54" s="6"/>
      <c r="F54" s="6"/>
      <c r="G54" s="6"/>
      <c r="H54" s="6"/>
      <c r="I54" s="1"/>
      <c r="J54" s="1">
        <v>36</v>
      </c>
      <c r="K54" s="82">
        <v>10</v>
      </c>
      <c r="L54" s="33" t="s">
        <v>45</v>
      </c>
      <c r="M54" s="79">
        <v>78836603</v>
      </c>
      <c r="N54" s="34">
        <v>261143.77937</v>
      </c>
      <c r="O54" s="34">
        <v>144081.00592</v>
      </c>
      <c r="P54" s="35">
        <f t="shared" si="0"/>
        <v>55.17305687602065</v>
      </c>
      <c r="Q54" s="34">
        <v>142328.01003</v>
      </c>
      <c r="R54" s="36">
        <f t="shared" si="4"/>
        <v>101.23165910183842</v>
      </c>
      <c r="S54" s="90">
        <v>261429.52733</v>
      </c>
      <c r="T54" s="34">
        <v>125302.03004000001</v>
      </c>
      <c r="U54" s="35">
        <f t="shared" si="1"/>
        <v>47.92956301444574</v>
      </c>
      <c r="V54" s="34">
        <v>132535.15301</v>
      </c>
      <c r="W54" s="36">
        <f t="shared" si="5"/>
        <v>94.54248717737984</v>
      </c>
      <c r="X54" s="37"/>
      <c r="Y54" s="34"/>
      <c r="Z54" s="38">
        <f t="shared" si="2"/>
        <v>-285.7479600000079</v>
      </c>
      <c r="AA54" s="38">
        <f t="shared" si="2"/>
        <v>18778.975879999984</v>
      </c>
      <c r="AB54" s="38">
        <f t="shared" si="3"/>
        <v>18778.975879999984</v>
      </c>
      <c r="AC54" s="39">
        <f t="shared" si="6"/>
        <v>9792.857019999996</v>
      </c>
      <c r="AD54" s="40">
        <v>0.05369568790751192</v>
      </c>
      <c r="AE54" s="41">
        <v>0.09732360097323602</v>
      </c>
      <c r="AF54" s="41">
        <v>-22.482409405378952</v>
      </c>
      <c r="AG54" s="42">
        <v>-2.487220447284345</v>
      </c>
      <c r="AH54" s="6"/>
      <c r="AI54" s="80">
        <v>-5068429.42</v>
      </c>
      <c r="AJ54" s="81">
        <v>-2172368.39</v>
      </c>
    </row>
    <row r="55" spans="1:36" ht="20.25" customHeight="1">
      <c r="A55" s="6"/>
      <c r="B55" s="6"/>
      <c r="C55" s="6"/>
      <c r="D55" s="6"/>
      <c r="E55" s="6"/>
      <c r="F55" s="6"/>
      <c r="G55" s="6"/>
      <c r="H55" s="6"/>
      <c r="I55" s="1"/>
      <c r="J55" s="1">
        <v>37</v>
      </c>
      <c r="K55" s="82">
        <v>43</v>
      </c>
      <c r="L55" s="33" t="s">
        <v>46</v>
      </c>
      <c r="M55" s="79">
        <v>166872586</v>
      </c>
      <c r="N55" s="34">
        <v>621129.662</v>
      </c>
      <c r="O55" s="34">
        <v>291440.13268</v>
      </c>
      <c r="P55" s="35">
        <f t="shared" si="0"/>
        <v>46.92098132000013</v>
      </c>
      <c r="Q55" s="34">
        <v>295986.57418</v>
      </c>
      <c r="R55" s="36">
        <f t="shared" si="4"/>
        <v>98.46397036331953</v>
      </c>
      <c r="S55" s="90">
        <v>745508.4182300001</v>
      </c>
      <c r="T55" s="34">
        <v>259907.13616</v>
      </c>
      <c r="U55" s="35">
        <f t="shared" si="1"/>
        <v>34.863071939157486</v>
      </c>
      <c r="V55" s="34">
        <v>263493.38263999997</v>
      </c>
      <c r="W55" s="36">
        <f t="shared" si="5"/>
        <v>98.63896146306654</v>
      </c>
      <c r="X55" s="37"/>
      <c r="Y55" s="34"/>
      <c r="Z55" s="38">
        <f t="shared" si="2"/>
        <v>-124378.75623000006</v>
      </c>
      <c r="AA55" s="38">
        <f t="shared" si="2"/>
        <v>31532.996519999986</v>
      </c>
      <c r="AB55" s="38">
        <f t="shared" si="3"/>
        <v>31532.996519999986</v>
      </c>
      <c r="AC55" s="39">
        <f t="shared" si="6"/>
        <v>32493.19154000003</v>
      </c>
      <c r="AD55" s="40">
        <v>0.034775808079500974</v>
      </c>
      <c r="AE55" s="41">
        <v>0.060527369318875764</v>
      </c>
      <c r="AF55" s="41">
        <v>-2.554024240928446</v>
      </c>
      <c r="AG55" s="42">
        <v>-1.7750787224471436</v>
      </c>
      <c r="AH55" s="6"/>
      <c r="AI55" s="80">
        <v>-13702638.66</v>
      </c>
      <c r="AJ55" s="81">
        <v>17393171.32</v>
      </c>
    </row>
    <row r="56" spans="1:36" ht="20.25" customHeight="1">
      <c r="A56" s="6"/>
      <c r="B56" s="6"/>
      <c r="C56" s="6"/>
      <c r="D56" s="6"/>
      <c r="E56" s="6"/>
      <c r="F56" s="6"/>
      <c r="G56" s="6"/>
      <c r="H56" s="6"/>
      <c r="I56" s="1"/>
      <c r="J56" s="1">
        <v>38</v>
      </c>
      <c r="K56" s="82">
        <v>11</v>
      </c>
      <c r="L56" s="33" t="s">
        <v>47</v>
      </c>
      <c r="M56" s="79">
        <v>144216610</v>
      </c>
      <c r="N56" s="34">
        <v>425809.18685</v>
      </c>
      <c r="O56" s="34">
        <v>228912.07856</v>
      </c>
      <c r="P56" s="35">
        <f t="shared" si="0"/>
        <v>53.75930948165263</v>
      </c>
      <c r="Q56" s="34">
        <v>256365.50495</v>
      </c>
      <c r="R56" s="36">
        <f t="shared" si="4"/>
        <v>89.2912947101232</v>
      </c>
      <c r="S56" s="90">
        <v>504540.53339999996</v>
      </c>
      <c r="T56" s="34">
        <v>232795.1904</v>
      </c>
      <c r="U56" s="35">
        <f t="shared" si="1"/>
        <v>46.1400373189521</v>
      </c>
      <c r="V56" s="34">
        <v>220665.40177</v>
      </c>
      <c r="W56" s="36">
        <f t="shared" si="5"/>
        <v>105.49691457414919</v>
      </c>
      <c r="X56" s="37"/>
      <c r="Y56" s="34"/>
      <c r="Z56" s="38">
        <f t="shared" si="2"/>
        <v>-78731.34654999996</v>
      </c>
      <c r="AA56" s="38">
        <f t="shared" si="2"/>
        <v>-3883.1118399999978</v>
      </c>
      <c r="AB56" s="38">
        <f t="shared" si="3"/>
        <v>-3883.1118399999978</v>
      </c>
      <c r="AC56" s="39">
        <f t="shared" si="6"/>
        <v>35700.103180000006</v>
      </c>
      <c r="AD56" s="40">
        <v>0.255249210360076</v>
      </c>
      <c r="AE56" s="41">
        <v>0.4489861795958051</v>
      </c>
      <c r="AF56" s="41">
        <v>-6.798912943804863</v>
      </c>
      <c r="AG56" s="42">
        <v>-5.7482993197278915</v>
      </c>
      <c r="AH56" s="6"/>
      <c r="AI56" s="80">
        <v>-9169300.26</v>
      </c>
      <c r="AJ56" s="81">
        <v>9740976.2</v>
      </c>
    </row>
    <row r="57" spans="1:36" ht="20.25" customHeight="1">
      <c r="A57" s="6"/>
      <c r="B57" s="6"/>
      <c r="C57" s="6"/>
      <c r="D57" s="6"/>
      <c r="E57" s="6"/>
      <c r="F57" s="6"/>
      <c r="G57" s="6"/>
      <c r="H57" s="6"/>
      <c r="I57" s="1"/>
      <c r="J57" s="1">
        <v>39</v>
      </c>
      <c r="K57" s="82">
        <v>44</v>
      </c>
      <c r="L57" s="33" t="s">
        <v>48</v>
      </c>
      <c r="M57" s="79">
        <v>195974179</v>
      </c>
      <c r="N57" s="34">
        <v>416740.66926</v>
      </c>
      <c r="O57" s="34">
        <v>236813.29975</v>
      </c>
      <c r="P57" s="35">
        <f t="shared" si="0"/>
        <v>56.8250994486585</v>
      </c>
      <c r="Q57" s="34">
        <v>218147.73059</v>
      </c>
      <c r="R57" s="36">
        <f t="shared" si="4"/>
        <v>108.55638933740788</v>
      </c>
      <c r="S57" s="90">
        <v>484131.59264999995</v>
      </c>
      <c r="T57" s="34">
        <v>223531.71886000002</v>
      </c>
      <c r="U57" s="35">
        <f t="shared" si="1"/>
        <v>46.171686015459215</v>
      </c>
      <c r="V57" s="34">
        <v>221688.70121</v>
      </c>
      <c r="W57" s="36">
        <f t="shared" si="5"/>
        <v>100.83135389396962</v>
      </c>
      <c r="X57" s="37"/>
      <c r="Y57" s="34"/>
      <c r="Z57" s="38">
        <f t="shared" si="2"/>
        <v>-67390.92338999995</v>
      </c>
      <c r="AA57" s="38">
        <f t="shared" si="2"/>
        <v>13281.580889999983</v>
      </c>
      <c r="AB57" s="38">
        <f t="shared" si="3"/>
        <v>13281.580889999983</v>
      </c>
      <c r="AC57" s="39">
        <f t="shared" si="6"/>
        <v>-3540.9706200000073</v>
      </c>
      <c r="AD57" s="40">
        <v>0.06975160335471141</v>
      </c>
      <c r="AE57" s="41">
        <v>0.1309052527621753</v>
      </c>
      <c r="AF57" s="41">
        <v>-3.775231876177857</v>
      </c>
      <c r="AG57" s="42">
        <v>-1.9701269604182226</v>
      </c>
      <c r="AH57" s="6"/>
      <c r="AI57" s="80">
        <v>-13866800</v>
      </c>
      <c r="AJ57" s="81">
        <v>11861535.04</v>
      </c>
    </row>
    <row r="58" spans="1:36" ht="20.25" customHeight="1">
      <c r="A58" s="6"/>
      <c r="B58" s="6"/>
      <c r="C58" s="6"/>
      <c r="D58" s="6"/>
      <c r="E58" s="6"/>
      <c r="F58" s="6"/>
      <c r="G58" s="6"/>
      <c r="H58" s="6"/>
      <c r="I58" s="1"/>
      <c r="J58" s="1">
        <v>40</v>
      </c>
      <c r="K58" s="82">
        <v>12</v>
      </c>
      <c r="L58" s="33" t="s">
        <v>49</v>
      </c>
      <c r="M58" s="79">
        <v>252032069</v>
      </c>
      <c r="N58" s="34">
        <v>750591.32658</v>
      </c>
      <c r="O58" s="34">
        <v>397406.1623</v>
      </c>
      <c r="P58" s="35">
        <f t="shared" si="0"/>
        <v>52.94574400569542</v>
      </c>
      <c r="Q58" s="34">
        <v>433104.87114999996</v>
      </c>
      <c r="R58" s="36">
        <f t="shared" si="4"/>
        <v>91.75749080004316</v>
      </c>
      <c r="S58" s="90">
        <v>767752.3772100001</v>
      </c>
      <c r="T58" s="34">
        <v>381654.83777</v>
      </c>
      <c r="U58" s="35">
        <f t="shared" si="1"/>
        <v>49.710668322112866</v>
      </c>
      <c r="V58" s="34">
        <v>427665.82835</v>
      </c>
      <c r="W58" s="36">
        <f t="shared" si="5"/>
        <v>89.2413684868119</v>
      </c>
      <c r="X58" s="37"/>
      <c r="Y58" s="34"/>
      <c r="Z58" s="38">
        <f t="shared" si="2"/>
        <v>-17161.05063000007</v>
      </c>
      <c r="AA58" s="38">
        <f t="shared" si="2"/>
        <v>15751.324530000042</v>
      </c>
      <c r="AB58" s="38">
        <f t="shared" si="3"/>
        <v>15751.324530000042</v>
      </c>
      <c r="AC58" s="39">
        <f t="shared" si="6"/>
        <v>5439.042799999937</v>
      </c>
      <c r="AD58" s="40">
        <v>0.2080841445306057</v>
      </c>
      <c r="AE58" s="41">
        <v>0.3321406938833558</v>
      </c>
      <c r="AF58" s="41">
        <v>-1.543527099008924</v>
      </c>
      <c r="AG58" s="42">
        <v>1.2592592592592593</v>
      </c>
      <c r="AH58" s="6"/>
      <c r="AI58" s="80">
        <v>-14485097.19</v>
      </c>
      <c r="AJ58" s="81">
        <v>83948735.41</v>
      </c>
    </row>
    <row r="59" spans="1:36" ht="20.25" customHeight="1" thickBot="1">
      <c r="A59" s="6"/>
      <c r="B59" s="6"/>
      <c r="C59" s="6"/>
      <c r="D59" s="6"/>
      <c r="E59" s="6"/>
      <c r="F59" s="6"/>
      <c r="G59" s="6"/>
      <c r="H59" s="6"/>
      <c r="I59" s="1"/>
      <c r="J59" s="1">
        <v>41</v>
      </c>
      <c r="K59" s="82">
        <v>13</v>
      </c>
      <c r="L59" s="33" t="s">
        <v>50</v>
      </c>
      <c r="M59" s="79">
        <v>98614562</v>
      </c>
      <c r="N59" s="34">
        <v>227135.829</v>
      </c>
      <c r="O59" s="34">
        <v>143569.19288</v>
      </c>
      <c r="P59" s="35">
        <f t="shared" si="0"/>
        <v>63.208518670121386</v>
      </c>
      <c r="Q59" s="34">
        <v>137331.96208000003</v>
      </c>
      <c r="R59" s="36">
        <f t="shared" si="4"/>
        <v>104.54171826101674</v>
      </c>
      <c r="S59" s="90">
        <v>239123.90529</v>
      </c>
      <c r="T59" s="34">
        <v>119411.27661</v>
      </c>
      <c r="U59" s="35">
        <f t="shared" si="1"/>
        <v>49.93698830118333</v>
      </c>
      <c r="V59" s="34">
        <v>143464.16156</v>
      </c>
      <c r="W59" s="36">
        <f t="shared" si="5"/>
        <v>83.2342205269568</v>
      </c>
      <c r="X59" s="37"/>
      <c r="Y59" s="34"/>
      <c r="Z59" s="38">
        <f t="shared" si="2"/>
        <v>-11988.076289999997</v>
      </c>
      <c r="AA59" s="38">
        <f t="shared" si="2"/>
        <v>24157.916269999987</v>
      </c>
      <c r="AB59" s="38">
        <f t="shared" si="3"/>
        <v>24157.916269999987</v>
      </c>
      <c r="AC59" s="39">
        <f t="shared" si="6"/>
        <v>-6132.199479999981</v>
      </c>
      <c r="AD59" s="40">
        <v>0.049998421093168516</v>
      </c>
      <c r="AE59" s="41">
        <v>0.09030886052469876</v>
      </c>
      <c r="AF59" s="41">
        <v>-3.943848368593538</v>
      </c>
      <c r="AG59" s="42">
        <v>-1.7893271461716937</v>
      </c>
      <c r="AH59" s="6"/>
      <c r="AI59" s="80">
        <v>-9840241.37</v>
      </c>
      <c r="AJ59" s="81">
        <v>447050.33</v>
      </c>
    </row>
    <row r="60" spans="1:36" ht="20.25" customHeight="1">
      <c r="A60" s="6"/>
      <c r="B60" s="6"/>
      <c r="C60" s="6"/>
      <c r="D60" s="6"/>
      <c r="E60" s="6"/>
      <c r="F60" s="6"/>
      <c r="G60" s="6"/>
      <c r="H60" s="6"/>
      <c r="I60" s="1"/>
      <c r="J60" s="1">
        <v>42</v>
      </c>
      <c r="K60" s="82">
        <v>14</v>
      </c>
      <c r="L60" s="33" t="s">
        <v>51</v>
      </c>
      <c r="M60" s="79">
        <v>325023304</v>
      </c>
      <c r="N60" s="34">
        <v>364175.57344</v>
      </c>
      <c r="O60" s="34">
        <v>187150.07395</v>
      </c>
      <c r="P60" s="35">
        <f t="shared" si="0"/>
        <v>51.39006775830176</v>
      </c>
      <c r="Q60" s="34">
        <v>186169.19641</v>
      </c>
      <c r="R60" s="36">
        <f t="shared" si="4"/>
        <v>100.52687424069866</v>
      </c>
      <c r="S60" s="90">
        <v>372688.77699</v>
      </c>
      <c r="T60" s="34">
        <v>193397.02753999998</v>
      </c>
      <c r="U60" s="35">
        <f t="shared" si="1"/>
        <v>51.892366897109234</v>
      </c>
      <c r="V60" s="34">
        <v>184682.88797</v>
      </c>
      <c r="W60" s="36">
        <f t="shared" si="5"/>
        <v>104.71843367070126</v>
      </c>
      <c r="X60" s="37"/>
      <c r="Y60" s="34"/>
      <c r="Z60" s="38">
        <f t="shared" si="2"/>
        <v>-8513.203549999977</v>
      </c>
      <c r="AA60" s="38">
        <f t="shared" si="2"/>
        <v>-6246.95358999999</v>
      </c>
      <c r="AB60" s="38">
        <f t="shared" si="3"/>
        <v>-6246.95358999999</v>
      </c>
      <c r="AC60" s="39">
        <f t="shared" si="6"/>
        <v>1486.3084399999934</v>
      </c>
      <c r="AD60" s="40">
        <v>0.04139405441298004</v>
      </c>
      <c r="AE60" s="41">
        <v>0.07412297646694198</v>
      </c>
      <c r="AF60" s="41">
        <v>-3.912120397742542</v>
      </c>
      <c r="AG60" s="42">
        <v>-8.045226130653266</v>
      </c>
      <c r="AH60" s="6"/>
      <c r="AI60" s="84">
        <v>-40951926.45</v>
      </c>
      <c r="AJ60" s="85">
        <v>31280182.48</v>
      </c>
    </row>
    <row r="61" spans="1:36" ht="20.25" customHeight="1">
      <c r="A61" s="1"/>
      <c r="B61" s="1"/>
      <c r="C61" s="1"/>
      <c r="D61" s="1"/>
      <c r="E61" s="1"/>
      <c r="F61" s="1"/>
      <c r="G61" s="1"/>
      <c r="H61" s="1"/>
      <c r="I61" s="1"/>
      <c r="J61" s="1">
        <v>43</v>
      </c>
      <c r="K61" s="83">
        <v>45</v>
      </c>
      <c r="L61" s="33" t="s">
        <v>52</v>
      </c>
      <c r="M61" s="79">
        <v>72906330</v>
      </c>
      <c r="N61" s="34">
        <v>108025.74806</v>
      </c>
      <c r="O61" s="34">
        <v>61112.9468</v>
      </c>
      <c r="P61" s="35">
        <f t="shared" si="0"/>
        <v>56.572574499605835</v>
      </c>
      <c r="Q61" s="34">
        <v>58272.752140000004</v>
      </c>
      <c r="R61" s="36">
        <f t="shared" si="4"/>
        <v>104.87396691540573</v>
      </c>
      <c r="S61" s="90">
        <v>119237.53806</v>
      </c>
      <c r="T61" s="34">
        <v>54439.18456</v>
      </c>
      <c r="U61" s="35">
        <f t="shared" si="1"/>
        <v>45.656078987983086</v>
      </c>
      <c r="V61" s="34">
        <v>54193.1363</v>
      </c>
      <c r="W61" s="36">
        <f t="shared" si="5"/>
        <v>100.45402107498991</v>
      </c>
      <c r="X61" s="37"/>
      <c r="Y61" s="34"/>
      <c r="Z61" s="38">
        <f t="shared" si="2"/>
        <v>-11211.790000000008</v>
      </c>
      <c r="AA61" s="38">
        <f t="shared" si="2"/>
        <v>6673.762239999996</v>
      </c>
      <c r="AB61" s="38">
        <f t="shared" si="3"/>
        <v>6673.762239999996</v>
      </c>
      <c r="AC61" s="39">
        <f t="shared" si="6"/>
        <v>4079.615840000006</v>
      </c>
      <c r="AD61" s="43">
        <v>0</v>
      </c>
      <c r="AE61" s="44">
        <v>0</v>
      </c>
      <c r="AF61" s="44">
        <v>23.225370310270716</v>
      </c>
      <c r="AG61" s="45"/>
      <c r="AH61" s="1"/>
      <c r="AI61" s="80">
        <v>-8662831</v>
      </c>
      <c r="AJ61" s="81">
        <v>2738914.53</v>
      </c>
    </row>
    <row r="62" spans="1:36" ht="20.25" customHeight="1" thickBot="1">
      <c r="A62" s="6"/>
      <c r="B62" s="6"/>
      <c r="C62" s="6"/>
      <c r="D62" s="6"/>
      <c r="E62" s="6"/>
      <c r="F62" s="6"/>
      <c r="G62" s="6"/>
      <c r="H62" s="6"/>
      <c r="I62" s="6"/>
      <c r="J62" s="6"/>
      <c r="K62" s="5"/>
      <c r="L62" s="49" t="s">
        <v>53</v>
      </c>
      <c r="M62" s="50">
        <f>SUM(M19:M61)</f>
        <v>9942101520.17</v>
      </c>
      <c r="N62" s="51">
        <f>SUM(N19:N61)</f>
        <v>27244935.81539999</v>
      </c>
      <c r="O62" s="51">
        <f>SUM(O19:O61)</f>
        <v>13827560.886749996</v>
      </c>
      <c r="P62" s="52">
        <f t="shared" si="0"/>
        <v>50.75277468238363</v>
      </c>
      <c r="Q62" s="51">
        <f>SUM(Q19:Q61)</f>
        <v>13919604.561609998</v>
      </c>
      <c r="R62" s="53">
        <f>O62/Q62*100</f>
        <v>99.3387479187889</v>
      </c>
      <c r="S62" s="51">
        <f>SUM(S19:S61)</f>
        <v>29138437.769899998</v>
      </c>
      <c r="T62" s="51">
        <f>SUM(T19:T61)</f>
        <v>13364079.656619996</v>
      </c>
      <c r="U62" s="54">
        <f t="shared" si="1"/>
        <v>45.86409114364082</v>
      </c>
      <c r="V62" s="51">
        <f>SUM(V19:V61)</f>
        <v>13733128.924359996</v>
      </c>
      <c r="W62" s="53">
        <f t="shared" si="5"/>
        <v>97.31270805238437</v>
      </c>
      <c r="X62" s="55">
        <f>SUM(X19:X61)</f>
        <v>0</v>
      </c>
      <c r="Y62" s="56">
        <f>SUM(Y19:Y61)</f>
        <v>0</v>
      </c>
      <c r="Z62" s="57">
        <f t="shared" si="2"/>
        <v>-1893501.9545000084</v>
      </c>
      <c r="AA62" s="57">
        <f t="shared" si="2"/>
        <v>463481.23013000004</v>
      </c>
      <c r="AB62" s="57">
        <f t="shared" si="3"/>
        <v>463481.23013000004</v>
      </c>
      <c r="AC62" s="58">
        <f t="shared" si="6"/>
        <v>186475.63725000247</v>
      </c>
      <c r="AD62" s="59" t="s">
        <v>54</v>
      </c>
      <c r="AE62" s="60" t="s">
        <v>55</v>
      </c>
      <c r="AI62" s="86">
        <f>SUM(AI19:AI61)</f>
        <v>-922006965.6800001</v>
      </c>
      <c r="AJ62" s="86">
        <f>SUM(AJ19:AJ61)</f>
        <v>714313826.7900003</v>
      </c>
    </row>
    <row r="63" spans="1:31" ht="20.25" customHeight="1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1"/>
      <c r="L63" s="61"/>
      <c r="M63" s="62"/>
      <c r="N63" s="34" t="e">
        <f>#REF!/1000</f>
        <v>#REF!</v>
      </c>
      <c r="O63" s="34" t="e">
        <f>#REF!/1000</f>
        <v>#REF!</v>
      </c>
      <c r="P63" s="62">
        <v>66.7</v>
      </c>
      <c r="Q63" s="62">
        <f>SUM(Q19:Q62)</f>
        <v>27839209.123219997</v>
      </c>
      <c r="R63" s="62"/>
      <c r="S63" s="62"/>
      <c r="T63" s="62"/>
      <c r="U63" s="62"/>
      <c r="V63" s="62"/>
      <c r="W63" s="63"/>
      <c r="X63" s="64"/>
      <c r="Y63" s="64"/>
      <c r="Z63" s="62"/>
      <c r="AA63" s="62"/>
      <c r="AB63" s="87">
        <v>1924530.66369</v>
      </c>
      <c r="AC63" s="62"/>
      <c r="AD63" s="59"/>
      <c r="AE63" s="60"/>
    </row>
    <row r="64" spans="1:31" ht="12.75" customHeight="1" hidden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1"/>
      <c r="M64" s="1"/>
      <c r="N64" s="34" t="e">
        <f>#REF!/1000</f>
        <v>#REF!</v>
      </c>
      <c r="O64" s="34" t="e">
        <f>#REF!/1000</f>
        <v>#REF!</v>
      </c>
      <c r="P64" s="1"/>
      <c r="Q64" s="1"/>
      <c r="R64" s="1"/>
      <c r="S64" s="1"/>
      <c r="T64" s="1"/>
      <c r="U64" s="1"/>
      <c r="V64" s="1"/>
      <c r="W64" s="63"/>
      <c r="X64" s="1"/>
      <c r="Y64" s="1"/>
      <c r="Z64" s="1"/>
      <c r="AA64" s="1"/>
      <c r="AB64" s="65">
        <f>AB63+AB62</f>
        <v>2388011.89382</v>
      </c>
      <c r="AC64" s="1"/>
      <c r="AD64" s="6"/>
      <c r="AE64" s="6"/>
    </row>
    <row r="65" ht="21.75" customHeight="1">
      <c r="W65" s="63"/>
    </row>
    <row r="66" spans="12:23" ht="98.25" customHeight="1">
      <c r="L66" s="100" t="s">
        <v>61</v>
      </c>
      <c r="M66" s="101"/>
      <c r="N66" s="101"/>
      <c r="O66" s="101"/>
      <c r="P66" s="101"/>
      <c r="Q66" s="88"/>
      <c r="R66" s="88"/>
      <c r="S66" s="99" t="s">
        <v>62</v>
      </c>
      <c r="T66" s="99"/>
      <c r="U66" s="99"/>
      <c r="W66" s="63"/>
    </row>
    <row r="67" spans="23:28" ht="12.75">
      <c r="W67" s="89"/>
      <c r="AB67" s="66" t="s">
        <v>59</v>
      </c>
    </row>
  </sheetData>
  <sheetProtection/>
  <mergeCells count="7">
    <mergeCell ref="K3:AC3"/>
    <mergeCell ref="L4:AC4"/>
    <mergeCell ref="N15:R15"/>
    <mergeCell ref="S15:W15"/>
    <mergeCell ref="Z15:AC15"/>
    <mergeCell ref="S66:U66"/>
    <mergeCell ref="L66:P66"/>
  </mergeCells>
  <printOptions/>
  <pageMargins left="0.5905511811023622" right="0.5905511811023622" top="0" bottom="0.7874015748031497" header="0.5" footer="0.5"/>
  <pageSetup fitToHeight="1" fitToWidth="1" horizontalDpi="600" verticalDpi="600" orientation="landscape" paperSize="8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Shulgina</cp:lastModifiedBy>
  <cp:lastPrinted>2017-03-17T06:50:42Z</cp:lastPrinted>
  <dcterms:created xsi:type="dcterms:W3CDTF">2007-02-26T07:16:01Z</dcterms:created>
  <dcterms:modified xsi:type="dcterms:W3CDTF">2017-08-16T14:04:00Z</dcterms:modified>
  <cp:category/>
  <cp:version/>
  <cp:contentType/>
  <cp:contentStatus/>
</cp:coreProperties>
</file>