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605" windowWidth="11805" windowHeight="4905" activeTab="0"/>
  </bookViews>
  <sheets>
    <sheet name="на 01.04.2017" sheetId="1"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'на 01.04.2017'!$A$5:$L$463</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Z_0334E37D_2FBF_4162_B72B_09218940E12F_.wvu.Cols" localSheetId="0" hidden="1">'на 01.04.2017'!$F:$H</definedName>
    <definedName name="Z_0334E37D_2FBF_4162_B72B_09218940E12F_.wvu.FilterData" localSheetId="0" hidden="1">'на 01.04.2017'!$A$5:$L$463</definedName>
    <definedName name="Z_0334E37D_2FBF_4162_B72B_09218940E12F_.wvu.PrintArea" localSheetId="0" hidden="1">'на 01.04.2017'!$A$1:$L$463</definedName>
    <definedName name="Z_0334E37D_2FBF_4162_B72B_09218940E12F_.wvu.PrintTitles" localSheetId="0" hidden="1">'на 01.04.2017'!$5:$5</definedName>
    <definedName name="Z_0334E37D_2FBF_4162_B72B_09218940E12F_.wvu.Rows" localSheetId="0" hidden="1">'на 01.04.2017'!$333:$347,'на 01.04.2017'!$461:$462</definedName>
    <definedName name="Z_1807CB52_78E1_4B12_B76E_DE3881FBEA8C_.wvu.Cols" localSheetId="0" hidden="1">'на 01.04.2017'!$F:$H</definedName>
    <definedName name="Z_1807CB52_78E1_4B12_B76E_DE3881FBEA8C_.wvu.FilterData" localSheetId="0" hidden="1">'на 01.04.2017'!$A$5:$L$463</definedName>
    <definedName name="Z_1807CB52_78E1_4B12_B76E_DE3881FBEA8C_.wvu.PrintArea" localSheetId="0" hidden="1">'на 01.04.2017'!$A$1:$L$463</definedName>
    <definedName name="Z_1807CB52_78E1_4B12_B76E_DE3881FBEA8C_.wvu.PrintTitles" localSheetId="0" hidden="1">'на 01.04.2017'!$5:$5</definedName>
    <definedName name="Z_1807CB52_78E1_4B12_B76E_DE3881FBEA8C_.wvu.Rows" localSheetId="0" hidden="1">'на 01.04.2017'!$333:$347,'на 01.04.2017'!$461:$462</definedName>
    <definedName name="_xlnm.Print_Titles" localSheetId="0">'на 01.04.2017'!$5:$5</definedName>
    <definedName name="_xlnm.Print_Area" localSheetId="0">'на 01.04.2017'!$A$1:$L$463</definedName>
  </definedNames>
  <calcPr fullCalcOnLoad="1"/>
</workbook>
</file>

<file path=xl/sharedStrings.xml><?xml version="1.0" encoding="utf-8"?>
<sst xmlns="http://schemas.openxmlformats.org/spreadsheetml/2006/main" count="971" uniqueCount="926">
  <si>
    <t>Наименование показателя</t>
  </si>
  <si>
    <t>Код по бюджетной классификации</t>
  </si>
  <si>
    <t>% исполнения</t>
  </si>
  <si>
    <t>к закону о бюджете</t>
  </si>
  <si>
    <t>к уточненному плану</t>
  </si>
  <si>
    <t xml:space="preserve">Утверждено законом 132-ЗО от 27.12.2012
</t>
  </si>
  <si>
    <t>Уточненный план на 01.02.2013</t>
  </si>
  <si>
    <t>Исполнено
на 01.02.2013</t>
  </si>
  <si>
    <t>(тыс. руб.)</t>
  </si>
  <si>
    <t>справочно</t>
  </si>
  <si>
    <t>Факт за аналогичный период прошлого года</t>
  </si>
  <si>
    <t>Темп роста поступлений к аналогичному периоду прошлого года, %</t>
  </si>
  <si>
    <t>Г.А. Яковлева</t>
  </si>
  <si>
    <t>Заместитель начальника управления сводного бюджетного
планирования и анализа исполнения бюджета</t>
  </si>
  <si>
    <t>СВОДКА ОБ ИСПОЛНЕНИИ ОБЛАСТНОГО БЮДЖЕТА ТВЕРСКОЙ ОБЛАСТИ
НА 1 апреля 2017 ГОДА</t>
  </si>
  <si>
    <t>Исполнено
на 01.04.2017</t>
  </si>
  <si>
    <t>Уточненный план на 01.04.2017</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</si>
  <si>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</si>
  <si>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</si>
  <si>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</si>
  <si>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</si>
  <si>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</si>
  <si>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</si>
  <si>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</si>
  <si>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</si>
  <si>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</si>
  <si>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</si>
  <si>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</si>
  <si>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</si>
  <si>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</si>
  <si>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</si>
  <si>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</si>
  <si>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</si>
  <si>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</si>
  <si>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</si>
  <si>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</si>
  <si>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</si>
  <si>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</si>
  <si>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</si>
  <si>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</si>
  <si>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</si>
  <si>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</si>
  <si>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</si>
  <si>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</si>
  <si>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</si>
  <si>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</si>
  <si>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</si>
  <si>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</si>
  <si>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</si>
  <si>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</si>
  <si>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</si>
  <si>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</si>
  <si>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</si>
  <si>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</si>
  <si>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</si>
  <si>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</si>
  <si>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</si>
  <si>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</si>
  <si>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</si>
  <si>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</si>
  <si>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</si>
  <si>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</si>
  <si>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</si>
  <si>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</si>
  <si>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</si>
  <si>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</si>
  <si>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</si>
  <si>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</si>
  <si>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</si>
  <si>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</si>
  <si>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</si>
  <si>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</si>
  <si>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</si>
  <si>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</si>
  <si>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</si>
  <si>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</si>
  <si>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</si>
  <si>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</si>
  <si>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</si>
  <si>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</si>
  <si>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</si>
  <si>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</si>
  <si>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</si>
  <si>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</si>
  <si>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</si>
  <si>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</si>
  <si>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</si>
  <si>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</si>
  <si>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</si>
  <si>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</si>
  <si>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</si>
  <si>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</si>
  <si>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</si>
  <si>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</si>
  <si>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</si>
  <si>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</si>
  <si>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</si>
  <si>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</si>
  <si>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</si>
  <si>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</si>
  <si>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</si>
  <si>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</si>
  <si>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</si>
  <si>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</si>
  <si>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</si>
  <si>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</si>
  <si>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</si>
  <si>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</si>
  <si>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</si>
  <si>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</si>
  <si>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</si>
  <si>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</si>
  <si>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</si>
  <si>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</si>
  <si>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</si>
  <si>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</si>
  <si>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</si>
  <si>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</si>
  <si>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</si>
  <si>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</si>
  <si>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</si>
  <si>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</si>
  <si>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</si>
  <si>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</si>
  <si>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</si>
  <si>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</si>
  <si>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</si>
  <si>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 7</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</si>
  <si>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</si>
  <si>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</si>
  <si>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</si>
  <si>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Плата за иные виды негативного воздействия на окружающую среду 8</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</si>
  <si>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</si>
  <si>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</si>
  <si>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</si>
  <si>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</si>
  <si>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</si>
  <si>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</si>
  <si>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</si>
  <si>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</si>
  <si>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</si>
  <si>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</si>
  <si>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</si>
  <si>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</si>
  <si>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</si>
  <si>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</si>
  <si>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</si>
  <si>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</si>
  <si>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</si>
  <si>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</si>
  <si>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</si>
  <si>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</si>
  <si>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</si>
  <si>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</si>
  <si>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</si>
  <si>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</si>
  <si>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</si>
  <si>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</si>
  <si>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</si>
  <si>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</si>
  <si>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</si>
  <si>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</si>
  <si>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</si>
  <si>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</si>
  <si>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</si>
  <si>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</si>
  <si>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</si>
  <si>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</si>
  <si>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</si>
  <si>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</si>
  <si>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</si>
  <si>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</si>
  <si>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</si>
  <si>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</si>
  <si>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</si>
  <si>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</si>
  <si>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</si>
  <si>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</si>
  <si>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</si>
  <si>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</si>
  <si>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</si>
  <si>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</si>
  <si>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</si>
  <si>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</si>
  <si>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</si>
  <si>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</si>
  <si>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</si>
  <si>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</si>
  <si>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</si>
  <si>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</si>
  <si>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</si>
  <si>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</si>
  <si>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</si>
  <si>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</si>
  <si>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</si>
  <si>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</si>
  <si>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</si>
  <si>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</si>
  <si>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</si>
  <si>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</si>
  <si>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</si>
  <si>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</si>
  <si>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</si>
  <si>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</si>
  <si>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</si>
  <si>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</si>
  <si>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</si>
  <si>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</si>
  <si>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</si>
  <si>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</si>
  <si>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</si>
  <si>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</si>
  <si>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</si>
  <si>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</si>
  <si>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</si>
  <si>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</si>
  <si>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</si>
  <si>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</si>
  <si>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</si>
  <si>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</si>
  <si>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</si>
  <si>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</si>
  <si>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</si>
  <si>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</si>
  <si>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</si>
  <si>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</si>
  <si>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</si>
  <si>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</si>
  <si>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</si>
  <si>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</si>
  <si>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</si>
  <si>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</si>
  <si>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</si>
  <si>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</si>
  <si>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</si>
  <si>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</si>
  <si>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</si>
  <si>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</si>
  <si>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</si>
  <si>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</si>
  <si>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</si>
  <si>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</si>
  <si>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</si>
  <si>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</si>
  <si>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</si>
  <si>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</si>
  <si>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</si>
  <si>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</si>
  <si>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</si>
  <si>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</si>
  <si>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</si>
  <si>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</si>
  <si>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</si>
  <si>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</si>
  <si>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</si>
  <si>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</si>
  <si>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</si>
  <si>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</si>
  <si>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</si>
  <si>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</si>
  <si>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</si>
  <si>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</si>
  <si>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</si>
  <si>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</si>
  <si>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</si>
  <si>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</si>
  <si>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</si>
  <si>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</si>
  <si>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</si>
  <si>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</si>
  <si>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</si>
  <si>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</si>
  <si>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</si>
  <si>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</si>
  <si>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</si>
  <si>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</si>
  <si>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</si>
  <si>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</si>
  <si>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</si>
  <si>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</si>
  <si>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</si>
  <si>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</si>
  <si>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</si>
  <si>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</si>
  <si>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</si>
  <si>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</si>
  <si>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</si>
  <si>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</si>
  <si>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</si>
  <si>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</si>
  <si>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</si>
  <si>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</si>
  <si>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</si>
  <si>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</si>
  <si>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</si>
  <si>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</si>
  <si>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</si>
  <si>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</si>
  <si>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</si>
  <si>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финансовое обеспечение дорожной деятельности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</si>
  <si>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</si>
  <si>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</si>
  <si>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</si>
  <si>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</si>
  <si>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</si>
  <si>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</si>
  <si>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</si>
  <si>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</si>
  <si>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</si>
  <si>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</si>
  <si>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</si>
  <si>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</si>
  <si>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</si>
  <si>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</si>
  <si>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</si>
  <si>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остатков субсидий на мероприятия государственной программы Российской Федерации "Доступная среда" на 2011 - 2020 годы из бюджетов муниципальных образований</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</si>
  <si>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</si>
  <si>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</si>
  <si>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</si>
  <si>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</si>
  <si>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</si>
  <si>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</si>
  <si>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</si>
  <si>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</si>
  <si>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</si>
  <si>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</si>
  <si>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</si>
  <si>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</si>
  <si>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</si>
  <si>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</si>
  <si>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</si>
  <si>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</si>
  <si>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</si>
  <si>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</si>
  <si>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</si>
  <si>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субъектов Российской Федерации</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</si>
  <si>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</si>
  <si>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</si>
  <si>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</si>
  <si>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</si>
  <si>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</si>
  <si>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</si>
  <si>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</si>
  <si>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</si>
  <si>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</si>
  <si>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</si>
  <si>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</si>
  <si>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</si>
  <si>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</si>
  <si>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</si>
  <si>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</si>
  <si>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</si>
  <si>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</si>
  <si>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</si>
  <si>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00010302120010000110</t>
  </si>
  <si>
    <t>00010302130010000110</t>
  </si>
  <si>
    <t>00010302140010000110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</si>
  <si>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</si>
  <si>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</si>
  <si>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</si>
  <si>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</si>
  <si>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</si>
  <si>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</si>
  <si>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</si>
  <si>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</si>
  <si>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</si>
  <si>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</si>
  <si>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</si>
  <si>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</si>
  <si>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</si>
  <si>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</si>
  <si>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</si>
  <si>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</si>
  <si>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</si>
  <si>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</si>
  <si>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</si>
  <si>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</si>
  <si>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</si>
  <si>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</si>
  <si>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</si>
  <si>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</si>
  <si>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</si>
  <si>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</si>
  <si>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</si>
  <si>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</si>
  <si>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</si>
  <si>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</si>
  <si>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</si>
  <si>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</si>
  <si>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</si>
  <si>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</si>
  <si>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</si>
  <si>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</si>
  <si>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</si>
  <si>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</si>
  <si>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</si>
  <si>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</si>
  <si>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</si>
  <si>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</si>
  <si>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</si>
  <si>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00010807142010000110</t>
  </si>
  <si>
    <t>00010807160010000110</t>
  </si>
  <si>
    <t>00010807170010000110</t>
  </si>
  <si>
    <t>00010807172010000110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</si>
  <si>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</si>
  <si>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</si>
  <si>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</si>
  <si>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</si>
  <si>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</si>
  <si>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</si>
  <si>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</si>
  <si>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</si>
  <si>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</si>
  <si>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00010901030050000110</t>
  </si>
  <si>
    <t>00010903000000000110</t>
  </si>
  <si>
    <t>00010903020000000110</t>
  </si>
  <si>
    <t>00010903023010000110</t>
  </si>
  <si>
    <t>00010903080000000110</t>
  </si>
  <si>
    <t>00010903082020000110</t>
  </si>
  <si>
    <t>00010904000000000110</t>
  </si>
  <si>
    <t>00010904010020000110</t>
  </si>
  <si>
    <t>00010904020020000110</t>
  </si>
  <si>
    <t>00010904030010000110</t>
  </si>
  <si>
    <t>00010904040010000110</t>
  </si>
  <si>
    <t>00010906000020000110</t>
  </si>
  <si>
    <t>00010906010020000110</t>
  </si>
  <si>
    <t>00010906020020000110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</si>
  <si>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</si>
  <si>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</si>
  <si>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</si>
  <si>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</si>
  <si>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</si>
  <si>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</si>
  <si>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</si>
  <si>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</si>
  <si>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</si>
  <si>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</si>
  <si>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</si>
  <si>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</si>
  <si>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</si>
  <si>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</si>
  <si>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</si>
  <si>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</si>
  <si>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</si>
  <si>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</si>
  <si>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</si>
  <si>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00011200000000000000</t>
  </si>
  <si>
    <t>00011201000010000120</t>
  </si>
  <si>
    <t>00011201010010000120</t>
  </si>
  <si>
    <t>00011201020010000120</t>
  </si>
  <si>
    <t>00011201030010000120</t>
  </si>
  <si>
    <t>00011201040010000120</t>
  </si>
  <si>
    <t>00011201050010000120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</si>
  <si>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</si>
  <si>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</si>
  <si>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</si>
  <si>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</si>
  <si>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</si>
  <si>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</si>
  <si>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</si>
  <si>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</si>
  <si>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</si>
  <si>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</si>
  <si>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</si>
  <si>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</si>
  <si>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</si>
  <si>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</si>
  <si>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</si>
  <si>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</si>
  <si>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00011301031010000130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</si>
  <si>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</si>
  <si>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</si>
  <si>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</si>
  <si>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</si>
  <si>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</si>
  <si>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</si>
  <si>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</si>
  <si>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</si>
  <si>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</si>
  <si>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</si>
  <si>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</si>
  <si>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</si>
  <si>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</si>
  <si>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</si>
  <si>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</si>
  <si>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</si>
  <si>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00011402022020000410</t>
  </si>
  <si>
    <t>00011402023020000410</t>
  </si>
  <si>
    <t>00011406000000000430</t>
  </si>
  <si>
    <t>00011406020000000430</t>
  </si>
  <si>
    <t>00011406022020000430</t>
  </si>
  <si>
    <t>00011500000000000000</t>
  </si>
  <si>
    <t>00011502000000000140</t>
  </si>
  <si>
    <t>00011502020020000140</t>
  </si>
  <si>
    <t>00011600000000000000</t>
  </si>
  <si>
    <t>00011602000000000140</t>
  </si>
  <si>
    <t>00011602030020000140</t>
  </si>
  <si>
    <t>00011618000000000140</t>
  </si>
  <si>
    <t>00011618020020000140</t>
  </si>
  <si>
    <t>00011621000000000140</t>
  </si>
  <si>
    <t>00011621020020000140</t>
  </si>
  <si>
    <t>00011623000000000140</t>
  </si>
  <si>
    <t>00011623020020000140</t>
  </si>
  <si>
    <t>00011623021020000140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</si>
  <si>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</si>
  <si>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</si>
  <si>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</si>
  <si>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</si>
  <si>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</si>
  <si>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</si>
  <si>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</si>
  <si>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</si>
  <si>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</si>
  <si>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</si>
  <si>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</si>
  <si>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</si>
  <si>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</si>
  <si>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</si>
  <si>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</si>
  <si>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</si>
  <si>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</si>
  <si>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</si>
  <si>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</si>
  <si>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</si>
  <si>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</si>
  <si>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</si>
  <si>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</si>
  <si>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</si>
  <si>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</si>
  <si>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</si>
  <si>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00020210000000000151</t>
  </si>
  <si>
    <t>00020215001000000151</t>
  </si>
  <si>
    <t>00020215001020000151</t>
  </si>
  <si>
    <t>00020215009000000151</t>
  </si>
  <si>
    <t>00020215009020000151</t>
  </si>
  <si>
    <t>00020215010000000151</t>
  </si>
  <si>
    <t>00020215010020000151</t>
  </si>
  <si>
    <t>00020220000000000151</t>
  </si>
  <si>
    <t>00020220051000000151</t>
  </si>
  <si>
    <t>00020220051020000151</t>
  </si>
  <si>
    <t>00020220077000000151</t>
  </si>
  <si>
    <t>00020220077020000151</t>
  </si>
  <si>
    <t>00020225027000000151</t>
  </si>
  <si>
    <t>00020225027020000151</t>
  </si>
  <si>
    <t>00020225028000000151</t>
  </si>
  <si>
    <t>00020225028020000151</t>
  </si>
  <si>
    <t>00020225081000000151</t>
  </si>
  <si>
    <t>00020225081020000151</t>
  </si>
  <si>
    <t>00020225082020000151</t>
  </si>
  <si>
    <t>00020225084020000151</t>
  </si>
  <si>
    <t>00020225086000000151</t>
  </si>
  <si>
    <t>00020225086020000151</t>
  </si>
  <si>
    <t>00020225097000000151</t>
  </si>
  <si>
    <t>00020225097020000151</t>
  </si>
  <si>
    <t>00020225382020000151</t>
  </si>
  <si>
    <t>00020225402020000151</t>
  </si>
  <si>
    <t>00020225462020000151</t>
  </si>
  <si>
    <t>00020225516000000151</t>
  </si>
  <si>
    <t>00020225516020000151</t>
  </si>
  <si>
    <t>00020225519000000151</t>
  </si>
  <si>
    <t>00020225519020000151</t>
  </si>
  <si>
    <t>00020225520000000151</t>
  </si>
  <si>
    <t>00020225520020000151</t>
  </si>
  <si>
    <t>00020225541020000151</t>
  </si>
  <si>
    <t>00020225542020000151</t>
  </si>
  <si>
    <t>00020225543020000151</t>
  </si>
  <si>
    <t>00020225544020000151</t>
  </si>
  <si>
    <t>00020225545000000151</t>
  </si>
  <si>
    <t>00020225545020000151</t>
  </si>
  <si>
    <t>00020225555000000151</t>
  </si>
  <si>
    <t>00020225555020000151</t>
  </si>
  <si>
    <t>00020225558000000151</t>
  </si>
  <si>
    <t>00020225558020000151</t>
  </si>
  <si>
    <t>00020225560000000151</t>
  </si>
  <si>
    <t>00020225560020000151</t>
  </si>
  <si>
    <t>00020229999000000151</t>
  </si>
  <si>
    <t>00020229999020000151</t>
  </si>
  <si>
    <t>00020230000000000151</t>
  </si>
  <si>
    <t>00020235118000000151</t>
  </si>
  <si>
    <t>00020235118020000151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</si>
  <si>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</si>
  <si>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</si>
  <si>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</si>
  <si>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</si>
  <si>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</si>
  <si>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</si>
  <si>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</si>
  <si>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</si>
  <si>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</si>
  <si>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</si>
  <si>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</si>
  <si>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</si>
  <si>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</si>
  <si>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</si>
  <si>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</si>
  <si>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</si>
  <si>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</si>
  <si>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</si>
  <si>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</si>
  <si>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</si>
  <si>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</si>
  <si>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</si>
  <si>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</si>
  <si>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</si>
  <si>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</si>
  <si>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</si>
  <si>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</si>
  <si>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</si>
  <si>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</si>
  <si>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</si>
  <si>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00020235900020000151</t>
  </si>
  <si>
    <t>00020240000000000151</t>
  </si>
  <si>
    <t>00020245136020000151</t>
  </si>
  <si>
    <t>00020245141000000151</t>
  </si>
  <si>
    <t>00020245141020000151</t>
  </si>
  <si>
    <t>00020245142000000151</t>
  </si>
  <si>
    <t>00020245142020000151</t>
  </si>
  <si>
    <t>00020245161000000151</t>
  </si>
  <si>
    <t>00020245161020000151</t>
  </si>
  <si>
    <t>00020245197020000151</t>
  </si>
  <si>
    <t>00020245390020000151</t>
  </si>
  <si>
    <t>00020300000000000000</t>
  </si>
  <si>
    <t>00020302000020000180</t>
  </si>
  <si>
    <t>00020302040020000180</t>
  </si>
  <si>
    <t>00020400000000000000</t>
  </si>
  <si>
    <t>00020402000020000180</t>
  </si>
  <si>
    <t>00020402010020000180</t>
  </si>
  <si>
    <t>00021800000000000000</t>
  </si>
  <si>
    <t>00021800000000000151</t>
  </si>
  <si>
    <t>00021800000000000180</t>
  </si>
  <si>
    <t>00021800000020000151</t>
  </si>
  <si>
    <t>00021802000020000180</t>
  </si>
  <si>
    <t>00021802010020000180</t>
  </si>
  <si>
    <t>00021802020020000180</t>
  </si>
  <si>
    <t>00021802030020000180</t>
  </si>
  <si>
    <t>00021825020020000151</t>
  </si>
  <si>
    <t>00021825027020000151</t>
  </si>
  <si>
    <t>00021825097020000151</t>
  </si>
  <si>
    <t>00021825509020000151</t>
  </si>
  <si>
    <t>00021852900020000151</t>
  </si>
  <si>
    <t>00021860010020000151</t>
  </si>
  <si>
    <t>00021871030020000151</t>
  </si>
  <si>
    <t>00021900000000000000</t>
  </si>
  <si>
    <t>00021900000020000151</t>
  </si>
  <si>
    <t>00021925018020000151</t>
  </si>
  <si>
    <t>00021925020020000151</t>
  </si>
  <si>
    <t>00021925027020000151</t>
  </si>
  <si>
    <t>00021925053020000151</t>
  </si>
  <si>
    <t>00021925054020000151</t>
  </si>
  <si>
    <t>00021925081020000151</t>
  </si>
  <si>
    <t>00021925082020000151</t>
  </si>
  <si>
    <t>00021925084020000151</t>
  </si>
  <si>
    <t>00021925097020000151</t>
  </si>
  <si>
    <t>00021925470020000151</t>
  </si>
  <si>
    <t>00021925509020000151</t>
  </si>
  <si>
    <t>00021925541020000151</t>
  </si>
  <si>
    <t>00021943893020000151</t>
  </si>
  <si>
    <t>00021945420020000151</t>
  </si>
  <si>
    <t>00021990000020000151</t>
  </si>
  <si>
    <t>х</t>
  </si>
  <si>
    <t>Расходы бюджета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</si>
  <si>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</si>
  <si>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</si>
  <si>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</si>
  <si>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</si>
  <si>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</si>
  <si>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</si>
  <si>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</si>
  <si>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</si>
  <si>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</si>
  <si>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</si>
  <si>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</si>
  <si>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</si>
  <si>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</si>
  <si>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</si>
  <si>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</si>
  <si>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</si>
  <si>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</si>
  <si>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</si>
  <si>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</si>
  <si>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</si>
  <si>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</si>
  <si>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</si>
  <si>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</si>
  <si>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</si>
  <si>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</si>
  <si>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</si>
  <si>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</si>
  <si>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</si>
  <si>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</si>
  <si>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</si>
  <si>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</si>
  <si>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</si>
  <si>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</si>
  <si>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</si>
  <si>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</si>
  <si>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</si>
  <si>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</si>
  <si>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</si>
  <si>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</si>
  <si>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</si>
  <si>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Начальное профессиональное образование</t>
  </si>
  <si>
    <t>Среднее профессиональное образование</t>
  </si>
  <si>
    <t>Профессиональная подготовка, переподготовка и повышение квалификации</t>
  </si>
  <si>
    <t>Молодежная политика и оздоровление детей</t>
  </si>
  <si>
    <t>Другие вопросы в области образования</t>
  </si>
  <si>
    <t>КУЛЬТУРА, КИНЕМАТОГРАФИЯ</t>
  </si>
  <si>
    <t>Культура</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</si>
  <si>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</si>
  <si>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</si>
  <si>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</si>
  <si>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</si>
  <si>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</si>
  <si>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</si>
  <si>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</si>
  <si>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её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</si>
  <si>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</si>
  <si>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</si>
  <si>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</si>
  <si>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</si>
  <si>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</si>
  <si>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</si>
  <si>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</si>
  <si>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</si>
  <si>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</si>
  <si>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</si>
  <si>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</si>
  <si>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</si>
  <si>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</si>
  <si>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</si>
  <si>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</si>
  <si>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</si>
  <si>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</si>
  <si>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</si>
  <si>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</si>
  <si>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</si>
  <si>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 "+")</t>
  </si>
  <si>
    <t>0100</t>
  </si>
  <si>
    <t>0102</t>
  </si>
  <si>
    <t>0103</t>
  </si>
  <si>
    <t>0104</t>
  </si>
  <si>
    <t>0105</t>
  </si>
  <si>
    <t>0106</t>
  </si>
  <si>
    <t>0107</t>
  </si>
  <si>
    <t>0108</t>
  </si>
  <si>
    <t>0111</t>
  </si>
  <si>
    <t>0113</t>
  </si>
  <si>
    <t>0200</t>
  </si>
  <si>
    <t>0203</t>
  </si>
  <si>
    <t>0300</t>
  </si>
  <si>
    <t>0304</t>
  </si>
  <si>
    <t>0309</t>
  </si>
  <si>
    <t>0310</t>
  </si>
  <si>
    <t>0311</t>
  </si>
  <si>
    <t>0314</t>
  </si>
  <si>
    <t>0400</t>
  </si>
  <si>
    <t>0401</t>
  </si>
  <si>
    <t>0404</t>
  </si>
  <si>
    <t>0405</t>
  </si>
  <si>
    <t>0406</t>
  </si>
  <si>
    <t>0407</t>
  </si>
  <si>
    <t>0408</t>
  </si>
  <si>
    <t>0409</t>
  </si>
  <si>
    <t>0410</t>
  </si>
  <si>
    <t>0411</t>
  </si>
  <si>
    <t>0412</t>
  </si>
  <si>
    <t>0500</t>
  </si>
  <si>
    <t>0501</t>
  </si>
  <si>
    <t>0502</t>
  </si>
  <si>
    <t>0503</t>
  </si>
  <si>
    <t>0505</t>
  </si>
  <si>
    <t>0600</t>
  </si>
  <si>
    <t>0603</t>
  </si>
  <si>
    <t>0605</t>
  </si>
  <si>
    <t>0700</t>
  </si>
  <si>
    <t>0701</t>
  </si>
  <si>
    <t>0702</t>
  </si>
  <si>
    <t>0703</t>
  </si>
  <si>
    <t>0704</t>
  </si>
  <si>
    <t>0705</t>
  </si>
  <si>
    <t>0707</t>
  </si>
  <si>
    <t>0709</t>
  </si>
  <si>
    <t>0800</t>
  </si>
  <si>
    <t>0801</t>
  </si>
  <si>
    <t>0804</t>
  </si>
  <si>
    <t>0900</t>
  </si>
  <si>
    <t>0901</t>
  </si>
  <si>
    <t>0902</t>
  </si>
  <si>
    <t>0903</t>
  </si>
  <si>
    <t>0904</t>
  </si>
  <si>
    <t>0905</t>
  </si>
  <si>
    <t>0906</t>
  </si>
  <si>
    <t>0909</t>
  </si>
  <si>
    <t>1000</t>
  </si>
  <si>
    <t>1001</t>
  </si>
  <si>
    <t>1002</t>
  </si>
  <si>
    <t>1003</t>
  </si>
  <si>
    <t>1004</t>
  </si>
  <si>
    <t>1006</t>
  </si>
  <si>
    <t>1100</t>
  </si>
  <si>
    <t>1102</t>
  </si>
  <si>
    <t>1103</t>
  </si>
  <si>
    <t>1105</t>
  </si>
  <si>
    <t>1200</t>
  </si>
  <si>
    <t>1202</t>
  </si>
  <si>
    <t>1204</t>
  </si>
  <si>
    <t>1300</t>
  </si>
  <si>
    <t>1301</t>
  </si>
  <si>
    <t>1400</t>
  </si>
  <si>
    <t>1401</t>
  </si>
  <si>
    <t>1402</t>
  </si>
  <si>
    <t>1403</t>
  </si>
  <si>
    <t>7900</t>
  </si>
  <si>
    <t>ИТОГО</t>
  </si>
  <si>
    <t>ИСТОЧНИКИ ВНУТРЕННЕГО ФИНАНСИРОВАНИЯ ДЕФИЦИТОВ БЮДЖЕТОВ</t>
  </si>
  <si>
    <t>Государственные   (муниципальные)   ценные   бумаги,   номинальная стоимость которых указана в валюте Российской Федерации</t>
  </si>
  <si>
    <t>Погашение государственных (муниципальных) ценных бумаг, номинальная стоимость которых указана в валюте Российской Федерации</t>
  </si>
  <si>
    <t>Погашение государственных ценных бумаг субъектов Российской Федерации, номинальная стоимость которых указана в валюте Российской Федерации</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</si>
  <si>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</si>
  <si>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</si>
  <si>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</si>
  <si>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</si>
  <si>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</si>
  <si>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</si>
  <si>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</si>
  <si>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</si>
  <si>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</si>
  <si>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</si>
  <si>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</si>
  <si>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</si>
  <si>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</si>
  <si>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</si>
  <si>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</si>
  <si>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</si>
  <si>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</si>
  <si>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</si>
  <si>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</si>
  <si>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</si>
  <si>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</si>
  <si>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</si>
  <si>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</si>
  <si>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</si>
  <si>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</si>
  <si>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</si>
  <si>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</si>
  <si>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</si>
  <si>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</si>
  <si>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</si>
  <si>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</si>
  <si>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00090000000000000000</t>
  </si>
  <si>
    <t>00001000000000000000</t>
  </si>
  <si>
    <t>00001010000000000000</t>
  </si>
  <si>
    <t>00001010000000000800</t>
  </si>
  <si>
    <t>00001010000020000810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</si>
  <si>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</si>
  <si>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</si>
  <si>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</si>
  <si>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</si>
  <si>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</si>
  <si>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</si>
  <si>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</si>
  <si>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</si>
  <si>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</si>
  <si>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</si>
  <si>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</si>
  <si>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</si>
  <si>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</si>
  <si>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</si>
  <si>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</si>
  <si>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</si>
  <si>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</si>
  <si>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</si>
  <si>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</si>
  <si>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</si>
  <si>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</si>
  <si>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</si>
  <si>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</si>
  <si>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</si>
  <si>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</si>
  <si>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</si>
  <si>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</si>
  <si>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</si>
  <si>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</si>
  <si>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</si>
  <si>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 xml:space="preserve">Утверждено законом 4-ЗО от 23.02.2017
</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</si>
  <si>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</si>
  <si>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</si>
  <si>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</si>
  <si>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</si>
  <si>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</si>
  <si>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00011109042020000120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</si>
  <si>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</si>
  <si>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</si>
  <si>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</si>
  <si>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00011402022020000440</t>
  </si>
  <si>
    <t>Денежные взыскания (штрафы) за нарушение законодательства о налогах и сборах</t>
  </si>
  <si>
    <t>00011603000000000140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</si>
  <si>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</si>
  <si>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00011603020020000140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</si>
  <si>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</si>
  <si>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</si>
  <si>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</si>
  <si>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00011632000020000140</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</si>
  <si>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</si>
  <si>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00020204042000000151</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</si>
  <si>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</si>
  <si>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00020204042020000151</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</si>
  <si>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</si>
  <si>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00020204062000000151</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</si>
  <si>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</si>
  <si>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00020204062020000151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</si>
  <si>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</si>
  <si>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00021802030020000151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</si>
  <si>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</si>
  <si>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00021802050020000151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</si>
  <si>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</si>
  <si>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00020202213020000151</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</si>
  <si>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</si>
  <si>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 xml:space="preserve">00020225038020000151
</t>
  </si>
  <si>
    <t>Субсидии бюджетам субъектов Российской Федерации на 1 килограмм реализованного и (или) отгруженного на собственную переработку молока</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</si>
  <si>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</si>
  <si>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</si>
  <si>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 xml:space="preserve">00020225043020000151
</t>
  </si>
  <si>
    <t xml:space="preserve">00020225047020000151
</t>
  </si>
  <si>
    <t xml:space="preserve">00020225055020000151
</t>
  </si>
  <si>
    <t>св.200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</si>
</sst>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_р_._-;\-* #,##0.0_р_._-;_-* &quot;-&quot;?_р_._-;_-@_-"/>
    <numFmt numFmtId="165" formatCode="_-* #,##0.0\ _₽_-;\-* #,##0.0\ _₽_-;_-* &quot;-&quot;?\ _₽_-;_-@_-"/>
  </numFmts>
  <fonts count="46">
    <font>
      <sz val="10"/>
      <name val="Arial Cyr"/>
      <family val="0"/>
    </font>
    <font>
      <sz val="11"/>
      <color indexed="8"/>
      <name val="Calibri"/>
      <family val="2"/>
    </font>
    <font>
      <sz val="10"/>
      <name val="Times New Roman"/>
      <family val="1"/>
    </font>
    <font>
      <b/>
      <sz val="10"/>
      <name val="Times New Roman"/>
      <family val="1"/>
    </font>
    <font>
      <sz val="9"/>
      <name val="Times New Roman"/>
      <family val="1"/>
    </font>
    <font>
      <b/>
      <sz val="10"/>
      <color indexed="8"/>
      <name val="Times New Roman"/>
      <family val="1"/>
    </font>
    <font>
      <sz val="10"/>
      <color indexed="8"/>
      <name val="Times New Roman"/>
      <family val="1"/>
    </font>
    <font>
      <sz val="9"/>
      <color indexed="8"/>
      <name val="Times New Roman"/>
      <family val="1"/>
    </font>
    <font>
      <b/>
      <sz val="10"/>
      <color indexed="10"/>
      <name val="Times New Roman"/>
      <family val="1"/>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sz val="9"/>
      <color theme="1"/>
      <name val="Times New Roman"/>
      <family val="1"/>
    </font>
    <font>
      <b/>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8">
    <xf numFmtId="0" fontId="0" fillId="0" borderId="0" xfId="0" applyAlignment="1">
      <alignment/>
    </xf>
    <xf numFmtId="0" fontId="2" fillId="0" borderId="0" xfId="0" applyFont="1" applyFill="1" applyAlignment="1">
      <alignment/>
    </xf>
    <xf numFmtId="0" fontId="42" fillId="0" borderId="10" xfId="0" applyFont="1" applyFill="1" applyBorder="1" applyAlignment="1">
      <alignment horizontal="left" wrapText="1"/>
    </xf>
    <xf numFmtId="49" fontId="42" fillId="0" borderId="10" xfId="0" applyNumberFormat="1" applyFont="1" applyFill="1" applyBorder="1" applyAlignment="1">
      <alignment horizontal="center"/>
    </xf>
    <xf numFmtId="0" fontId="42" fillId="0" borderId="10" xfId="0" applyFont="1" applyFill="1" applyBorder="1" applyAlignment="1">
      <alignment horizontal="left" wrapText="1" indent="2"/>
    </xf>
    <xf numFmtId="49" fontId="42" fillId="0" borderId="10" xfId="0" applyNumberFormat="1" applyFont="1" applyFill="1" applyBorder="1" applyAlignment="1">
      <alignment horizontal="center" shrinkToFit="1"/>
    </xf>
    <xf numFmtId="0" fontId="43" fillId="0" borderId="10" xfId="0" applyFont="1" applyFill="1" applyBorder="1" applyAlignment="1">
      <alignment horizontal="left" wrapText="1" indent="2"/>
    </xf>
    <xf numFmtId="49" fontId="43" fillId="0" borderId="10" xfId="0" applyNumberFormat="1" applyFont="1" applyFill="1" applyBorder="1" applyAlignment="1">
      <alignment horizontal="center" shrinkToFit="1"/>
    </xf>
    <xf numFmtId="49" fontId="43" fillId="0" borderId="10" xfId="0" applyNumberFormat="1" applyFont="1" applyFill="1" applyBorder="1" applyAlignment="1">
      <alignment horizontal="center"/>
    </xf>
    <xf numFmtId="164" fontId="42" fillId="0" borderId="10" xfId="0" applyNumberFormat="1" applyFont="1" applyFill="1" applyBorder="1" applyAlignment="1">
      <alignment horizontal="right"/>
    </xf>
    <xf numFmtId="164" fontId="43" fillId="0" borderId="10" xfId="0" applyNumberFormat="1" applyFont="1" applyFill="1" applyBorder="1" applyAlignment="1">
      <alignment horizontal="right"/>
    </xf>
    <xf numFmtId="0" fontId="2" fillId="0" borderId="0" xfId="0" applyFont="1" applyFill="1" applyAlignment="1">
      <alignment horizontal="center"/>
    </xf>
    <xf numFmtId="0" fontId="43" fillId="0" borderId="0" xfId="0" applyFont="1" applyFill="1" applyAlignment="1">
      <alignment horizontal="left"/>
    </xf>
    <xf numFmtId="0" fontId="43" fillId="0" borderId="0" xfId="0" applyFont="1" applyFill="1" applyAlignment="1">
      <alignment horizontal="right"/>
    </xf>
    <xf numFmtId="0" fontId="43" fillId="0" borderId="0" xfId="0" applyFont="1" applyFill="1" applyAlignment="1">
      <alignment/>
    </xf>
    <xf numFmtId="0" fontId="43" fillId="0" borderId="11" xfId="0" applyFont="1" applyFill="1" applyBorder="1" applyAlignment="1">
      <alignment horizontal="left"/>
    </xf>
    <xf numFmtId="0" fontId="43" fillId="0" borderId="11" xfId="0" applyFont="1" applyFill="1" applyBorder="1" applyAlignment="1">
      <alignment/>
    </xf>
    <xf numFmtId="49" fontId="43" fillId="0" borderId="11" xfId="0" applyNumberFormat="1" applyFont="1" applyFill="1" applyBorder="1" applyAlignment="1">
      <alignment/>
    </xf>
    <xf numFmtId="0" fontId="43" fillId="0" borderId="11" xfId="0" applyFont="1" applyFill="1" applyBorder="1" applyAlignment="1">
      <alignment horizontal="right"/>
    </xf>
    <xf numFmtId="0" fontId="44" fillId="0" borderId="10" xfId="0" applyFont="1" applyFill="1" applyBorder="1" applyAlignment="1">
      <alignment horizontal="center" vertical="center"/>
    </xf>
    <xf numFmtId="0" fontId="42" fillId="0" borderId="0" xfId="0" applyFont="1" applyFill="1" applyAlignment="1">
      <alignment/>
    </xf>
    <xf numFmtId="49" fontId="43" fillId="0" borderId="0" xfId="0" applyNumberFormat="1" applyFont="1" applyFill="1" applyAlignment="1">
      <alignment/>
    </xf>
    <xf numFmtId="0" fontId="3" fillId="0" borderId="0" xfId="0" applyFont="1" applyFill="1" applyAlignment="1">
      <alignment horizontal="left"/>
    </xf>
    <xf numFmtId="49" fontId="3" fillId="0" borderId="0" xfId="0" applyNumberFormat="1" applyFont="1" applyFill="1" applyAlignment="1">
      <alignment/>
    </xf>
    <xf numFmtId="49" fontId="3" fillId="0" borderId="0" xfId="0" applyNumberFormat="1" applyFont="1" applyFill="1" applyAlignment="1">
      <alignment horizontal="right"/>
    </xf>
    <xf numFmtId="0" fontId="3" fillId="0" borderId="0" xfId="0" applyFont="1" applyFill="1" applyAlignment="1">
      <alignment/>
    </xf>
    <xf numFmtId="49" fontId="42" fillId="0" borderId="12" xfId="0" applyNumberFormat="1" applyFont="1" applyFill="1" applyBorder="1" applyAlignment="1">
      <alignment horizontal="center" vertical="center" wrapText="1"/>
    </xf>
    <xf numFmtId="0" fontId="42" fillId="0" borderId="12" xfId="0" applyFont="1" applyFill="1" applyBorder="1" applyAlignment="1">
      <alignment horizontal="center" vertical="center" wrapText="1"/>
    </xf>
    <xf numFmtId="49" fontId="43" fillId="0" borderId="10" xfId="0" applyNumberFormat="1" applyFont="1" applyFill="1" applyBorder="1" applyAlignment="1">
      <alignment horizontal="center" wrapText="1"/>
    </xf>
    <xf numFmtId="164" fontId="42" fillId="0" borderId="0" xfId="0" applyNumberFormat="1" applyFont="1" applyFill="1" applyAlignment="1">
      <alignment/>
    </xf>
    <xf numFmtId="0" fontId="42" fillId="0" borderId="12" xfId="0" applyFont="1" applyFill="1" applyBorder="1" applyAlignment="1">
      <alignment horizontal="center" vertical="center" wrapText="1"/>
    </xf>
    <xf numFmtId="0" fontId="2" fillId="0" borderId="11" xfId="0" applyFont="1" applyFill="1" applyBorder="1" applyAlignment="1">
      <alignment/>
    </xf>
    <xf numFmtId="49" fontId="3" fillId="0" borderId="12"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49" fontId="43" fillId="0" borderId="10" xfId="0" applyNumberFormat="1" applyFont="1" applyFill="1" applyBorder="1" applyAlignment="1">
      <alignment horizontal="center" wrapText="1" shrinkToFit="1"/>
    </xf>
    <xf numFmtId="165" fontId="43" fillId="0" borderId="0" xfId="0" applyNumberFormat="1" applyFont="1" applyFill="1" applyAlignment="1">
      <alignment/>
    </xf>
    <xf numFmtId="0" fontId="3" fillId="0" borderId="0" xfId="0" applyFont="1" applyFill="1" applyAlignment="1">
      <alignment horizontal="left" wrapText="1"/>
    </xf>
    <xf numFmtId="0" fontId="3" fillId="0" borderId="0" xfId="0" applyFont="1" applyFill="1" applyAlignment="1">
      <alignment horizontal="center" wrapText="1"/>
    </xf>
    <xf numFmtId="0" fontId="3" fillId="0" borderId="0" xfId="0" applyFont="1" applyFill="1" applyAlignment="1">
      <alignment horizontal="center"/>
    </xf>
    <xf numFmtId="49" fontId="42" fillId="0" borderId="13" xfId="0" applyNumberFormat="1" applyFont="1" applyFill="1" applyBorder="1" applyAlignment="1">
      <alignment horizontal="center" vertical="center" wrapText="1"/>
    </xf>
    <xf numFmtId="0" fontId="43" fillId="0" borderId="13" xfId="0" applyFont="1" applyFill="1" applyBorder="1" applyAlignment="1">
      <alignment/>
    </xf>
    <xf numFmtId="49" fontId="42" fillId="0" borderId="14" xfId="0" applyNumberFormat="1" applyFont="1" applyFill="1" applyBorder="1" applyAlignment="1">
      <alignment horizontal="center" vertical="center" wrapText="1"/>
    </xf>
    <xf numFmtId="0" fontId="43" fillId="0" borderId="15" xfId="0" applyFont="1" applyFill="1" applyBorder="1" applyAlignment="1">
      <alignment horizontal="center"/>
    </xf>
    <xf numFmtId="49" fontId="42" fillId="0" borderId="12" xfId="0" applyNumberFormat="1"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2" xfId="0" applyFont="1" applyFill="1" applyBorder="1" applyAlignment="1">
      <alignment horizontal="center" vertical="center" wrapText="1"/>
    </xf>
    <xf numFmtId="49" fontId="45" fillId="0" borderId="16" xfId="0" applyNumberFormat="1" applyFont="1" applyFill="1" applyBorder="1" applyAlignment="1">
      <alignment horizontal="center" vertical="center" wrapText="1"/>
    </xf>
    <xf numFmtId="49" fontId="45" fillId="0" borderId="13"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63"/>
  <sheetViews>
    <sheetView showGridLines="0" showZeros="0" tabSelected="1" view="pageBreakPreview" zoomScale="90" zoomScaleNormal="90" zoomScaleSheetLayoutView="90" zoomScalePageLayoutView="0" workbookViewId="0" topLeftCell="A1">
      <pane ySplit="4" topLeftCell="A424" activePane="bottomLeft" state="frozen"/>
      <selection pane="topLeft" activeCell="A1" sqref="A1"/>
      <selection pane="bottomLeft" activeCell="A2" sqref="A2"/>
    </sheetView>
  </sheetViews>
  <sheetFormatPr defaultColWidth="9.00390625" defaultRowHeight="12.75"/>
  <cols>
    <col min="1" max="1" width="74.00390625" style="12" customWidth="1"/>
    <col min="2" max="2" width="22.125" style="12" customWidth="1"/>
    <col min="3" max="4" width="16.375" style="12" customWidth="1"/>
    <col min="5" max="5" width="15.875" style="12" customWidth="1"/>
    <col min="6" max="6" width="22.25390625" style="12" hidden="1" customWidth="1"/>
    <col min="7" max="7" width="17.125" style="21" hidden="1" customWidth="1"/>
    <col min="8" max="8" width="3.25390625" style="21" hidden="1" customWidth="1"/>
    <col min="9" max="10" width="15.125" style="13" customWidth="1"/>
    <col min="11" max="11" width="15.125" style="1" customWidth="1"/>
    <col min="12" max="12" width="15.125" style="14" customWidth="1"/>
    <col min="13" max="13" width="18.25390625" style="14" customWidth="1"/>
    <col min="14" max="16384" width="9.125" style="14" customWidth="1"/>
  </cols>
  <sheetData>
    <row r="1" spans="1:12" s="1" customFormat="1" ht="46.5" customHeight="1">
      <c r="A1" s="37" t="s">
        <v>14</v>
      </c>
      <c r="B1" s="38"/>
      <c r="C1" s="38"/>
      <c r="D1" s="38"/>
      <c r="E1" s="38"/>
      <c r="F1" s="38"/>
      <c r="G1" s="11"/>
      <c r="H1" s="11"/>
      <c r="I1" s="11"/>
      <c r="J1" s="11"/>
      <c r="K1" s="11"/>
      <c r="L1" s="11"/>
    </row>
    <row r="2" spans="1:12" ht="12.75">
      <c r="A2" s="15"/>
      <c r="B2" s="16"/>
      <c r="C2" s="16"/>
      <c r="D2" s="16"/>
      <c r="E2" s="16"/>
      <c r="F2" s="16"/>
      <c r="G2" s="17"/>
      <c r="H2" s="17"/>
      <c r="I2" s="18"/>
      <c r="J2" s="14"/>
      <c r="K2" s="31"/>
      <c r="L2" s="18" t="s">
        <v>8</v>
      </c>
    </row>
    <row r="3" spans="1:12" ht="12.75">
      <c r="A3" s="44" t="s">
        <v>0</v>
      </c>
      <c r="B3" s="44" t="s">
        <v>1</v>
      </c>
      <c r="C3" s="39" t="s">
        <v>884</v>
      </c>
      <c r="D3" s="39" t="s">
        <v>16</v>
      </c>
      <c r="E3" s="39" t="s">
        <v>15</v>
      </c>
      <c r="F3" s="46" t="s">
        <v>5</v>
      </c>
      <c r="G3" s="46" t="s">
        <v>6</v>
      </c>
      <c r="H3" s="46" t="s">
        <v>7</v>
      </c>
      <c r="I3" s="41" t="s">
        <v>2</v>
      </c>
      <c r="J3" s="42"/>
      <c r="K3" s="39" t="s">
        <v>9</v>
      </c>
      <c r="L3" s="40"/>
    </row>
    <row r="4" spans="1:12" ht="80.25" customHeight="1">
      <c r="A4" s="45"/>
      <c r="B4" s="45"/>
      <c r="C4" s="43"/>
      <c r="D4" s="43"/>
      <c r="E4" s="43"/>
      <c r="F4" s="47"/>
      <c r="G4" s="47"/>
      <c r="H4" s="47"/>
      <c r="I4" s="26" t="s">
        <v>3</v>
      </c>
      <c r="J4" s="27" t="s">
        <v>4</v>
      </c>
      <c r="K4" s="32" t="s">
        <v>10</v>
      </c>
      <c r="L4" s="30" t="s">
        <v>11</v>
      </c>
    </row>
    <row r="5" spans="1:12" ht="12.75">
      <c r="A5" s="19">
        <v>1</v>
      </c>
      <c r="B5" s="19">
        <v>2</v>
      </c>
      <c r="C5" s="19">
        <v>3</v>
      </c>
      <c r="D5" s="19">
        <v>4</v>
      </c>
      <c r="E5" s="19">
        <v>5</v>
      </c>
      <c r="F5" s="19">
        <v>3</v>
      </c>
      <c r="G5" s="19">
        <v>4</v>
      </c>
      <c r="H5" s="19">
        <v>5</v>
      </c>
      <c r="I5" s="19">
        <v>6</v>
      </c>
      <c r="J5" s="19">
        <v>7</v>
      </c>
      <c r="K5" s="33">
        <v>8</v>
      </c>
      <c r="L5" s="19">
        <v>9</v>
      </c>
    </row>
    <row r="6" spans="1:13" s="20" customFormat="1" ht="12.75">
      <c r="A6" s="2" t="s">
        <v>17</v>
      </c>
      <c r="B6" s="3" t="s">
        <v>659</v>
      </c>
      <c r="C6" s="9">
        <v>52040107.4</v>
      </c>
      <c r="D6" s="9">
        <f>D7+D206</f>
        <v>52040543.717429996</v>
      </c>
      <c r="E6" s="9">
        <v>11423751.74555</v>
      </c>
      <c r="F6" s="9" t="e">
        <f>F7+#REF!</f>
        <v>#REF!</v>
      </c>
      <c r="G6" s="9" t="e">
        <f>G7+#REF!</f>
        <v>#REF!</v>
      </c>
      <c r="H6" s="9">
        <v>2754155433.98</v>
      </c>
      <c r="I6" s="9">
        <f>E6/C6*100</f>
        <v>21.951822000947676</v>
      </c>
      <c r="J6" s="9">
        <f>E6/D6*100</f>
        <v>21.951637952859876</v>
      </c>
      <c r="K6" s="9">
        <v>12484503.26853</v>
      </c>
      <c r="L6" s="9">
        <f>E6/K6*100</f>
        <v>91.50345432121546</v>
      </c>
      <c r="M6" s="29">
        <f>D6-C6</f>
        <v>436.3174299970269</v>
      </c>
    </row>
    <row r="7" spans="1:12" ht="12.75">
      <c r="A7" s="4" t="s">
        <v>18</v>
      </c>
      <c r="B7" s="5" t="s">
        <v>338</v>
      </c>
      <c r="C7" s="9">
        <v>40726924.5</v>
      </c>
      <c r="D7" s="9">
        <v>40726924.5</v>
      </c>
      <c r="E7" s="9">
        <v>9305680.11758</v>
      </c>
      <c r="F7" s="10"/>
      <c r="G7" s="10"/>
      <c r="H7" s="10"/>
      <c r="I7" s="9">
        <f aca="true" t="shared" si="0" ref="I7:I71">E7/C7*100</f>
        <v>22.848963509581974</v>
      </c>
      <c r="J7" s="9">
        <f aca="true" t="shared" si="1" ref="J7:J71">E7/D7*100</f>
        <v>22.848963509581974</v>
      </c>
      <c r="K7" s="9">
        <v>9987573.278760001</v>
      </c>
      <c r="L7" s="9">
        <f aca="true" t="shared" si="2" ref="L7:L71">E7/K7*100</f>
        <v>93.1725841488428</v>
      </c>
    </row>
    <row r="8" spans="1:12" s="20" customFormat="1" ht="12.75">
      <c r="A8" s="4" t="s">
        <v>19</v>
      </c>
      <c r="B8" s="5" t="s">
        <v>339</v>
      </c>
      <c r="C8" s="9">
        <v>22547931</v>
      </c>
      <c r="D8" s="9">
        <v>22547931</v>
      </c>
      <c r="E8" s="9">
        <v>5356973.13693</v>
      </c>
      <c r="F8" s="10"/>
      <c r="G8" s="10"/>
      <c r="H8" s="10"/>
      <c r="I8" s="9">
        <f t="shared" si="0"/>
        <v>23.75815828481114</v>
      </c>
      <c r="J8" s="9">
        <f t="shared" si="1"/>
        <v>23.75815828481114</v>
      </c>
      <c r="K8" s="9">
        <v>6145387.223350001</v>
      </c>
      <c r="L8" s="10">
        <f t="shared" si="2"/>
        <v>87.17063615740366</v>
      </c>
    </row>
    <row r="9" spans="1:12" s="20" customFormat="1" ht="12.75">
      <c r="A9" s="6" t="s">
        <v>20</v>
      </c>
      <c r="B9" s="7" t="s">
        <v>340</v>
      </c>
      <c r="C9" s="10">
        <v>10368045</v>
      </c>
      <c r="D9" s="10">
        <v>10368045</v>
      </c>
      <c r="E9" s="10">
        <v>2866620.63334</v>
      </c>
      <c r="F9" s="10"/>
      <c r="G9" s="10"/>
      <c r="H9" s="10"/>
      <c r="I9" s="10">
        <f t="shared" si="0"/>
        <v>27.648612957794843</v>
      </c>
      <c r="J9" s="10">
        <f t="shared" si="1"/>
        <v>27.648612957794843</v>
      </c>
      <c r="K9" s="10">
        <v>3646149.3866500002</v>
      </c>
      <c r="L9" s="10">
        <f t="shared" si="2"/>
        <v>78.62049327533963</v>
      </c>
    </row>
    <row r="10" spans="1:12" ht="25.5">
      <c r="A10" s="6" t="s">
        <v>21</v>
      </c>
      <c r="B10" s="7" t="s">
        <v>341</v>
      </c>
      <c r="C10" s="10">
        <v>10368045</v>
      </c>
      <c r="D10" s="10">
        <v>10368045</v>
      </c>
      <c r="E10" s="10">
        <v>2866620.63334</v>
      </c>
      <c r="F10" s="10"/>
      <c r="G10" s="10"/>
      <c r="H10" s="10"/>
      <c r="I10" s="10">
        <f t="shared" si="0"/>
        <v>27.648612957794843</v>
      </c>
      <c r="J10" s="10">
        <f t="shared" si="1"/>
        <v>27.648612957794843</v>
      </c>
      <c r="K10" s="10">
        <v>3646149.3866500002</v>
      </c>
      <c r="L10" s="10">
        <f t="shared" si="2"/>
        <v>78.62049327533963</v>
      </c>
    </row>
    <row r="11" spans="1:12" ht="25.5">
      <c r="A11" s="6" t="s">
        <v>22</v>
      </c>
      <c r="B11" s="7" t="s">
        <v>342</v>
      </c>
      <c r="C11" s="10">
        <v>6874838</v>
      </c>
      <c r="D11" s="10">
        <v>6874838</v>
      </c>
      <c r="E11" s="10">
        <v>2107143.31147</v>
      </c>
      <c r="F11" s="10"/>
      <c r="G11" s="10"/>
      <c r="H11" s="10"/>
      <c r="I11" s="10">
        <f t="shared" si="0"/>
        <v>30.650079485072958</v>
      </c>
      <c r="J11" s="10">
        <f t="shared" si="1"/>
        <v>30.650079485072958</v>
      </c>
      <c r="K11" s="10">
        <v>1555317.2651300002</v>
      </c>
      <c r="L11" s="10">
        <f t="shared" si="2"/>
        <v>135.4799666095056</v>
      </c>
    </row>
    <row r="12" spans="1:12" ht="25.5">
      <c r="A12" s="6" t="s">
        <v>23</v>
      </c>
      <c r="B12" s="7" t="s">
        <v>343</v>
      </c>
      <c r="C12" s="10">
        <v>3493207</v>
      </c>
      <c r="D12" s="10">
        <v>3493207</v>
      </c>
      <c r="E12" s="10">
        <v>759477.32187</v>
      </c>
      <c r="F12" s="10"/>
      <c r="G12" s="10"/>
      <c r="H12" s="10"/>
      <c r="I12" s="10">
        <f t="shared" si="0"/>
        <v>21.74154929467392</v>
      </c>
      <c r="J12" s="10">
        <f t="shared" si="1"/>
        <v>21.74154929467392</v>
      </c>
      <c r="K12" s="10">
        <v>2090832.12152</v>
      </c>
      <c r="L12" s="10">
        <f t="shared" si="2"/>
        <v>36.32416558235544</v>
      </c>
    </row>
    <row r="13" spans="1:12" ht="12.75">
      <c r="A13" s="6" t="s">
        <v>24</v>
      </c>
      <c r="B13" s="7" t="s">
        <v>344</v>
      </c>
      <c r="C13" s="10">
        <v>12179886</v>
      </c>
      <c r="D13" s="10">
        <v>12179886</v>
      </c>
      <c r="E13" s="10">
        <v>2490352.5035900003</v>
      </c>
      <c r="F13" s="10"/>
      <c r="G13" s="10"/>
      <c r="H13" s="10"/>
      <c r="I13" s="10">
        <f t="shared" si="0"/>
        <v>20.44643524241524</v>
      </c>
      <c r="J13" s="10">
        <f t="shared" si="1"/>
        <v>20.44643524241524</v>
      </c>
      <c r="K13" s="10">
        <v>2499237.8367</v>
      </c>
      <c r="L13" s="10">
        <f t="shared" si="2"/>
        <v>99.64447828935994</v>
      </c>
    </row>
    <row r="14" spans="1:12" ht="51">
      <c r="A14" s="6" t="s">
        <v>25</v>
      </c>
      <c r="B14" s="7" t="s">
        <v>345</v>
      </c>
      <c r="C14" s="10">
        <v>11472058</v>
      </c>
      <c r="D14" s="10">
        <v>11472058</v>
      </c>
      <c r="E14" s="10">
        <v>2367456.03025</v>
      </c>
      <c r="F14" s="10"/>
      <c r="G14" s="10"/>
      <c r="H14" s="10"/>
      <c r="I14" s="10">
        <f t="shared" si="0"/>
        <v>20.636716012506213</v>
      </c>
      <c r="J14" s="10">
        <f t="shared" si="1"/>
        <v>20.636716012506213</v>
      </c>
      <c r="K14" s="10">
        <v>2406261.33586</v>
      </c>
      <c r="L14" s="10">
        <f t="shared" si="2"/>
        <v>98.38731957199774</v>
      </c>
    </row>
    <row r="15" spans="1:12" ht="76.5">
      <c r="A15" s="6" t="s">
        <v>26</v>
      </c>
      <c r="B15" s="7" t="s">
        <v>346</v>
      </c>
      <c r="C15" s="10">
        <v>66673</v>
      </c>
      <c r="D15" s="10">
        <v>66673</v>
      </c>
      <c r="E15" s="10">
        <v>6854.91729</v>
      </c>
      <c r="F15" s="10"/>
      <c r="G15" s="10"/>
      <c r="H15" s="10"/>
      <c r="I15" s="10">
        <f t="shared" si="0"/>
        <v>10.281399202075804</v>
      </c>
      <c r="J15" s="10">
        <f t="shared" si="1"/>
        <v>10.281399202075804</v>
      </c>
      <c r="K15" s="10">
        <v>-4757.58527</v>
      </c>
      <c r="L15" s="10">
        <v>0</v>
      </c>
    </row>
    <row r="16" spans="1:12" ht="25.5">
      <c r="A16" s="6" t="s">
        <v>27</v>
      </c>
      <c r="B16" s="7" t="s">
        <v>347</v>
      </c>
      <c r="C16" s="10">
        <v>71353</v>
      </c>
      <c r="D16" s="10">
        <v>71353</v>
      </c>
      <c r="E16" s="10">
        <v>12168.15222</v>
      </c>
      <c r="F16" s="10"/>
      <c r="G16" s="10"/>
      <c r="H16" s="10"/>
      <c r="I16" s="10">
        <f t="shared" si="0"/>
        <v>17.05345566409261</v>
      </c>
      <c r="J16" s="10">
        <f t="shared" si="1"/>
        <v>17.05345566409261</v>
      </c>
      <c r="K16" s="10">
        <v>10712.64874</v>
      </c>
      <c r="L16" s="10">
        <f t="shared" si="2"/>
        <v>113.5867749921202</v>
      </c>
    </row>
    <row r="17" spans="1:12" ht="51">
      <c r="A17" s="6" t="s">
        <v>28</v>
      </c>
      <c r="B17" s="7" t="s">
        <v>348</v>
      </c>
      <c r="C17" s="10">
        <v>569802</v>
      </c>
      <c r="D17" s="10">
        <v>569802</v>
      </c>
      <c r="E17" s="10">
        <v>103873.40383</v>
      </c>
      <c r="F17" s="10"/>
      <c r="G17" s="10"/>
      <c r="H17" s="10"/>
      <c r="I17" s="10">
        <f t="shared" si="0"/>
        <v>18.229736615526093</v>
      </c>
      <c r="J17" s="10">
        <f t="shared" si="1"/>
        <v>18.229736615526093</v>
      </c>
      <c r="K17" s="10">
        <v>87021.43737</v>
      </c>
      <c r="L17" s="10">
        <f t="shared" si="2"/>
        <v>119.365304652862</v>
      </c>
    </row>
    <row r="18" spans="1:12" s="20" customFormat="1" ht="25.5">
      <c r="A18" s="4" t="s">
        <v>29</v>
      </c>
      <c r="B18" s="5" t="s">
        <v>349</v>
      </c>
      <c r="C18" s="9">
        <v>5585751</v>
      </c>
      <c r="D18" s="9">
        <v>5585751</v>
      </c>
      <c r="E18" s="9">
        <v>1382547.09792</v>
      </c>
      <c r="F18" s="10"/>
      <c r="G18" s="10"/>
      <c r="H18" s="10"/>
      <c r="I18" s="9">
        <f t="shared" si="0"/>
        <v>24.75131988375422</v>
      </c>
      <c r="J18" s="9">
        <f t="shared" si="1"/>
        <v>24.75131988375422</v>
      </c>
      <c r="K18" s="9">
        <v>1407368.5786300001</v>
      </c>
      <c r="L18" s="9">
        <f t="shared" si="2"/>
        <v>98.2363198179284</v>
      </c>
    </row>
    <row r="19" spans="1:12" ht="25.5">
      <c r="A19" s="6" t="s">
        <v>30</v>
      </c>
      <c r="B19" s="7" t="s">
        <v>350</v>
      </c>
      <c r="C19" s="10">
        <v>5585751</v>
      </c>
      <c r="D19" s="10">
        <v>5585751</v>
      </c>
      <c r="E19" s="10">
        <v>1382547.09792</v>
      </c>
      <c r="F19" s="10"/>
      <c r="G19" s="10"/>
      <c r="H19" s="10"/>
      <c r="I19" s="10">
        <f t="shared" si="0"/>
        <v>24.75131988375422</v>
      </c>
      <c r="J19" s="10">
        <f t="shared" si="1"/>
        <v>24.75131988375422</v>
      </c>
      <c r="K19" s="10">
        <v>1407368.5786300001</v>
      </c>
      <c r="L19" s="10">
        <f t="shared" si="2"/>
        <v>98.2363198179284</v>
      </c>
    </row>
    <row r="20" spans="1:12" ht="63.75">
      <c r="A20" s="6" t="s">
        <v>31</v>
      </c>
      <c r="B20" s="7" t="s">
        <v>351</v>
      </c>
      <c r="C20" s="10">
        <v>267305</v>
      </c>
      <c r="D20" s="10">
        <v>267305</v>
      </c>
      <c r="E20" s="10">
        <v>27776.391</v>
      </c>
      <c r="F20" s="10"/>
      <c r="G20" s="10"/>
      <c r="H20" s="10"/>
      <c r="I20" s="10">
        <f t="shared" si="0"/>
        <v>10.391272516413833</v>
      </c>
      <c r="J20" s="10">
        <f t="shared" si="1"/>
        <v>10.391272516413833</v>
      </c>
      <c r="K20" s="10">
        <v>18400.068</v>
      </c>
      <c r="L20" s="10">
        <f t="shared" si="2"/>
        <v>150.9580888505412</v>
      </c>
    </row>
    <row r="21" spans="1:12" ht="12.75">
      <c r="A21" s="6" t="s">
        <v>32</v>
      </c>
      <c r="B21" s="7" t="s">
        <v>352</v>
      </c>
      <c r="C21" s="10">
        <v>1822723</v>
      </c>
      <c r="D21" s="10">
        <v>1822723</v>
      </c>
      <c r="E21" s="10">
        <v>266547.40442</v>
      </c>
      <c r="F21" s="10"/>
      <c r="G21" s="10"/>
      <c r="H21" s="10"/>
      <c r="I21" s="10">
        <f t="shared" si="0"/>
        <v>14.623582651889508</v>
      </c>
      <c r="J21" s="10">
        <f t="shared" si="1"/>
        <v>14.623582651889508</v>
      </c>
      <c r="K21" s="10">
        <v>329053.97672000004</v>
      </c>
      <c r="L21" s="10">
        <f t="shared" si="2"/>
        <v>81.00415836846476</v>
      </c>
    </row>
    <row r="22" spans="1:12" ht="76.5">
      <c r="A22" s="6" t="s">
        <v>33</v>
      </c>
      <c r="B22" s="7" t="s">
        <v>353</v>
      </c>
      <c r="C22" s="10">
        <v>143725</v>
      </c>
      <c r="D22" s="10">
        <v>143725</v>
      </c>
      <c r="E22" s="10">
        <v>31250.8596</v>
      </c>
      <c r="F22" s="10"/>
      <c r="G22" s="10"/>
      <c r="H22" s="10"/>
      <c r="I22" s="10">
        <f t="shared" si="0"/>
        <v>21.743509897373457</v>
      </c>
      <c r="J22" s="10">
        <f t="shared" si="1"/>
        <v>21.743509897373457</v>
      </c>
      <c r="K22" s="10">
        <v>39737.2972</v>
      </c>
      <c r="L22" s="10">
        <f t="shared" si="2"/>
        <v>78.64364665445842</v>
      </c>
    </row>
    <row r="23" spans="1:12" ht="25.5">
      <c r="A23" s="6" t="s">
        <v>34</v>
      </c>
      <c r="B23" s="7" t="s">
        <v>354</v>
      </c>
      <c r="C23" s="10">
        <v>300204</v>
      </c>
      <c r="D23" s="10">
        <v>300204</v>
      </c>
      <c r="E23" s="10">
        <v>43365.5411</v>
      </c>
      <c r="F23" s="10"/>
      <c r="G23" s="10"/>
      <c r="H23" s="10"/>
      <c r="I23" s="10">
        <f t="shared" si="0"/>
        <v>14.445357523550653</v>
      </c>
      <c r="J23" s="10">
        <f t="shared" si="1"/>
        <v>14.445357523550653</v>
      </c>
      <c r="K23" s="10">
        <v>19208.14821</v>
      </c>
      <c r="L23" s="10" t="s">
        <v>925</v>
      </c>
    </row>
    <row r="24" spans="1:12" ht="89.25">
      <c r="A24" s="6" t="s">
        <v>35</v>
      </c>
      <c r="B24" s="7" t="s">
        <v>355</v>
      </c>
      <c r="C24" s="10">
        <v>496025</v>
      </c>
      <c r="D24" s="10">
        <v>496025</v>
      </c>
      <c r="E24" s="10">
        <v>109756.054</v>
      </c>
      <c r="F24" s="10"/>
      <c r="G24" s="10"/>
      <c r="H24" s="10"/>
      <c r="I24" s="10">
        <f t="shared" si="0"/>
        <v>22.127121415251246</v>
      </c>
      <c r="J24" s="10">
        <f t="shared" si="1"/>
        <v>22.127121415251246</v>
      </c>
      <c r="K24" s="10">
        <v>113545</v>
      </c>
      <c r="L24" s="10">
        <f t="shared" si="2"/>
        <v>96.66304460786472</v>
      </c>
    </row>
    <row r="25" spans="1:12" ht="89.25">
      <c r="A25" s="6" t="s">
        <v>36</v>
      </c>
      <c r="B25" s="7" t="s">
        <v>356</v>
      </c>
      <c r="C25" s="10">
        <v>0</v>
      </c>
      <c r="D25" s="10">
        <v>0</v>
      </c>
      <c r="E25" s="10">
        <v>62836.62635</v>
      </c>
      <c r="F25" s="10"/>
      <c r="G25" s="10"/>
      <c r="H25" s="10"/>
      <c r="I25" s="10">
        <v>0</v>
      </c>
      <c r="J25" s="10">
        <v>0</v>
      </c>
      <c r="K25" s="10">
        <v>0</v>
      </c>
      <c r="L25" s="10">
        <v>0</v>
      </c>
    </row>
    <row r="26" spans="1:12" ht="51">
      <c r="A26" s="6" t="s">
        <v>37</v>
      </c>
      <c r="B26" s="7" t="s">
        <v>357</v>
      </c>
      <c r="C26" s="10">
        <v>802511</v>
      </c>
      <c r="D26" s="10">
        <v>802511</v>
      </c>
      <c r="E26" s="10">
        <v>314039.43286</v>
      </c>
      <c r="F26" s="10"/>
      <c r="G26" s="10"/>
      <c r="H26" s="10"/>
      <c r="I26" s="10">
        <f t="shared" si="0"/>
        <v>39.132103218522865</v>
      </c>
      <c r="J26" s="10">
        <f t="shared" si="1"/>
        <v>39.132103218522865</v>
      </c>
      <c r="K26" s="10">
        <v>308682.62345</v>
      </c>
      <c r="L26" s="10">
        <f t="shared" si="2"/>
        <v>101.73537769963512</v>
      </c>
    </row>
    <row r="27" spans="1:12" ht="51">
      <c r="A27" s="6" t="s">
        <v>38</v>
      </c>
      <c r="B27" s="7" t="s">
        <v>358</v>
      </c>
      <c r="C27" s="10">
        <v>12779</v>
      </c>
      <c r="D27" s="10">
        <v>12779</v>
      </c>
      <c r="E27" s="10">
        <v>3138.7300099999998</v>
      </c>
      <c r="F27" s="10"/>
      <c r="G27" s="10"/>
      <c r="H27" s="10"/>
      <c r="I27" s="10">
        <f t="shared" si="0"/>
        <v>24.56162461851475</v>
      </c>
      <c r="J27" s="10">
        <f t="shared" si="1"/>
        <v>24.56162461851475</v>
      </c>
      <c r="K27" s="10">
        <v>5392.30002</v>
      </c>
      <c r="L27" s="10">
        <f t="shared" si="2"/>
        <v>58.20762936703214</v>
      </c>
    </row>
    <row r="28" spans="1:12" ht="51">
      <c r="A28" s="6" t="s">
        <v>39</v>
      </c>
      <c r="B28" s="7" t="s">
        <v>359</v>
      </c>
      <c r="C28" s="10">
        <v>1850377</v>
      </c>
      <c r="D28" s="10">
        <v>1850377</v>
      </c>
      <c r="E28" s="10">
        <v>584829.11546</v>
      </c>
      <c r="F28" s="10"/>
      <c r="G28" s="10"/>
      <c r="H28" s="10"/>
      <c r="I28" s="10">
        <f t="shared" si="0"/>
        <v>31.605943840633554</v>
      </c>
      <c r="J28" s="10">
        <f t="shared" si="1"/>
        <v>31.605943840633554</v>
      </c>
      <c r="K28" s="10">
        <v>628850.81185</v>
      </c>
      <c r="L28" s="10">
        <f t="shared" si="2"/>
        <v>92.99965976659969</v>
      </c>
    </row>
    <row r="29" spans="1:12" ht="51">
      <c r="A29" s="6" t="s">
        <v>40</v>
      </c>
      <c r="B29" s="7" t="s">
        <v>360</v>
      </c>
      <c r="C29" s="10">
        <v>-109898</v>
      </c>
      <c r="D29" s="10">
        <v>-109898</v>
      </c>
      <c r="E29" s="10">
        <v>-57602.52988</v>
      </c>
      <c r="F29" s="10"/>
      <c r="G29" s="10"/>
      <c r="H29" s="10"/>
      <c r="I29" s="10">
        <f t="shared" si="0"/>
        <v>52.41453882691223</v>
      </c>
      <c r="J29" s="10">
        <f t="shared" si="1"/>
        <v>52.41453882691223</v>
      </c>
      <c r="K29" s="10">
        <v>-55501.64682</v>
      </c>
      <c r="L29" s="10">
        <f t="shared" si="2"/>
        <v>103.78526256493518</v>
      </c>
    </row>
    <row r="30" spans="1:12" ht="25.5">
      <c r="A30" s="6" t="s">
        <v>41</v>
      </c>
      <c r="B30" s="7" t="s">
        <v>361</v>
      </c>
      <c r="C30" s="10">
        <v>0</v>
      </c>
      <c r="D30" s="10">
        <v>0</v>
      </c>
      <c r="E30" s="10">
        <v>-3390.527</v>
      </c>
      <c r="F30" s="10"/>
      <c r="G30" s="10"/>
      <c r="H30" s="10"/>
      <c r="I30" s="10">
        <v>0</v>
      </c>
      <c r="J30" s="10">
        <v>0</v>
      </c>
      <c r="K30" s="9">
        <v>0</v>
      </c>
      <c r="L30" s="10">
        <v>0</v>
      </c>
    </row>
    <row r="31" spans="1:12" ht="12.75">
      <c r="A31" s="4" t="s">
        <v>42</v>
      </c>
      <c r="B31" s="5" t="s">
        <v>362</v>
      </c>
      <c r="C31" s="9">
        <v>2110964</v>
      </c>
      <c r="D31" s="9">
        <v>2110964</v>
      </c>
      <c r="E31" s="9">
        <v>473825.83752999996</v>
      </c>
      <c r="F31" s="9"/>
      <c r="G31" s="9"/>
      <c r="H31" s="9"/>
      <c r="I31" s="9">
        <f t="shared" si="0"/>
        <v>22.4459459057568</v>
      </c>
      <c r="J31" s="9">
        <f t="shared" si="1"/>
        <v>22.4459459057568</v>
      </c>
      <c r="K31" s="9">
        <v>414393.90161</v>
      </c>
      <c r="L31" s="9">
        <f t="shared" si="2"/>
        <v>114.34189443645175</v>
      </c>
    </row>
    <row r="32" spans="1:12" ht="12.75">
      <c r="A32" s="6" t="s">
        <v>43</v>
      </c>
      <c r="B32" s="7" t="s">
        <v>363</v>
      </c>
      <c r="C32" s="10">
        <v>2110964</v>
      </c>
      <c r="D32" s="10">
        <v>2110964</v>
      </c>
      <c r="E32" s="10">
        <v>473824.57623</v>
      </c>
      <c r="F32" s="10"/>
      <c r="G32" s="10"/>
      <c r="H32" s="10"/>
      <c r="I32" s="10">
        <f t="shared" si="0"/>
        <v>22.4458861558037</v>
      </c>
      <c r="J32" s="10">
        <f t="shared" si="1"/>
        <v>22.4458861558037</v>
      </c>
      <c r="K32" s="10">
        <v>414389.22856</v>
      </c>
      <c r="L32" s="10">
        <f t="shared" si="2"/>
        <v>114.34287948954113</v>
      </c>
    </row>
    <row r="33" spans="1:12" s="20" customFormat="1" ht="25.5">
      <c r="A33" s="6" t="s">
        <v>44</v>
      </c>
      <c r="B33" s="7" t="s">
        <v>364</v>
      </c>
      <c r="C33" s="10">
        <v>1485541</v>
      </c>
      <c r="D33" s="10">
        <v>1485541</v>
      </c>
      <c r="E33" s="10">
        <v>312574.20224</v>
      </c>
      <c r="F33" s="10"/>
      <c r="G33" s="10"/>
      <c r="H33" s="10"/>
      <c r="I33" s="10">
        <f t="shared" si="0"/>
        <v>21.041102348572004</v>
      </c>
      <c r="J33" s="10">
        <f t="shared" si="1"/>
        <v>21.041102348572004</v>
      </c>
      <c r="K33" s="10">
        <v>275970.32188999996</v>
      </c>
      <c r="L33" s="10">
        <f t="shared" si="2"/>
        <v>113.26370172680747</v>
      </c>
    </row>
    <row r="34" spans="1:12" ht="25.5">
      <c r="A34" s="6" t="s">
        <v>44</v>
      </c>
      <c r="B34" s="7" t="s">
        <v>365</v>
      </c>
      <c r="C34" s="10">
        <v>1485541</v>
      </c>
      <c r="D34" s="10">
        <v>1485541</v>
      </c>
      <c r="E34" s="10">
        <v>312561.10635</v>
      </c>
      <c r="F34" s="10"/>
      <c r="G34" s="10"/>
      <c r="H34" s="10"/>
      <c r="I34" s="10">
        <f t="shared" si="0"/>
        <v>21.04022079161733</v>
      </c>
      <c r="J34" s="10">
        <f t="shared" si="1"/>
        <v>21.04022079161733</v>
      </c>
      <c r="K34" s="10">
        <v>275687.06865</v>
      </c>
      <c r="L34" s="10">
        <f t="shared" si="2"/>
        <v>113.3753236524901</v>
      </c>
    </row>
    <row r="35" spans="1:12" ht="25.5">
      <c r="A35" s="6" t="s">
        <v>45</v>
      </c>
      <c r="B35" s="7" t="s">
        <v>366</v>
      </c>
      <c r="C35" s="10">
        <v>0</v>
      </c>
      <c r="D35" s="10">
        <v>0</v>
      </c>
      <c r="E35" s="10">
        <v>13.095889999999999</v>
      </c>
      <c r="F35" s="10"/>
      <c r="G35" s="10"/>
      <c r="H35" s="10"/>
      <c r="I35" s="10">
        <v>0</v>
      </c>
      <c r="J35" s="10">
        <v>0</v>
      </c>
      <c r="K35" s="10">
        <v>283.25324</v>
      </c>
      <c r="L35" s="10">
        <f t="shared" si="2"/>
        <v>4.623385773098305</v>
      </c>
    </row>
    <row r="36" spans="1:12" ht="25.5">
      <c r="A36" s="6" t="s">
        <v>46</v>
      </c>
      <c r="B36" s="7" t="s">
        <v>367</v>
      </c>
      <c r="C36" s="10">
        <v>625423</v>
      </c>
      <c r="D36" s="10">
        <v>625423</v>
      </c>
      <c r="E36" s="10">
        <v>159673.49513</v>
      </c>
      <c r="F36" s="10"/>
      <c r="G36" s="10"/>
      <c r="H36" s="10"/>
      <c r="I36" s="10">
        <f t="shared" si="0"/>
        <v>25.530480191806188</v>
      </c>
      <c r="J36" s="10">
        <f t="shared" si="1"/>
        <v>25.530480191806188</v>
      </c>
      <c r="K36" s="10">
        <v>91443.26712</v>
      </c>
      <c r="L36" s="10">
        <f t="shared" si="2"/>
        <v>174.61481873833554</v>
      </c>
    </row>
    <row r="37" spans="1:12" ht="38.25">
      <c r="A37" s="6" t="s">
        <v>47</v>
      </c>
      <c r="B37" s="7" t="s">
        <v>368</v>
      </c>
      <c r="C37" s="10">
        <v>625423</v>
      </c>
      <c r="D37" s="10">
        <v>625423</v>
      </c>
      <c r="E37" s="10">
        <v>159565.63553</v>
      </c>
      <c r="F37" s="10"/>
      <c r="G37" s="10"/>
      <c r="H37" s="10"/>
      <c r="I37" s="10">
        <f t="shared" si="0"/>
        <v>25.513234327806938</v>
      </c>
      <c r="J37" s="10">
        <f t="shared" si="1"/>
        <v>25.513234327806938</v>
      </c>
      <c r="K37" s="10">
        <v>90929.81735</v>
      </c>
      <c r="L37" s="10">
        <f t="shared" si="2"/>
        <v>175.48219074917125</v>
      </c>
    </row>
    <row r="38" spans="1:12" ht="38.25">
      <c r="A38" s="6" t="s">
        <v>48</v>
      </c>
      <c r="B38" s="7" t="s">
        <v>369</v>
      </c>
      <c r="C38" s="10">
        <v>0</v>
      </c>
      <c r="D38" s="10">
        <v>0</v>
      </c>
      <c r="E38" s="10">
        <v>107.8596</v>
      </c>
      <c r="F38" s="10"/>
      <c r="G38" s="10"/>
      <c r="H38" s="10"/>
      <c r="I38" s="10">
        <v>0</v>
      </c>
      <c r="J38" s="10">
        <v>0</v>
      </c>
      <c r="K38" s="10">
        <v>513.4497700000001</v>
      </c>
      <c r="L38" s="10">
        <f t="shared" si="2"/>
        <v>21.006845518696014</v>
      </c>
    </row>
    <row r="39" spans="1:12" ht="25.5">
      <c r="A39" s="6" t="s">
        <v>49</v>
      </c>
      <c r="B39" s="7" t="s">
        <v>370</v>
      </c>
      <c r="C39" s="10">
        <v>0</v>
      </c>
      <c r="D39" s="10">
        <v>0</v>
      </c>
      <c r="E39" s="10">
        <v>1576.87886</v>
      </c>
      <c r="F39" s="10"/>
      <c r="G39" s="10"/>
      <c r="H39" s="10"/>
      <c r="I39" s="10">
        <v>0</v>
      </c>
      <c r="J39" s="10">
        <v>0</v>
      </c>
      <c r="K39" s="10">
        <v>46975.63955</v>
      </c>
      <c r="L39" s="10">
        <f t="shared" si="2"/>
        <v>3.356801259345494</v>
      </c>
    </row>
    <row r="40" spans="1:12" ht="12.75">
      <c r="A40" s="6" t="s">
        <v>50</v>
      </c>
      <c r="B40" s="7" t="s">
        <v>371</v>
      </c>
      <c r="C40" s="10">
        <v>0</v>
      </c>
      <c r="D40" s="10">
        <v>0</v>
      </c>
      <c r="E40" s="10">
        <v>1.2612999999999999</v>
      </c>
      <c r="F40" s="10"/>
      <c r="G40" s="10"/>
      <c r="H40" s="10"/>
      <c r="I40" s="10">
        <v>0</v>
      </c>
      <c r="J40" s="10">
        <v>0</v>
      </c>
      <c r="K40" s="10">
        <v>4.67305</v>
      </c>
      <c r="L40" s="10">
        <f t="shared" si="2"/>
        <v>26.990937396347135</v>
      </c>
    </row>
    <row r="41" spans="1:12" ht="25.5">
      <c r="A41" s="6" t="s">
        <v>51</v>
      </c>
      <c r="B41" s="7" t="s">
        <v>372</v>
      </c>
      <c r="C41" s="10">
        <v>0</v>
      </c>
      <c r="D41" s="10">
        <v>0</v>
      </c>
      <c r="E41" s="10">
        <v>1.2612999999999999</v>
      </c>
      <c r="F41" s="10"/>
      <c r="G41" s="10"/>
      <c r="H41" s="10"/>
      <c r="I41" s="10">
        <v>0</v>
      </c>
      <c r="J41" s="10">
        <v>0</v>
      </c>
      <c r="K41" s="10">
        <v>4.67305</v>
      </c>
      <c r="L41" s="10">
        <f t="shared" si="2"/>
        <v>26.990937396347135</v>
      </c>
    </row>
    <row r="42" spans="1:12" ht="12.75">
      <c r="A42" s="4" t="s">
        <v>52</v>
      </c>
      <c r="B42" s="5" t="s">
        <v>373</v>
      </c>
      <c r="C42" s="9">
        <v>8606902</v>
      </c>
      <c r="D42" s="9">
        <v>8606902</v>
      </c>
      <c r="E42" s="9">
        <v>1699143.6741</v>
      </c>
      <c r="F42" s="9"/>
      <c r="G42" s="9"/>
      <c r="H42" s="9"/>
      <c r="I42" s="9">
        <f t="shared" si="0"/>
        <v>19.74164076807195</v>
      </c>
      <c r="J42" s="9">
        <f t="shared" si="1"/>
        <v>19.74164076807195</v>
      </c>
      <c r="K42" s="9">
        <v>1590204.87266</v>
      </c>
      <c r="L42" s="9">
        <f t="shared" si="2"/>
        <v>106.85061423926928</v>
      </c>
    </row>
    <row r="43" spans="1:12" ht="12.75">
      <c r="A43" s="6" t="s">
        <v>53</v>
      </c>
      <c r="B43" s="7" t="s">
        <v>374</v>
      </c>
      <c r="C43" s="10">
        <v>7562267</v>
      </c>
      <c r="D43" s="10">
        <v>7562267</v>
      </c>
      <c r="E43" s="10">
        <v>1540601.44205</v>
      </c>
      <c r="F43" s="10"/>
      <c r="G43" s="10"/>
      <c r="H43" s="10"/>
      <c r="I43" s="10">
        <f t="shared" si="0"/>
        <v>20.372216982685217</v>
      </c>
      <c r="J43" s="10">
        <f t="shared" si="1"/>
        <v>20.372216982685217</v>
      </c>
      <c r="K43" s="10">
        <v>1469371.91088</v>
      </c>
      <c r="L43" s="10">
        <f t="shared" si="2"/>
        <v>104.84761758698251</v>
      </c>
    </row>
    <row r="44" spans="1:12" s="20" customFormat="1" ht="25.5">
      <c r="A44" s="6" t="s">
        <v>54</v>
      </c>
      <c r="B44" s="7" t="s">
        <v>375</v>
      </c>
      <c r="C44" s="10">
        <v>6881663</v>
      </c>
      <c r="D44" s="10">
        <v>6881663</v>
      </c>
      <c r="E44" s="10">
        <v>1394875.41705</v>
      </c>
      <c r="F44" s="10"/>
      <c r="G44" s="10"/>
      <c r="H44" s="10"/>
      <c r="I44" s="10">
        <f t="shared" si="0"/>
        <v>20.26945255892362</v>
      </c>
      <c r="J44" s="10">
        <f t="shared" si="1"/>
        <v>20.26945255892362</v>
      </c>
      <c r="K44" s="10">
        <v>1345680.05271</v>
      </c>
      <c r="L44" s="10">
        <f t="shared" si="2"/>
        <v>103.65579947781256</v>
      </c>
    </row>
    <row r="45" spans="1:12" ht="25.5">
      <c r="A45" s="6" t="s">
        <v>55</v>
      </c>
      <c r="B45" s="7" t="s">
        <v>376</v>
      </c>
      <c r="C45" s="10">
        <v>680604</v>
      </c>
      <c r="D45" s="10">
        <v>680604</v>
      </c>
      <c r="E45" s="10">
        <v>145726.025</v>
      </c>
      <c r="F45" s="10"/>
      <c r="G45" s="10"/>
      <c r="H45" s="10"/>
      <c r="I45" s="10">
        <f t="shared" si="0"/>
        <v>21.411279539938054</v>
      </c>
      <c r="J45" s="10">
        <f t="shared" si="1"/>
        <v>21.411279539938054</v>
      </c>
      <c r="K45" s="10">
        <v>123691.85817</v>
      </c>
      <c r="L45" s="10">
        <f t="shared" si="2"/>
        <v>117.81375682764552</v>
      </c>
    </row>
    <row r="46" spans="1:12" ht="12.75">
      <c r="A46" s="6" t="s">
        <v>56</v>
      </c>
      <c r="B46" s="7" t="s">
        <v>377</v>
      </c>
      <c r="C46" s="10">
        <v>1042115</v>
      </c>
      <c r="D46" s="10">
        <v>1042115</v>
      </c>
      <c r="E46" s="10">
        <v>158045.22627</v>
      </c>
      <c r="F46" s="10"/>
      <c r="G46" s="10"/>
      <c r="H46" s="10"/>
      <c r="I46" s="10">
        <f t="shared" si="0"/>
        <v>15.165814355421428</v>
      </c>
      <c r="J46" s="10">
        <f t="shared" si="1"/>
        <v>15.165814355421428</v>
      </c>
      <c r="K46" s="10">
        <v>119832.26843000001</v>
      </c>
      <c r="L46" s="10">
        <f t="shared" si="2"/>
        <v>131.88870438710094</v>
      </c>
    </row>
    <row r="47" spans="1:12" ht="12.75">
      <c r="A47" s="6" t="s">
        <v>57</v>
      </c>
      <c r="B47" s="7" t="s">
        <v>378</v>
      </c>
      <c r="C47" s="10">
        <v>150917</v>
      </c>
      <c r="D47" s="10">
        <v>150917</v>
      </c>
      <c r="E47" s="10">
        <v>59080.74544</v>
      </c>
      <c r="F47" s="10"/>
      <c r="G47" s="10"/>
      <c r="H47" s="10"/>
      <c r="I47" s="10">
        <f t="shared" si="0"/>
        <v>39.1478398324907</v>
      </c>
      <c r="J47" s="10">
        <f t="shared" si="1"/>
        <v>39.1478398324907</v>
      </c>
      <c r="K47" s="10">
        <v>70445.65169</v>
      </c>
      <c r="L47" s="10">
        <f t="shared" si="2"/>
        <v>83.86712880446915</v>
      </c>
    </row>
    <row r="48" spans="1:12" ht="12.75">
      <c r="A48" s="6" t="s">
        <v>58</v>
      </c>
      <c r="B48" s="7" t="s">
        <v>379</v>
      </c>
      <c r="C48" s="10">
        <v>891198</v>
      </c>
      <c r="D48" s="10">
        <v>891198</v>
      </c>
      <c r="E48" s="10">
        <v>98964.48083</v>
      </c>
      <c r="F48" s="10"/>
      <c r="G48" s="10"/>
      <c r="H48" s="10"/>
      <c r="I48" s="10">
        <f t="shared" si="0"/>
        <v>11.104656970729287</v>
      </c>
      <c r="J48" s="10">
        <f t="shared" si="1"/>
        <v>11.104656970729287</v>
      </c>
      <c r="K48" s="10">
        <v>49386.616740000005</v>
      </c>
      <c r="L48" s="10">
        <f t="shared" si="2"/>
        <v>200.38724529563714</v>
      </c>
    </row>
    <row r="49" spans="1:12" ht="12.75">
      <c r="A49" s="6" t="s">
        <v>59</v>
      </c>
      <c r="B49" s="7" t="s">
        <v>380</v>
      </c>
      <c r="C49" s="10">
        <v>2520</v>
      </c>
      <c r="D49" s="10">
        <v>2520</v>
      </c>
      <c r="E49" s="10">
        <v>497.00578</v>
      </c>
      <c r="F49" s="10"/>
      <c r="G49" s="10"/>
      <c r="H49" s="10"/>
      <c r="I49" s="10">
        <f t="shared" si="0"/>
        <v>19.722451587301588</v>
      </c>
      <c r="J49" s="10">
        <f t="shared" si="1"/>
        <v>19.722451587301588</v>
      </c>
      <c r="K49" s="10">
        <v>1000.69335</v>
      </c>
      <c r="L49" s="10">
        <f t="shared" si="2"/>
        <v>49.66614198045785</v>
      </c>
    </row>
    <row r="50" spans="1:12" ht="25.5">
      <c r="A50" s="4" t="s">
        <v>60</v>
      </c>
      <c r="B50" s="5" t="s">
        <v>381</v>
      </c>
      <c r="C50" s="9">
        <v>59780</v>
      </c>
      <c r="D50" s="9">
        <v>59780</v>
      </c>
      <c r="E50" s="9">
        <v>6816.67552</v>
      </c>
      <c r="F50" s="9"/>
      <c r="G50" s="9"/>
      <c r="H50" s="9"/>
      <c r="I50" s="9">
        <f t="shared" si="0"/>
        <v>11.402936634325862</v>
      </c>
      <c r="J50" s="9">
        <f t="shared" si="1"/>
        <v>11.402936634325862</v>
      </c>
      <c r="K50" s="9">
        <v>6482.13066</v>
      </c>
      <c r="L50" s="9">
        <f t="shared" si="2"/>
        <v>105.16103234488025</v>
      </c>
    </row>
    <row r="51" spans="1:12" ht="12.75">
      <c r="A51" s="6" t="s">
        <v>61</v>
      </c>
      <c r="B51" s="7" t="s">
        <v>382</v>
      </c>
      <c r="C51" s="10">
        <v>54080</v>
      </c>
      <c r="D51" s="10">
        <v>54080</v>
      </c>
      <c r="E51" s="10">
        <v>6672.6363200000005</v>
      </c>
      <c r="F51" s="10"/>
      <c r="G51" s="10"/>
      <c r="H51" s="10"/>
      <c r="I51" s="10">
        <f t="shared" si="0"/>
        <v>12.338454733727811</v>
      </c>
      <c r="J51" s="10">
        <f t="shared" si="1"/>
        <v>12.338454733727811</v>
      </c>
      <c r="K51" s="10">
        <v>6426.3051</v>
      </c>
      <c r="L51" s="10">
        <f t="shared" si="2"/>
        <v>103.8331703236437</v>
      </c>
    </row>
    <row r="52" spans="1:12" s="20" customFormat="1" ht="12.75">
      <c r="A52" s="6" t="s">
        <v>62</v>
      </c>
      <c r="B52" s="7" t="s">
        <v>383</v>
      </c>
      <c r="C52" s="10">
        <v>52998</v>
      </c>
      <c r="D52" s="10">
        <v>52998</v>
      </c>
      <c r="E52" s="10">
        <v>6534.345679999999</v>
      </c>
      <c r="F52" s="10"/>
      <c r="G52" s="10"/>
      <c r="H52" s="10"/>
      <c r="I52" s="10">
        <f t="shared" si="0"/>
        <v>12.32941937431601</v>
      </c>
      <c r="J52" s="10">
        <f t="shared" si="1"/>
        <v>12.32941937431601</v>
      </c>
      <c r="K52" s="10">
        <v>6171.4090400000005</v>
      </c>
      <c r="L52" s="10">
        <f t="shared" si="2"/>
        <v>105.88093638985237</v>
      </c>
    </row>
    <row r="53" spans="1:12" ht="25.5">
      <c r="A53" s="6" t="s">
        <v>63</v>
      </c>
      <c r="B53" s="7" t="s">
        <v>384</v>
      </c>
      <c r="C53" s="10">
        <v>1082</v>
      </c>
      <c r="D53" s="10">
        <v>1082</v>
      </c>
      <c r="E53" s="10">
        <v>138.29064000000002</v>
      </c>
      <c r="F53" s="10"/>
      <c r="G53" s="10"/>
      <c r="H53" s="10"/>
      <c r="I53" s="10">
        <f t="shared" si="0"/>
        <v>12.781020332717194</v>
      </c>
      <c r="J53" s="10">
        <f t="shared" si="1"/>
        <v>12.781020332717194</v>
      </c>
      <c r="K53" s="10">
        <v>254.89606</v>
      </c>
      <c r="L53" s="10">
        <f t="shared" si="2"/>
        <v>54.25373777844978</v>
      </c>
    </row>
    <row r="54" spans="1:12" ht="25.5">
      <c r="A54" s="6" t="s">
        <v>64</v>
      </c>
      <c r="B54" s="7" t="s">
        <v>385</v>
      </c>
      <c r="C54" s="10">
        <v>5700</v>
      </c>
      <c r="D54" s="10">
        <v>5700</v>
      </c>
      <c r="E54" s="10">
        <v>144.03920000000002</v>
      </c>
      <c r="F54" s="10"/>
      <c r="G54" s="10"/>
      <c r="H54" s="10"/>
      <c r="I54" s="10">
        <f t="shared" si="0"/>
        <v>2.5270035087719305</v>
      </c>
      <c r="J54" s="10">
        <f t="shared" si="1"/>
        <v>2.5270035087719305</v>
      </c>
      <c r="K54" s="10">
        <v>55.825559999999996</v>
      </c>
      <c r="L54" s="10" t="s">
        <v>925</v>
      </c>
    </row>
    <row r="55" spans="1:12" ht="12.75">
      <c r="A55" s="6" t="s">
        <v>65</v>
      </c>
      <c r="B55" s="7" t="s">
        <v>386</v>
      </c>
      <c r="C55" s="10">
        <v>5683</v>
      </c>
      <c r="D55" s="10">
        <v>5683</v>
      </c>
      <c r="E55" s="10">
        <v>142.8928</v>
      </c>
      <c r="F55" s="10"/>
      <c r="G55" s="10"/>
      <c r="H55" s="10"/>
      <c r="I55" s="10">
        <f t="shared" si="0"/>
        <v>2.514390286820341</v>
      </c>
      <c r="J55" s="10">
        <f t="shared" si="1"/>
        <v>2.514390286820341</v>
      </c>
      <c r="K55" s="10">
        <v>46.44083</v>
      </c>
      <c r="L55" s="10" t="s">
        <v>925</v>
      </c>
    </row>
    <row r="56" spans="1:12" ht="25.5">
      <c r="A56" s="6" t="s">
        <v>66</v>
      </c>
      <c r="B56" s="7" t="s">
        <v>387</v>
      </c>
      <c r="C56" s="10">
        <v>17</v>
      </c>
      <c r="D56" s="10">
        <v>17</v>
      </c>
      <c r="E56" s="10">
        <v>1.1464</v>
      </c>
      <c r="F56" s="10"/>
      <c r="G56" s="10"/>
      <c r="H56" s="10"/>
      <c r="I56" s="10">
        <f t="shared" si="0"/>
        <v>6.743529411764706</v>
      </c>
      <c r="J56" s="10">
        <f t="shared" si="1"/>
        <v>6.743529411764706</v>
      </c>
      <c r="K56" s="10">
        <v>9.38473</v>
      </c>
      <c r="L56" s="10">
        <f t="shared" si="2"/>
        <v>12.215588514533717</v>
      </c>
    </row>
    <row r="57" spans="1:12" ht="12.75">
      <c r="A57" s="4" t="s">
        <v>67</v>
      </c>
      <c r="B57" s="5" t="s">
        <v>388</v>
      </c>
      <c r="C57" s="9">
        <v>169380.2</v>
      </c>
      <c r="D57" s="9">
        <v>169380.2</v>
      </c>
      <c r="E57" s="9">
        <v>34887.41631</v>
      </c>
      <c r="F57" s="9"/>
      <c r="G57" s="9"/>
      <c r="H57" s="9"/>
      <c r="I57" s="9">
        <f t="shared" si="0"/>
        <v>20.597104212889107</v>
      </c>
      <c r="J57" s="9">
        <f t="shared" si="1"/>
        <v>20.597104212889107</v>
      </c>
      <c r="K57" s="9">
        <v>26645.72234</v>
      </c>
      <c r="L57" s="9">
        <f t="shared" si="2"/>
        <v>130.93064569552968</v>
      </c>
    </row>
    <row r="58" spans="1:12" ht="51">
      <c r="A58" s="6" t="s">
        <v>68</v>
      </c>
      <c r="B58" s="7" t="s">
        <v>389</v>
      </c>
      <c r="C58" s="10">
        <v>3975</v>
      </c>
      <c r="D58" s="10">
        <v>3975</v>
      </c>
      <c r="E58" s="10">
        <v>2348.975</v>
      </c>
      <c r="F58" s="10"/>
      <c r="G58" s="10"/>
      <c r="H58" s="10"/>
      <c r="I58" s="10">
        <f t="shared" si="0"/>
        <v>59.0937106918239</v>
      </c>
      <c r="J58" s="10">
        <f t="shared" si="1"/>
        <v>59.0937106918239</v>
      </c>
      <c r="K58" s="10">
        <v>698.65</v>
      </c>
      <c r="L58" s="10" t="s">
        <v>925</v>
      </c>
    </row>
    <row r="59" spans="1:12" s="20" customFormat="1" ht="25.5">
      <c r="A59" s="6" t="s">
        <v>69</v>
      </c>
      <c r="B59" s="7" t="s">
        <v>390</v>
      </c>
      <c r="C59" s="10">
        <v>165405.2</v>
      </c>
      <c r="D59" s="10">
        <v>165405.2</v>
      </c>
      <c r="E59" s="10">
        <v>32538.44131</v>
      </c>
      <c r="F59" s="10"/>
      <c r="G59" s="10"/>
      <c r="H59" s="10"/>
      <c r="I59" s="10">
        <f t="shared" si="0"/>
        <v>19.67195790096079</v>
      </c>
      <c r="J59" s="10">
        <f t="shared" si="1"/>
        <v>19.67195790096079</v>
      </c>
      <c r="K59" s="10">
        <v>25947.07234</v>
      </c>
      <c r="L59" s="10">
        <f t="shared" si="2"/>
        <v>125.40313174307047</v>
      </c>
    </row>
    <row r="60" spans="1:12" ht="63.75">
      <c r="A60" s="6" t="s">
        <v>70</v>
      </c>
      <c r="B60" s="7" t="s">
        <v>391</v>
      </c>
      <c r="C60" s="10">
        <v>185</v>
      </c>
      <c r="D60" s="10">
        <v>185</v>
      </c>
      <c r="E60" s="10">
        <v>75.39</v>
      </c>
      <c r="F60" s="10"/>
      <c r="G60" s="10"/>
      <c r="H60" s="10"/>
      <c r="I60" s="10">
        <f t="shared" si="0"/>
        <v>40.75135135135135</v>
      </c>
      <c r="J60" s="10">
        <f t="shared" si="1"/>
        <v>40.75135135135135</v>
      </c>
      <c r="K60" s="10">
        <v>45.785</v>
      </c>
      <c r="L60" s="10">
        <f t="shared" si="2"/>
        <v>164.66091514688216</v>
      </c>
    </row>
    <row r="61" spans="1:12" ht="25.5">
      <c r="A61" s="6" t="s">
        <v>71</v>
      </c>
      <c r="B61" s="7" t="s">
        <v>392</v>
      </c>
      <c r="C61" s="10">
        <v>89946</v>
      </c>
      <c r="D61" s="10">
        <v>89946</v>
      </c>
      <c r="E61" s="10">
        <v>17378.13197</v>
      </c>
      <c r="F61" s="10"/>
      <c r="G61" s="10"/>
      <c r="H61" s="10"/>
      <c r="I61" s="10">
        <f t="shared" si="0"/>
        <v>19.320627898961597</v>
      </c>
      <c r="J61" s="10">
        <f t="shared" si="1"/>
        <v>19.320627898961597</v>
      </c>
      <c r="K61" s="10">
        <v>10390.94484</v>
      </c>
      <c r="L61" s="10">
        <f t="shared" si="2"/>
        <v>167.24303937311632</v>
      </c>
    </row>
    <row r="62" spans="1:12" ht="38.25">
      <c r="A62" s="6" t="s">
        <v>72</v>
      </c>
      <c r="B62" s="7" t="s">
        <v>393</v>
      </c>
      <c r="C62" s="10">
        <v>46563.8</v>
      </c>
      <c r="D62" s="10">
        <v>46563.8</v>
      </c>
      <c r="E62" s="10">
        <v>7688.25</v>
      </c>
      <c r="F62" s="10"/>
      <c r="G62" s="10"/>
      <c r="H62" s="10"/>
      <c r="I62" s="10">
        <f t="shared" si="0"/>
        <v>16.51121686803912</v>
      </c>
      <c r="J62" s="10">
        <f t="shared" si="1"/>
        <v>16.51121686803912</v>
      </c>
      <c r="K62" s="10">
        <v>9086.5</v>
      </c>
      <c r="L62" s="10">
        <f t="shared" si="2"/>
        <v>84.61178671655753</v>
      </c>
    </row>
    <row r="63" spans="1:12" ht="51">
      <c r="A63" s="6" t="s">
        <v>73</v>
      </c>
      <c r="B63" s="7" t="s">
        <v>394</v>
      </c>
      <c r="C63" s="10">
        <v>46563.8</v>
      </c>
      <c r="D63" s="10">
        <v>46563.8</v>
      </c>
      <c r="E63" s="10">
        <v>7688.25</v>
      </c>
      <c r="F63" s="10"/>
      <c r="G63" s="10"/>
      <c r="H63" s="10"/>
      <c r="I63" s="10">
        <f t="shared" si="0"/>
        <v>16.51121686803912</v>
      </c>
      <c r="J63" s="10">
        <f t="shared" si="1"/>
        <v>16.51121686803912</v>
      </c>
      <c r="K63" s="10">
        <v>9086.5</v>
      </c>
      <c r="L63" s="10">
        <f t="shared" si="2"/>
        <v>84.61178671655753</v>
      </c>
    </row>
    <row r="64" spans="1:12" ht="25.5">
      <c r="A64" s="6" t="s">
        <v>74</v>
      </c>
      <c r="B64" s="7" t="s">
        <v>395</v>
      </c>
      <c r="C64" s="10">
        <v>1736.7</v>
      </c>
      <c r="D64" s="10">
        <v>1736.7</v>
      </c>
      <c r="E64" s="10">
        <v>1249.215</v>
      </c>
      <c r="F64" s="10"/>
      <c r="G64" s="10"/>
      <c r="H64" s="10"/>
      <c r="I64" s="10">
        <f t="shared" si="0"/>
        <v>71.93038521333564</v>
      </c>
      <c r="J64" s="10">
        <f t="shared" si="1"/>
        <v>71.93038521333564</v>
      </c>
      <c r="K64" s="10">
        <v>470.8125</v>
      </c>
      <c r="L64" s="10" t="s">
        <v>925</v>
      </c>
    </row>
    <row r="65" spans="1:12" ht="51">
      <c r="A65" s="6" t="s">
        <v>75</v>
      </c>
      <c r="B65" s="7" t="s">
        <v>396</v>
      </c>
      <c r="C65" s="10">
        <v>176</v>
      </c>
      <c r="D65" s="10">
        <v>176</v>
      </c>
      <c r="E65" s="10">
        <v>34.4</v>
      </c>
      <c r="F65" s="10"/>
      <c r="G65" s="10"/>
      <c r="H65" s="10"/>
      <c r="I65" s="10">
        <f t="shared" si="0"/>
        <v>19.545454545454543</v>
      </c>
      <c r="J65" s="10">
        <f t="shared" si="1"/>
        <v>19.545454545454543</v>
      </c>
      <c r="K65" s="10">
        <v>48.8</v>
      </c>
      <c r="L65" s="10">
        <f t="shared" si="2"/>
        <v>70.49180327868852</v>
      </c>
    </row>
    <row r="66" spans="1:12" ht="25.5">
      <c r="A66" s="6" t="s">
        <v>76</v>
      </c>
      <c r="B66" s="7" t="s">
        <v>397</v>
      </c>
      <c r="C66" s="10">
        <v>27</v>
      </c>
      <c r="D66" s="10">
        <v>27</v>
      </c>
      <c r="E66" s="10">
        <v>7</v>
      </c>
      <c r="F66" s="10"/>
      <c r="G66" s="10"/>
      <c r="H66" s="10"/>
      <c r="I66" s="10">
        <f t="shared" si="0"/>
        <v>25.925925925925924</v>
      </c>
      <c r="J66" s="10">
        <f t="shared" si="1"/>
        <v>25.925925925925924</v>
      </c>
      <c r="K66" s="10">
        <v>7</v>
      </c>
      <c r="L66" s="10">
        <f t="shared" si="2"/>
        <v>100</v>
      </c>
    </row>
    <row r="67" spans="1:12" ht="51">
      <c r="A67" s="6" t="s">
        <v>77</v>
      </c>
      <c r="B67" s="7" t="s">
        <v>398</v>
      </c>
      <c r="C67" s="10">
        <v>178.2</v>
      </c>
      <c r="D67" s="10">
        <v>178.2</v>
      </c>
      <c r="E67" s="10">
        <v>49</v>
      </c>
      <c r="F67" s="10"/>
      <c r="G67" s="10"/>
      <c r="H67" s="10"/>
      <c r="I67" s="10">
        <f t="shared" si="0"/>
        <v>27.497194163860833</v>
      </c>
      <c r="J67" s="10">
        <f t="shared" si="1"/>
        <v>27.497194163860833</v>
      </c>
      <c r="K67" s="10">
        <v>70.2</v>
      </c>
      <c r="L67" s="10">
        <f t="shared" si="2"/>
        <v>69.8005698005698</v>
      </c>
    </row>
    <row r="68" spans="1:12" ht="51">
      <c r="A68" s="6" t="s">
        <v>78</v>
      </c>
      <c r="B68" s="7" t="s">
        <v>399</v>
      </c>
      <c r="C68" s="10">
        <v>21410.4</v>
      </c>
      <c r="D68" s="10">
        <v>21410.4</v>
      </c>
      <c r="E68" s="10">
        <v>4621.455</v>
      </c>
      <c r="F68" s="10"/>
      <c r="G68" s="10"/>
      <c r="H68" s="10"/>
      <c r="I68" s="10">
        <f t="shared" si="0"/>
        <v>21.585094159847547</v>
      </c>
      <c r="J68" s="10">
        <f t="shared" si="1"/>
        <v>21.585094159847547</v>
      </c>
      <c r="K68" s="10">
        <v>4775.73</v>
      </c>
      <c r="L68" s="10">
        <f t="shared" si="2"/>
        <v>96.76960380926059</v>
      </c>
    </row>
    <row r="69" spans="1:12" ht="114.75">
      <c r="A69" s="6" t="s">
        <v>79</v>
      </c>
      <c r="B69" s="7" t="s">
        <v>400</v>
      </c>
      <c r="C69" s="10">
        <v>21410.4</v>
      </c>
      <c r="D69" s="10">
        <v>21410.4</v>
      </c>
      <c r="E69" s="10">
        <v>4621.455</v>
      </c>
      <c r="F69" s="10"/>
      <c r="G69" s="10"/>
      <c r="H69" s="10"/>
      <c r="I69" s="10">
        <f t="shared" si="0"/>
        <v>21.585094159847547</v>
      </c>
      <c r="J69" s="10">
        <f t="shared" si="1"/>
        <v>21.585094159847547</v>
      </c>
      <c r="K69" s="10">
        <v>4775.73</v>
      </c>
      <c r="L69" s="10">
        <f t="shared" si="2"/>
        <v>96.76960380926059</v>
      </c>
    </row>
    <row r="70" spans="1:12" ht="76.5">
      <c r="A70" s="6" t="s">
        <v>80</v>
      </c>
      <c r="B70" s="7" t="s">
        <v>401</v>
      </c>
      <c r="C70" s="10">
        <v>1.6</v>
      </c>
      <c r="D70" s="10">
        <v>1.6</v>
      </c>
      <c r="E70" s="10">
        <v>3.2</v>
      </c>
      <c r="F70" s="10"/>
      <c r="G70" s="10"/>
      <c r="H70" s="10"/>
      <c r="I70" s="10">
        <f t="shared" si="0"/>
        <v>200</v>
      </c>
      <c r="J70" s="10">
        <f t="shared" si="1"/>
        <v>200</v>
      </c>
      <c r="K70" s="10">
        <v>0</v>
      </c>
      <c r="L70" s="10">
        <v>0</v>
      </c>
    </row>
    <row r="71" spans="1:12" ht="38.25">
      <c r="A71" s="6" t="s">
        <v>81</v>
      </c>
      <c r="B71" s="7" t="s">
        <v>402</v>
      </c>
      <c r="C71" s="10">
        <v>1812.5</v>
      </c>
      <c r="D71" s="10">
        <v>1812.5</v>
      </c>
      <c r="E71" s="10">
        <v>257.6</v>
      </c>
      <c r="F71" s="10"/>
      <c r="G71" s="10"/>
      <c r="H71" s="10"/>
      <c r="I71" s="10">
        <f t="shared" si="0"/>
        <v>14.212413793103448</v>
      </c>
      <c r="J71" s="10">
        <f t="shared" si="1"/>
        <v>14.212413793103448</v>
      </c>
      <c r="K71" s="10">
        <v>177.2</v>
      </c>
      <c r="L71" s="10">
        <f t="shared" si="2"/>
        <v>145.372460496614</v>
      </c>
    </row>
    <row r="72" spans="1:12" ht="63.75">
      <c r="A72" s="6" t="s">
        <v>82</v>
      </c>
      <c r="B72" s="7" t="s">
        <v>403</v>
      </c>
      <c r="C72" s="10">
        <v>1812.5</v>
      </c>
      <c r="D72" s="10">
        <v>1812.5</v>
      </c>
      <c r="E72" s="10">
        <v>257.6</v>
      </c>
      <c r="F72" s="10"/>
      <c r="G72" s="10"/>
      <c r="H72" s="10"/>
      <c r="I72" s="10">
        <f aca="true" t="shared" si="3" ref="I72:I138">E72/C72*100</f>
        <v>14.212413793103448</v>
      </c>
      <c r="J72" s="10">
        <f aca="true" t="shared" si="4" ref="J72:J138">E72/D72*100</f>
        <v>14.212413793103448</v>
      </c>
      <c r="K72" s="10">
        <v>177.2</v>
      </c>
      <c r="L72" s="10">
        <f aca="true" t="shared" si="5" ref="L72:L138">E72/K72*100</f>
        <v>145.372460496614</v>
      </c>
    </row>
    <row r="73" spans="1:12" ht="25.5">
      <c r="A73" s="6" t="s">
        <v>83</v>
      </c>
      <c r="B73" s="7" t="s">
        <v>404</v>
      </c>
      <c r="C73" s="10">
        <v>1050</v>
      </c>
      <c r="D73" s="10">
        <v>1050</v>
      </c>
      <c r="E73" s="10">
        <v>136.5</v>
      </c>
      <c r="F73" s="10"/>
      <c r="G73" s="10"/>
      <c r="H73" s="10"/>
      <c r="I73" s="10">
        <f t="shared" si="3"/>
        <v>13</v>
      </c>
      <c r="J73" s="10">
        <f t="shared" si="4"/>
        <v>13</v>
      </c>
      <c r="K73" s="10">
        <v>140</v>
      </c>
      <c r="L73" s="10">
        <f t="shared" si="5"/>
        <v>97.5</v>
      </c>
    </row>
    <row r="74" spans="1:12" ht="51">
      <c r="A74" s="6" t="s">
        <v>84</v>
      </c>
      <c r="B74" s="7" t="s">
        <v>405</v>
      </c>
      <c r="C74" s="10">
        <v>1050</v>
      </c>
      <c r="D74" s="10">
        <v>1050</v>
      </c>
      <c r="E74" s="10">
        <v>136.5</v>
      </c>
      <c r="F74" s="10"/>
      <c r="G74" s="10"/>
      <c r="H74" s="10"/>
      <c r="I74" s="10">
        <f t="shared" si="3"/>
        <v>13</v>
      </c>
      <c r="J74" s="10">
        <f t="shared" si="4"/>
        <v>13</v>
      </c>
      <c r="K74" s="10">
        <v>140</v>
      </c>
      <c r="L74" s="10">
        <f t="shared" si="5"/>
        <v>97.5</v>
      </c>
    </row>
    <row r="75" spans="1:12" ht="38.25">
      <c r="A75" s="6" t="s">
        <v>85</v>
      </c>
      <c r="B75" s="7" t="s">
        <v>406</v>
      </c>
      <c r="C75" s="10">
        <v>240</v>
      </c>
      <c r="D75" s="10">
        <v>240</v>
      </c>
      <c r="E75" s="10">
        <v>44.8</v>
      </c>
      <c r="F75" s="10"/>
      <c r="G75" s="10"/>
      <c r="H75" s="10"/>
      <c r="I75" s="10">
        <f t="shared" si="3"/>
        <v>18.666666666666664</v>
      </c>
      <c r="J75" s="10">
        <f t="shared" si="4"/>
        <v>18.666666666666664</v>
      </c>
      <c r="K75" s="10">
        <v>9.6</v>
      </c>
      <c r="L75" s="10" t="s">
        <v>925</v>
      </c>
    </row>
    <row r="76" spans="1:12" ht="51">
      <c r="A76" s="6" t="s">
        <v>86</v>
      </c>
      <c r="B76" s="7" t="s">
        <v>407</v>
      </c>
      <c r="C76" s="10">
        <v>240</v>
      </c>
      <c r="D76" s="10">
        <v>240</v>
      </c>
      <c r="E76" s="10">
        <v>44.8</v>
      </c>
      <c r="F76" s="10"/>
      <c r="G76" s="10"/>
      <c r="H76" s="10"/>
      <c r="I76" s="10">
        <f t="shared" si="3"/>
        <v>18.666666666666664</v>
      </c>
      <c r="J76" s="10">
        <f t="shared" si="4"/>
        <v>18.666666666666664</v>
      </c>
      <c r="K76" s="10">
        <v>9.6</v>
      </c>
      <c r="L76" s="10" t="s">
        <v>925</v>
      </c>
    </row>
    <row r="77" spans="1:12" ht="51">
      <c r="A77" s="6" t="s">
        <v>87</v>
      </c>
      <c r="B77" s="7" t="s">
        <v>408</v>
      </c>
      <c r="C77" s="10">
        <v>1208</v>
      </c>
      <c r="D77" s="10">
        <v>1208</v>
      </c>
      <c r="E77" s="10">
        <v>758.49934</v>
      </c>
      <c r="F77" s="10"/>
      <c r="G77" s="10"/>
      <c r="H77" s="10"/>
      <c r="I77" s="10">
        <f t="shared" si="3"/>
        <v>62.78968046357616</v>
      </c>
      <c r="J77" s="10">
        <f t="shared" si="4"/>
        <v>62.78968046357616</v>
      </c>
      <c r="K77" s="10">
        <v>397</v>
      </c>
      <c r="L77" s="10">
        <f t="shared" si="5"/>
        <v>191.05776826196472</v>
      </c>
    </row>
    <row r="78" spans="1:12" s="20" customFormat="1" ht="51">
      <c r="A78" s="6" t="s">
        <v>88</v>
      </c>
      <c r="B78" s="7" t="s">
        <v>409</v>
      </c>
      <c r="C78" s="10">
        <v>375</v>
      </c>
      <c r="D78" s="10">
        <v>375</v>
      </c>
      <c r="E78" s="10">
        <v>20</v>
      </c>
      <c r="F78" s="10"/>
      <c r="G78" s="10"/>
      <c r="H78" s="10"/>
      <c r="I78" s="10">
        <f t="shared" si="3"/>
        <v>5.333333333333334</v>
      </c>
      <c r="J78" s="10">
        <f t="shared" si="4"/>
        <v>5.333333333333334</v>
      </c>
      <c r="K78" s="10">
        <v>42.5</v>
      </c>
      <c r="L78" s="10">
        <f t="shared" si="5"/>
        <v>47.05882352941176</v>
      </c>
    </row>
    <row r="79" spans="1:12" ht="38.25">
      <c r="A79" s="6" t="s">
        <v>89</v>
      </c>
      <c r="B79" s="7" t="s">
        <v>410</v>
      </c>
      <c r="C79" s="10">
        <v>495</v>
      </c>
      <c r="D79" s="10">
        <v>495</v>
      </c>
      <c r="E79" s="10">
        <v>215</v>
      </c>
      <c r="F79" s="10"/>
      <c r="G79" s="10"/>
      <c r="H79" s="10"/>
      <c r="I79" s="10">
        <f t="shared" si="3"/>
        <v>43.43434343434344</v>
      </c>
      <c r="J79" s="10">
        <f t="shared" si="4"/>
        <v>43.43434343434344</v>
      </c>
      <c r="K79" s="10">
        <v>285</v>
      </c>
      <c r="L79" s="10">
        <f t="shared" si="5"/>
        <v>75.43859649122807</v>
      </c>
    </row>
    <row r="80" spans="1:12" ht="25.5">
      <c r="A80" s="4" t="s">
        <v>90</v>
      </c>
      <c r="B80" s="5" t="s">
        <v>411</v>
      </c>
      <c r="C80" s="9">
        <v>0</v>
      </c>
      <c r="D80" s="9">
        <v>0</v>
      </c>
      <c r="E80" s="9">
        <v>22.03682</v>
      </c>
      <c r="F80" s="9"/>
      <c r="G80" s="9"/>
      <c r="H80" s="9"/>
      <c r="I80" s="9">
        <v>0</v>
      </c>
      <c r="J80" s="9">
        <v>0</v>
      </c>
      <c r="K80" s="9">
        <v>133.06316</v>
      </c>
      <c r="L80" s="9">
        <f t="shared" si="5"/>
        <v>16.561172904656704</v>
      </c>
    </row>
    <row r="81" spans="1:12" ht="25.5">
      <c r="A81" s="6" t="s">
        <v>91</v>
      </c>
      <c r="B81" s="7" t="s">
        <v>412</v>
      </c>
      <c r="C81" s="10">
        <v>0</v>
      </c>
      <c r="D81" s="10">
        <v>0</v>
      </c>
      <c r="E81" s="10">
        <v>0.8072699999999999</v>
      </c>
      <c r="F81" s="10"/>
      <c r="G81" s="10"/>
      <c r="H81" s="10"/>
      <c r="I81" s="10">
        <v>0</v>
      </c>
      <c r="J81" s="10">
        <v>0</v>
      </c>
      <c r="K81" s="10">
        <v>10.379620000000001</v>
      </c>
      <c r="L81" s="10">
        <f t="shared" si="5"/>
        <v>7.777452353747052</v>
      </c>
    </row>
    <row r="82" spans="1:12" ht="25.5">
      <c r="A82" s="6" t="s">
        <v>92</v>
      </c>
      <c r="B82" s="7" t="s">
        <v>413</v>
      </c>
      <c r="C82" s="10">
        <v>0</v>
      </c>
      <c r="D82" s="10">
        <v>0</v>
      </c>
      <c r="E82" s="10">
        <v>0.8072699999999999</v>
      </c>
      <c r="F82" s="10"/>
      <c r="G82" s="10"/>
      <c r="H82" s="10"/>
      <c r="I82" s="10">
        <v>0</v>
      </c>
      <c r="J82" s="10">
        <v>0</v>
      </c>
      <c r="K82" s="10">
        <v>-1.8049000000000002</v>
      </c>
      <c r="L82" s="10">
        <v>0</v>
      </c>
    </row>
    <row r="83" spans="1:12" ht="12.75">
      <c r="A83" s="6" t="s">
        <v>93</v>
      </c>
      <c r="B83" s="7" t="s">
        <v>414</v>
      </c>
      <c r="C83" s="10">
        <v>0</v>
      </c>
      <c r="D83" s="10">
        <v>0</v>
      </c>
      <c r="E83" s="10">
        <v>16.32452</v>
      </c>
      <c r="F83" s="10"/>
      <c r="G83" s="10"/>
      <c r="H83" s="10"/>
      <c r="I83" s="10">
        <v>0</v>
      </c>
      <c r="J83" s="10">
        <v>0</v>
      </c>
      <c r="K83" s="10">
        <v>12.184520000000001</v>
      </c>
      <c r="L83" s="10">
        <f t="shared" si="5"/>
        <v>133.97753871305557</v>
      </c>
    </row>
    <row r="84" spans="1:12" ht="12.75">
      <c r="A84" s="6" t="s">
        <v>94</v>
      </c>
      <c r="B84" s="7" t="s">
        <v>415</v>
      </c>
      <c r="C84" s="10">
        <v>0</v>
      </c>
      <c r="D84" s="10">
        <v>0</v>
      </c>
      <c r="E84" s="10">
        <v>0.31173</v>
      </c>
      <c r="F84" s="10"/>
      <c r="G84" s="10"/>
      <c r="H84" s="10"/>
      <c r="I84" s="10">
        <v>0</v>
      </c>
      <c r="J84" s="10">
        <v>0</v>
      </c>
      <c r="K84" s="10">
        <v>9.75669</v>
      </c>
      <c r="L84" s="10">
        <f t="shared" si="5"/>
        <v>3.1950384812882238</v>
      </c>
    </row>
    <row r="85" spans="1:12" ht="12.75">
      <c r="A85" s="6" t="s">
        <v>95</v>
      </c>
      <c r="B85" s="7" t="s">
        <v>416</v>
      </c>
      <c r="C85" s="10">
        <v>0</v>
      </c>
      <c r="D85" s="10">
        <v>0</v>
      </c>
      <c r="E85" s="10">
        <v>0.31173</v>
      </c>
      <c r="F85" s="10"/>
      <c r="G85" s="10"/>
      <c r="H85" s="10"/>
      <c r="I85" s="10">
        <v>0</v>
      </c>
      <c r="J85" s="10">
        <v>0</v>
      </c>
      <c r="K85" s="10">
        <v>0.58309</v>
      </c>
      <c r="L85" s="10">
        <f t="shared" si="5"/>
        <v>53.46172975012434</v>
      </c>
    </row>
    <row r="86" spans="1:12" ht="12.75">
      <c r="A86" s="6" t="s">
        <v>96</v>
      </c>
      <c r="B86" s="7" t="s">
        <v>417</v>
      </c>
      <c r="C86" s="10">
        <v>0</v>
      </c>
      <c r="D86" s="10">
        <v>0</v>
      </c>
      <c r="E86" s="10">
        <v>16.012790000000003</v>
      </c>
      <c r="F86" s="10"/>
      <c r="G86" s="10"/>
      <c r="H86" s="10"/>
      <c r="I86" s="10">
        <v>0</v>
      </c>
      <c r="J86" s="10">
        <v>0</v>
      </c>
      <c r="K86" s="10">
        <v>0.58309</v>
      </c>
      <c r="L86" s="10" t="s">
        <v>925</v>
      </c>
    </row>
    <row r="87" spans="1:12" ht="51">
      <c r="A87" s="6" t="s">
        <v>97</v>
      </c>
      <c r="B87" s="7" t="s">
        <v>418</v>
      </c>
      <c r="C87" s="10">
        <v>0</v>
      </c>
      <c r="D87" s="10">
        <v>0</v>
      </c>
      <c r="E87" s="10">
        <v>16.012790000000003</v>
      </c>
      <c r="F87" s="10"/>
      <c r="G87" s="10"/>
      <c r="H87" s="10"/>
      <c r="I87" s="10">
        <v>0</v>
      </c>
      <c r="J87" s="10">
        <v>0</v>
      </c>
      <c r="K87" s="10">
        <v>9.1736</v>
      </c>
      <c r="L87" s="10">
        <f t="shared" si="5"/>
        <v>174.55295630940964</v>
      </c>
    </row>
    <row r="88" spans="1:12" ht="12.75">
      <c r="A88" s="6" t="s">
        <v>98</v>
      </c>
      <c r="B88" s="7" t="s">
        <v>419</v>
      </c>
      <c r="C88" s="10">
        <v>0</v>
      </c>
      <c r="D88" s="10">
        <v>0</v>
      </c>
      <c r="E88" s="10">
        <v>-4.78031</v>
      </c>
      <c r="F88" s="10"/>
      <c r="G88" s="10"/>
      <c r="H88" s="10"/>
      <c r="I88" s="10">
        <v>0</v>
      </c>
      <c r="J88" s="10">
        <v>0</v>
      </c>
      <c r="K88" s="10">
        <v>9.1736</v>
      </c>
      <c r="L88" s="10">
        <v>0</v>
      </c>
    </row>
    <row r="89" spans="1:12" ht="12.75">
      <c r="A89" s="6" t="s">
        <v>99</v>
      </c>
      <c r="B89" s="7" t="s">
        <v>420</v>
      </c>
      <c r="C89" s="10">
        <v>0</v>
      </c>
      <c r="D89" s="10">
        <v>0</v>
      </c>
      <c r="E89" s="10">
        <v>0.63952</v>
      </c>
      <c r="F89" s="10"/>
      <c r="G89" s="10"/>
      <c r="H89" s="10"/>
      <c r="I89" s="10">
        <v>0</v>
      </c>
      <c r="J89" s="10">
        <v>0</v>
      </c>
      <c r="K89" s="10">
        <v>86.70708</v>
      </c>
      <c r="L89" s="10">
        <f t="shared" si="5"/>
        <v>0.7375637606525326</v>
      </c>
    </row>
    <row r="90" spans="1:12" ht="25.5">
      <c r="A90" s="6" t="s">
        <v>100</v>
      </c>
      <c r="B90" s="7" t="s">
        <v>421</v>
      </c>
      <c r="C90" s="10">
        <v>0</v>
      </c>
      <c r="D90" s="10">
        <v>0</v>
      </c>
      <c r="E90" s="10">
        <v>0.04218</v>
      </c>
      <c r="F90" s="10"/>
      <c r="G90" s="10"/>
      <c r="H90" s="10"/>
      <c r="I90" s="10">
        <v>0</v>
      </c>
      <c r="J90" s="10">
        <v>0</v>
      </c>
      <c r="K90" s="10">
        <v>44.67042</v>
      </c>
      <c r="L90" s="10">
        <f t="shared" si="5"/>
        <v>0.09442490131053168</v>
      </c>
    </row>
    <row r="91" spans="1:12" ht="12.75">
      <c r="A91" s="6" t="s">
        <v>101</v>
      </c>
      <c r="B91" s="7" t="s">
        <v>422</v>
      </c>
      <c r="C91" s="10">
        <v>0</v>
      </c>
      <c r="D91" s="10">
        <v>0</v>
      </c>
      <c r="E91" s="10">
        <v>0.50399</v>
      </c>
      <c r="F91" s="10"/>
      <c r="G91" s="10"/>
      <c r="H91" s="10"/>
      <c r="I91" s="10">
        <v>0</v>
      </c>
      <c r="J91" s="10">
        <v>0</v>
      </c>
      <c r="K91" s="10">
        <v>7.98</v>
      </c>
      <c r="L91" s="10">
        <f t="shared" si="5"/>
        <v>6.315664160401003</v>
      </c>
    </row>
    <row r="92" spans="1:12" ht="12.75">
      <c r="A92" s="6" t="s">
        <v>102</v>
      </c>
      <c r="B92" s="7" t="s">
        <v>423</v>
      </c>
      <c r="C92" s="10">
        <v>0</v>
      </c>
      <c r="D92" s="10">
        <v>0</v>
      </c>
      <c r="E92" s="10">
        <v>-5.966</v>
      </c>
      <c r="F92" s="10"/>
      <c r="G92" s="10"/>
      <c r="H92" s="10"/>
      <c r="I92" s="10">
        <v>0</v>
      </c>
      <c r="J92" s="10">
        <v>0</v>
      </c>
      <c r="K92" s="10">
        <v>34.05666</v>
      </c>
      <c r="L92" s="10">
        <v>0</v>
      </c>
    </row>
    <row r="93" spans="1:12" ht="25.5">
      <c r="A93" s="6" t="s">
        <v>103</v>
      </c>
      <c r="B93" s="7" t="s">
        <v>424</v>
      </c>
      <c r="C93" s="10">
        <v>0</v>
      </c>
      <c r="D93" s="10">
        <v>0</v>
      </c>
      <c r="E93" s="10">
        <v>9.68534</v>
      </c>
      <c r="F93" s="10"/>
      <c r="G93" s="10"/>
      <c r="H93" s="10"/>
      <c r="I93" s="10">
        <v>0</v>
      </c>
      <c r="J93" s="10">
        <v>0</v>
      </c>
      <c r="K93" s="10">
        <v>26.21977</v>
      </c>
      <c r="L93" s="10">
        <f t="shared" si="5"/>
        <v>36.93907307348615</v>
      </c>
    </row>
    <row r="94" spans="1:12" ht="12.75">
      <c r="A94" s="6" t="s">
        <v>104</v>
      </c>
      <c r="B94" s="7" t="s">
        <v>425</v>
      </c>
      <c r="C94" s="10">
        <v>0</v>
      </c>
      <c r="D94" s="10">
        <v>0</v>
      </c>
      <c r="E94" s="10">
        <v>9.66412</v>
      </c>
      <c r="F94" s="10"/>
      <c r="G94" s="10"/>
      <c r="H94" s="10"/>
      <c r="I94" s="10">
        <v>0</v>
      </c>
      <c r="J94" s="10">
        <v>0</v>
      </c>
      <c r="K94" s="10">
        <v>26.09211</v>
      </c>
      <c r="L94" s="10">
        <f t="shared" si="5"/>
        <v>37.038476382324006</v>
      </c>
    </row>
    <row r="95" spans="1:12" ht="12.75">
      <c r="A95" s="6" t="s">
        <v>105</v>
      </c>
      <c r="B95" s="7" t="s">
        <v>426</v>
      </c>
      <c r="C95" s="10">
        <v>0</v>
      </c>
      <c r="D95" s="10">
        <v>0</v>
      </c>
      <c r="E95" s="10">
        <v>0.02122</v>
      </c>
      <c r="F95" s="10"/>
      <c r="G95" s="10"/>
      <c r="H95" s="10"/>
      <c r="I95" s="10">
        <v>0</v>
      </c>
      <c r="J95" s="10">
        <v>0</v>
      </c>
      <c r="K95" s="10">
        <v>0.12766</v>
      </c>
      <c r="L95" s="10">
        <f t="shared" si="5"/>
        <v>16.62227792574025</v>
      </c>
    </row>
    <row r="96" spans="1:12" ht="25.5">
      <c r="A96" s="4" t="s">
        <v>106</v>
      </c>
      <c r="B96" s="5" t="s">
        <v>427</v>
      </c>
      <c r="C96" s="9">
        <v>136681.9</v>
      </c>
      <c r="D96" s="9">
        <v>136681.9</v>
      </c>
      <c r="E96" s="9">
        <v>9999.41214</v>
      </c>
      <c r="F96" s="9"/>
      <c r="G96" s="9"/>
      <c r="H96" s="9"/>
      <c r="I96" s="9">
        <f t="shared" si="3"/>
        <v>7.315827582145112</v>
      </c>
      <c r="J96" s="9">
        <f t="shared" si="4"/>
        <v>7.315827582145112</v>
      </c>
      <c r="K96" s="9">
        <v>31394.85467</v>
      </c>
      <c r="L96" s="9">
        <f t="shared" si="5"/>
        <v>31.850480739938398</v>
      </c>
    </row>
    <row r="97" spans="1:12" ht="51">
      <c r="A97" s="6" t="s">
        <v>107</v>
      </c>
      <c r="B97" s="7" t="s">
        <v>428</v>
      </c>
      <c r="C97" s="10">
        <v>25553.1</v>
      </c>
      <c r="D97" s="10">
        <v>25553.1</v>
      </c>
      <c r="E97" s="10">
        <v>0</v>
      </c>
      <c r="F97" s="10"/>
      <c r="G97" s="10"/>
      <c r="H97" s="10"/>
      <c r="I97" s="10">
        <f t="shared" si="3"/>
        <v>0</v>
      </c>
      <c r="J97" s="10">
        <f t="shared" si="4"/>
        <v>0</v>
      </c>
      <c r="K97" s="10">
        <v>0</v>
      </c>
      <c r="L97" s="10">
        <v>0</v>
      </c>
    </row>
    <row r="98" spans="1:12" ht="38.25">
      <c r="A98" s="6" t="s">
        <v>108</v>
      </c>
      <c r="B98" s="7" t="s">
        <v>429</v>
      </c>
      <c r="C98" s="10">
        <v>25553.1</v>
      </c>
      <c r="D98" s="10">
        <v>25553.1</v>
      </c>
      <c r="E98" s="10">
        <v>0</v>
      </c>
      <c r="F98" s="10"/>
      <c r="G98" s="10"/>
      <c r="H98" s="10"/>
      <c r="I98" s="10">
        <f t="shared" si="3"/>
        <v>0</v>
      </c>
      <c r="J98" s="10">
        <f t="shared" si="4"/>
        <v>0</v>
      </c>
      <c r="K98" s="10">
        <v>0</v>
      </c>
      <c r="L98" s="10">
        <v>0</v>
      </c>
    </row>
    <row r="99" spans="1:12" ht="12.75">
      <c r="A99" s="6" t="s">
        <v>109</v>
      </c>
      <c r="B99" s="7" t="s">
        <v>430</v>
      </c>
      <c r="C99" s="10">
        <v>21023.7</v>
      </c>
      <c r="D99" s="10">
        <v>21023.7</v>
      </c>
      <c r="E99" s="10">
        <v>2581.40669</v>
      </c>
      <c r="F99" s="10"/>
      <c r="G99" s="10"/>
      <c r="H99" s="10"/>
      <c r="I99" s="10">
        <f t="shared" si="3"/>
        <v>12.278555582509263</v>
      </c>
      <c r="J99" s="10">
        <f t="shared" si="4"/>
        <v>12.278555582509263</v>
      </c>
      <c r="K99" s="10">
        <v>3866.19792</v>
      </c>
      <c r="L99" s="10">
        <f t="shared" si="5"/>
        <v>66.76861204249988</v>
      </c>
    </row>
    <row r="100" spans="1:12" ht="25.5">
      <c r="A100" s="6" t="s">
        <v>110</v>
      </c>
      <c r="B100" s="7" t="s">
        <v>431</v>
      </c>
      <c r="C100" s="10">
        <v>21023.7</v>
      </c>
      <c r="D100" s="10">
        <v>21023.7</v>
      </c>
      <c r="E100" s="10">
        <v>2581.40669</v>
      </c>
      <c r="F100" s="10"/>
      <c r="G100" s="10"/>
      <c r="H100" s="10"/>
      <c r="I100" s="10">
        <f t="shared" si="3"/>
        <v>12.278555582509263</v>
      </c>
      <c r="J100" s="10">
        <f t="shared" si="4"/>
        <v>12.278555582509263</v>
      </c>
      <c r="K100" s="10">
        <v>3866.19792</v>
      </c>
      <c r="L100" s="10">
        <f t="shared" si="5"/>
        <v>66.76861204249988</v>
      </c>
    </row>
    <row r="101" spans="1:12" ht="51">
      <c r="A101" s="6" t="s">
        <v>111</v>
      </c>
      <c r="B101" s="7" t="s">
        <v>432</v>
      </c>
      <c r="C101" s="10">
        <v>86976.3</v>
      </c>
      <c r="D101" s="10">
        <v>86976.3</v>
      </c>
      <c r="E101" s="10">
        <v>7417.37587</v>
      </c>
      <c r="F101" s="10"/>
      <c r="G101" s="10"/>
      <c r="H101" s="10"/>
      <c r="I101" s="10">
        <f t="shared" si="3"/>
        <v>8.528042547222633</v>
      </c>
      <c r="J101" s="10">
        <f t="shared" si="4"/>
        <v>8.528042547222633</v>
      </c>
      <c r="K101" s="10">
        <v>27365.03226</v>
      </c>
      <c r="L101" s="10">
        <f t="shared" si="5"/>
        <v>27.10530650768544</v>
      </c>
    </row>
    <row r="102" spans="1:12" s="20" customFormat="1" ht="51">
      <c r="A102" s="6" t="s">
        <v>112</v>
      </c>
      <c r="B102" s="7" t="s">
        <v>433</v>
      </c>
      <c r="C102" s="10">
        <v>63215.3</v>
      </c>
      <c r="D102" s="10">
        <v>63215.3</v>
      </c>
      <c r="E102" s="10">
        <v>2026.51401</v>
      </c>
      <c r="F102" s="10"/>
      <c r="G102" s="10"/>
      <c r="H102" s="10"/>
      <c r="I102" s="10">
        <f t="shared" si="3"/>
        <v>3.2057334379493576</v>
      </c>
      <c r="J102" s="10">
        <f t="shared" si="4"/>
        <v>3.2057334379493576</v>
      </c>
      <c r="K102" s="10">
        <v>22936.242469999997</v>
      </c>
      <c r="L102" s="10">
        <f t="shared" si="5"/>
        <v>8.835422858171418</v>
      </c>
    </row>
    <row r="103" spans="1:12" ht="51">
      <c r="A103" s="6" t="s">
        <v>113</v>
      </c>
      <c r="B103" s="7" t="s">
        <v>434</v>
      </c>
      <c r="C103" s="10">
        <v>63215.3</v>
      </c>
      <c r="D103" s="10">
        <v>63215.3</v>
      </c>
      <c r="E103" s="10">
        <v>2026.51401</v>
      </c>
      <c r="F103" s="10"/>
      <c r="G103" s="10"/>
      <c r="H103" s="10"/>
      <c r="I103" s="10">
        <f t="shared" si="3"/>
        <v>3.2057334379493576</v>
      </c>
      <c r="J103" s="10">
        <f t="shared" si="4"/>
        <v>3.2057334379493576</v>
      </c>
      <c r="K103" s="10">
        <v>22936.242469999997</v>
      </c>
      <c r="L103" s="10">
        <f t="shared" si="5"/>
        <v>8.835422858171418</v>
      </c>
    </row>
    <row r="104" spans="1:12" ht="51">
      <c r="A104" s="6" t="s">
        <v>114</v>
      </c>
      <c r="B104" s="7" t="s">
        <v>435</v>
      </c>
      <c r="C104" s="10">
        <v>8057.6</v>
      </c>
      <c r="D104" s="10">
        <v>8057.6</v>
      </c>
      <c r="E104" s="10">
        <v>780.45298</v>
      </c>
      <c r="F104" s="10"/>
      <c r="G104" s="10"/>
      <c r="H104" s="10"/>
      <c r="I104" s="10">
        <f t="shared" si="3"/>
        <v>9.685923600079429</v>
      </c>
      <c r="J104" s="10">
        <f t="shared" si="4"/>
        <v>9.685923600079429</v>
      </c>
      <c r="K104" s="10">
        <v>2058.25863</v>
      </c>
      <c r="L104" s="10">
        <f t="shared" si="5"/>
        <v>37.918120134397306</v>
      </c>
    </row>
    <row r="105" spans="1:12" ht="51">
      <c r="A105" s="6" t="s">
        <v>115</v>
      </c>
      <c r="B105" s="7" t="s">
        <v>436</v>
      </c>
      <c r="C105" s="10">
        <v>8057.6</v>
      </c>
      <c r="D105" s="10">
        <v>8057.6</v>
      </c>
      <c r="E105" s="10">
        <v>780.45298</v>
      </c>
      <c r="F105" s="10"/>
      <c r="G105" s="10"/>
      <c r="H105" s="10"/>
      <c r="I105" s="10">
        <f t="shared" si="3"/>
        <v>9.685923600079429</v>
      </c>
      <c r="J105" s="10">
        <f t="shared" si="4"/>
        <v>9.685923600079429</v>
      </c>
      <c r="K105" s="10">
        <v>2058.25863</v>
      </c>
      <c r="L105" s="10">
        <f t="shared" si="5"/>
        <v>37.918120134397306</v>
      </c>
    </row>
    <row r="106" spans="1:12" ht="25.5">
      <c r="A106" s="6" t="s">
        <v>116</v>
      </c>
      <c r="B106" s="7" t="s">
        <v>437</v>
      </c>
      <c r="C106" s="10">
        <v>15703.4</v>
      </c>
      <c r="D106" s="10">
        <v>15703.4</v>
      </c>
      <c r="E106" s="10">
        <v>4609.68324</v>
      </c>
      <c r="F106" s="10"/>
      <c r="G106" s="10"/>
      <c r="H106" s="10"/>
      <c r="I106" s="10">
        <f t="shared" si="3"/>
        <v>29.354682680183913</v>
      </c>
      <c r="J106" s="10">
        <f t="shared" si="4"/>
        <v>29.354682680183913</v>
      </c>
      <c r="K106" s="10">
        <v>2370.53116</v>
      </c>
      <c r="L106" s="10">
        <f t="shared" si="5"/>
        <v>194.4578210058205</v>
      </c>
    </row>
    <row r="107" spans="1:12" ht="25.5">
      <c r="A107" s="6" t="s">
        <v>117</v>
      </c>
      <c r="B107" s="7" t="s">
        <v>438</v>
      </c>
      <c r="C107" s="10">
        <v>15703.4</v>
      </c>
      <c r="D107" s="10">
        <v>15703.4</v>
      </c>
      <c r="E107" s="10">
        <v>4609.68324</v>
      </c>
      <c r="F107" s="10"/>
      <c r="G107" s="10"/>
      <c r="H107" s="10"/>
      <c r="I107" s="10">
        <f t="shared" si="3"/>
        <v>29.354682680183913</v>
      </c>
      <c r="J107" s="10">
        <f t="shared" si="4"/>
        <v>29.354682680183913</v>
      </c>
      <c r="K107" s="10">
        <v>2370.53116</v>
      </c>
      <c r="L107" s="10">
        <f t="shared" si="5"/>
        <v>194.4578210058205</v>
      </c>
    </row>
    <row r="108" spans="1:12" ht="76.5">
      <c r="A108" s="6" t="s">
        <v>118</v>
      </c>
      <c r="B108" s="7" t="s">
        <v>439</v>
      </c>
      <c r="C108" s="10">
        <v>0</v>
      </c>
      <c r="D108" s="10">
        <v>0</v>
      </c>
      <c r="E108" s="10">
        <v>0.72564</v>
      </c>
      <c r="F108" s="10"/>
      <c r="G108" s="10"/>
      <c r="H108" s="10"/>
      <c r="I108" s="10">
        <v>0</v>
      </c>
      <c r="J108" s="10">
        <v>0</v>
      </c>
      <c r="K108" s="10">
        <v>0</v>
      </c>
      <c r="L108" s="10">
        <v>0</v>
      </c>
    </row>
    <row r="109" spans="1:12" ht="25.5">
      <c r="A109" s="6" t="s">
        <v>119</v>
      </c>
      <c r="B109" s="7" t="s">
        <v>440</v>
      </c>
      <c r="C109" s="10">
        <v>0</v>
      </c>
      <c r="D109" s="10">
        <v>0</v>
      </c>
      <c r="E109" s="10">
        <v>0.34611000000000003</v>
      </c>
      <c r="F109" s="10"/>
      <c r="G109" s="10"/>
      <c r="H109" s="10"/>
      <c r="I109" s="10">
        <v>0</v>
      </c>
      <c r="J109" s="10">
        <v>0</v>
      </c>
      <c r="K109" s="10">
        <v>0.12806</v>
      </c>
      <c r="L109" s="10" t="s">
        <v>925</v>
      </c>
    </row>
    <row r="110" spans="1:12" ht="25.5">
      <c r="A110" s="6" t="s">
        <v>120</v>
      </c>
      <c r="B110" s="7" t="s">
        <v>441</v>
      </c>
      <c r="C110" s="10">
        <v>0</v>
      </c>
      <c r="D110" s="10">
        <v>0</v>
      </c>
      <c r="E110" s="10">
        <v>0.34611000000000003</v>
      </c>
      <c r="F110" s="10"/>
      <c r="G110" s="10"/>
      <c r="H110" s="10"/>
      <c r="I110" s="10">
        <v>0</v>
      </c>
      <c r="J110" s="10">
        <v>0</v>
      </c>
      <c r="K110" s="10">
        <v>0.12806</v>
      </c>
      <c r="L110" s="10" t="s">
        <v>925</v>
      </c>
    </row>
    <row r="111" spans="1:12" ht="63.75">
      <c r="A111" s="6" t="s">
        <v>121</v>
      </c>
      <c r="B111" s="7" t="s">
        <v>442</v>
      </c>
      <c r="C111" s="10">
        <v>0</v>
      </c>
      <c r="D111" s="10">
        <v>0</v>
      </c>
      <c r="E111" s="10">
        <v>0.34611000000000003</v>
      </c>
      <c r="F111" s="10"/>
      <c r="G111" s="10"/>
      <c r="H111" s="10"/>
      <c r="I111" s="10">
        <v>0</v>
      </c>
      <c r="J111" s="10">
        <v>0</v>
      </c>
      <c r="K111" s="10">
        <v>0.12806</v>
      </c>
      <c r="L111" s="10" t="s">
        <v>925</v>
      </c>
    </row>
    <row r="112" spans="1:12" ht="12.75">
      <c r="A112" s="6" t="s">
        <v>122</v>
      </c>
      <c r="B112" s="7" t="s">
        <v>443</v>
      </c>
      <c r="C112" s="10">
        <v>3128.8</v>
      </c>
      <c r="D112" s="10">
        <v>3128.8</v>
      </c>
      <c r="E112" s="10">
        <v>0.28347</v>
      </c>
      <c r="F112" s="10"/>
      <c r="G112" s="10"/>
      <c r="H112" s="10"/>
      <c r="I112" s="10">
        <v>0</v>
      </c>
      <c r="J112" s="10">
        <v>0</v>
      </c>
      <c r="K112" s="10">
        <v>0</v>
      </c>
      <c r="L112" s="10">
        <v>0</v>
      </c>
    </row>
    <row r="113" spans="1:12" ht="38.25">
      <c r="A113" s="6" t="s">
        <v>123</v>
      </c>
      <c r="B113" s="7" t="s">
        <v>444</v>
      </c>
      <c r="C113" s="10">
        <v>3128.8</v>
      </c>
      <c r="D113" s="10">
        <v>3128.8</v>
      </c>
      <c r="E113" s="10">
        <v>0.28347</v>
      </c>
      <c r="F113" s="10"/>
      <c r="G113" s="10"/>
      <c r="H113" s="10"/>
      <c r="I113" s="10">
        <v>0</v>
      </c>
      <c r="J113" s="10">
        <v>0</v>
      </c>
      <c r="K113" s="10">
        <v>0</v>
      </c>
      <c r="L113" s="10">
        <v>0</v>
      </c>
    </row>
    <row r="114" spans="1:12" ht="38.25">
      <c r="A114" s="6" t="s">
        <v>124</v>
      </c>
      <c r="B114" s="7" t="s">
        <v>445</v>
      </c>
      <c r="C114" s="10">
        <v>3128.8</v>
      </c>
      <c r="D114" s="10">
        <v>3128.8</v>
      </c>
      <c r="E114" s="10">
        <v>0.28347</v>
      </c>
      <c r="F114" s="10"/>
      <c r="G114" s="10"/>
      <c r="H114" s="10"/>
      <c r="I114" s="10">
        <v>0</v>
      </c>
      <c r="J114" s="10">
        <v>0</v>
      </c>
      <c r="K114" s="10">
        <v>0</v>
      </c>
      <c r="L114" s="10">
        <v>0</v>
      </c>
    </row>
    <row r="115" spans="1:12" ht="51">
      <c r="A115" s="6" t="s">
        <v>885</v>
      </c>
      <c r="B115" s="7" t="s">
        <v>886</v>
      </c>
      <c r="C115" s="10">
        <v>0</v>
      </c>
      <c r="D115" s="10">
        <v>0</v>
      </c>
      <c r="E115" s="10">
        <v>0</v>
      </c>
      <c r="F115" s="10"/>
      <c r="G115" s="10"/>
      <c r="H115" s="10"/>
      <c r="I115" s="10">
        <v>0</v>
      </c>
      <c r="J115" s="10">
        <v>0</v>
      </c>
      <c r="K115" s="10">
        <v>163.49643</v>
      </c>
      <c r="L115" s="10">
        <f t="shared" si="5"/>
        <v>0</v>
      </c>
    </row>
    <row r="116" spans="1:12" ht="51">
      <c r="A116" s="6" t="s">
        <v>887</v>
      </c>
      <c r="B116" s="7" t="s">
        <v>888</v>
      </c>
      <c r="C116" s="10">
        <v>0</v>
      </c>
      <c r="D116" s="10">
        <v>0</v>
      </c>
      <c r="E116" s="10">
        <v>0</v>
      </c>
      <c r="F116" s="10"/>
      <c r="G116" s="10"/>
      <c r="H116" s="10"/>
      <c r="I116" s="10">
        <v>0</v>
      </c>
      <c r="J116" s="10">
        <v>0</v>
      </c>
      <c r="K116" s="10">
        <v>163.49643</v>
      </c>
      <c r="L116" s="10">
        <f t="shared" si="5"/>
        <v>0</v>
      </c>
    </row>
    <row r="117" spans="1:12" ht="63.75">
      <c r="A117" s="6" t="s">
        <v>889</v>
      </c>
      <c r="B117" s="7" t="s">
        <v>890</v>
      </c>
      <c r="C117" s="10">
        <v>0</v>
      </c>
      <c r="D117" s="10">
        <v>0</v>
      </c>
      <c r="E117" s="10">
        <v>0</v>
      </c>
      <c r="F117" s="10"/>
      <c r="G117" s="10"/>
      <c r="H117" s="10"/>
      <c r="I117" s="10">
        <v>0</v>
      </c>
      <c r="J117" s="10">
        <v>0</v>
      </c>
      <c r="K117" s="10">
        <v>163.49643</v>
      </c>
      <c r="L117" s="10">
        <f t="shared" si="5"/>
        <v>0</v>
      </c>
    </row>
    <row r="118" spans="1:12" ht="12.75">
      <c r="A118" s="4" t="s">
        <v>125</v>
      </c>
      <c r="B118" s="5" t="s">
        <v>446</v>
      </c>
      <c r="C118" s="9">
        <v>247935.5</v>
      </c>
      <c r="D118" s="9">
        <v>247935.5</v>
      </c>
      <c r="E118" s="9">
        <v>69200.15421</v>
      </c>
      <c r="F118" s="9"/>
      <c r="G118" s="9"/>
      <c r="H118" s="9"/>
      <c r="I118" s="9">
        <f t="shared" si="3"/>
        <v>27.910546980968835</v>
      </c>
      <c r="J118" s="9">
        <f t="shared" si="4"/>
        <v>27.910546980968835</v>
      </c>
      <c r="K118" s="9">
        <v>60160.45897</v>
      </c>
      <c r="L118" s="9">
        <f t="shared" si="5"/>
        <v>115.02597452673655</v>
      </c>
    </row>
    <row r="119" spans="1:12" ht="12.75">
      <c r="A119" s="6" t="s">
        <v>126</v>
      </c>
      <c r="B119" s="7" t="s">
        <v>447</v>
      </c>
      <c r="C119" s="10">
        <v>45868.6</v>
      </c>
      <c r="D119" s="10">
        <v>45868.6</v>
      </c>
      <c r="E119" s="10">
        <v>11681.740220000002</v>
      </c>
      <c r="F119" s="10"/>
      <c r="G119" s="10"/>
      <c r="H119" s="10"/>
      <c r="I119" s="10">
        <f t="shared" si="3"/>
        <v>25.467836864434496</v>
      </c>
      <c r="J119" s="10">
        <f t="shared" si="4"/>
        <v>25.467836864434496</v>
      </c>
      <c r="K119" s="10">
        <v>10089.69767</v>
      </c>
      <c r="L119" s="10">
        <f t="shared" si="5"/>
        <v>115.77889251066134</v>
      </c>
    </row>
    <row r="120" spans="1:12" ht="25.5">
      <c r="A120" s="6" t="s">
        <v>127</v>
      </c>
      <c r="B120" s="7" t="s">
        <v>448</v>
      </c>
      <c r="C120" s="10">
        <v>5554.7</v>
      </c>
      <c r="D120" s="10">
        <v>5554.7</v>
      </c>
      <c r="E120" s="10">
        <v>2309.38837</v>
      </c>
      <c r="F120" s="10"/>
      <c r="G120" s="10"/>
      <c r="H120" s="10"/>
      <c r="I120" s="10">
        <f t="shared" si="3"/>
        <v>41.57539327056367</v>
      </c>
      <c r="J120" s="10">
        <f t="shared" si="4"/>
        <v>41.57539327056367</v>
      </c>
      <c r="K120" s="10">
        <v>1721.19915</v>
      </c>
      <c r="L120" s="10">
        <f t="shared" si="5"/>
        <v>134.17322277901428</v>
      </c>
    </row>
    <row r="121" spans="1:12" ht="25.5">
      <c r="A121" s="6" t="s">
        <v>128</v>
      </c>
      <c r="B121" s="7" t="s">
        <v>449</v>
      </c>
      <c r="C121" s="10">
        <v>0</v>
      </c>
      <c r="D121" s="10">
        <v>0</v>
      </c>
      <c r="E121" s="10">
        <v>88.67864</v>
      </c>
      <c r="F121" s="10"/>
      <c r="G121" s="10"/>
      <c r="H121" s="10"/>
      <c r="I121" s="10">
        <v>0</v>
      </c>
      <c r="J121" s="10">
        <v>0</v>
      </c>
      <c r="K121" s="10">
        <v>105.82875</v>
      </c>
      <c r="L121" s="10">
        <f t="shared" si="5"/>
        <v>83.79446983924501</v>
      </c>
    </row>
    <row r="122" spans="1:12" ht="12.75">
      <c r="A122" s="6" t="s">
        <v>129</v>
      </c>
      <c r="B122" s="7" t="s">
        <v>450</v>
      </c>
      <c r="C122" s="10">
        <v>16073.1</v>
      </c>
      <c r="D122" s="10">
        <v>16073.1</v>
      </c>
      <c r="E122" s="10">
        <v>2430.48343</v>
      </c>
      <c r="F122" s="10"/>
      <c r="G122" s="10"/>
      <c r="H122" s="10"/>
      <c r="I122" s="10">
        <f t="shared" si="3"/>
        <v>15.12143537960941</v>
      </c>
      <c r="J122" s="10">
        <f t="shared" si="4"/>
        <v>15.12143537960941</v>
      </c>
      <c r="K122" s="10">
        <v>3196.0360699999997</v>
      </c>
      <c r="L122" s="10">
        <f t="shared" si="5"/>
        <v>76.04680850801539</v>
      </c>
    </row>
    <row r="123" spans="1:12" s="20" customFormat="1" ht="12.75">
      <c r="A123" s="6" t="s">
        <v>130</v>
      </c>
      <c r="B123" s="7" t="s">
        <v>451</v>
      </c>
      <c r="C123" s="10">
        <v>24240.8</v>
      </c>
      <c r="D123" s="10">
        <v>24240.8</v>
      </c>
      <c r="E123" s="10">
        <v>6840.36657</v>
      </c>
      <c r="F123" s="10"/>
      <c r="G123" s="10"/>
      <c r="H123" s="10"/>
      <c r="I123" s="10">
        <f t="shared" si="3"/>
        <v>28.218402734233194</v>
      </c>
      <c r="J123" s="10">
        <f t="shared" si="4"/>
        <v>28.218402734233194</v>
      </c>
      <c r="K123" s="10">
        <v>5063.7841</v>
      </c>
      <c r="L123" s="10">
        <f t="shared" si="5"/>
        <v>135.08408800446293</v>
      </c>
    </row>
    <row r="124" spans="1:12" ht="12.75">
      <c r="A124" s="6" t="s">
        <v>131</v>
      </c>
      <c r="B124" s="7" t="s">
        <v>452</v>
      </c>
      <c r="C124" s="10">
        <v>0</v>
      </c>
      <c r="D124" s="10">
        <v>0</v>
      </c>
      <c r="E124" s="10">
        <v>0.28837999999999997</v>
      </c>
      <c r="F124" s="10"/>
      <c r="G124" s="10"/>
      <c r="H124" s="10"/>
      <c r="I124" s="10">
        <v>0</v>
      </c>
      <c r="J124" s="10">
        <v>0</v>
      </c>
      <c r="K124" s="10">
        <v>2.8495999999999997</v>
      </c>
      <c r="L124" s="10">
        <f t="shared" si="5"/>
        <v>10.120016844469399</v>
      </c>
    </row>
    <row r="125" spans="1:12" ht="25.5">
      <c r="A125" s="6" t="s">
        <v>132</v>
      </c>
      <c r="B125" s="7" t="s">
        <v>453</v>
      </c>
      <c r="C125" s="10">
        <v>0</v>
      </c>
      <c r="D125" s="10">
        <v>0</v>
      </c>
      <c r="E125" s="10">
        <v>12.53483</v>
      </c>
      <c r="F125" s="10"/>
      <c r="G125" s="10"/>
      <c r="H125" s="10"/>
      <c r="I125" s="10">
        <v>0</v>
      </c>
      <c r="J125" s="10">
        <v>0</v>
      </c>
      <c r="K125" s="10">
        <v>0</v>
      </c>
      <c r="L125" s="10">
        <v>0</v>
      </c>
    </row>
    <row r="126" spans="1:12" ht="12.75">
      <c r="A126" s="6" t="s">
        <v>133</v>
      </c>
      <c r="B126" s="7" t="s">
        <v>454</v>
      </c>
      <c r="C126" s="10">
        <v>8235</v>
      </c>
      <c r="D126" s="10">
        <v>8235</v>
      </c>
      <c r="E126" s="10">
        <v>338.34614</v>
      </c>
      <c r="F126" s="10"/>
      <c r="G126" s="10"/>
      <c r="H126" s="10"/>
      <c r="I126" s="10">
        <f t="shared" si="3"/>
        <v>4.108635579842137</v>
      </c>
      <c r="J126" s="10">
        <f t="shared" si="4"/>
        <v>4.108635579842137</v>
      </c>
      <c r="K126" s="10">
        <v>3963.29329</v>
      </c>
      <c r="L126" s="10">
        <f t="shared" si="5"/>
        <v>8.536994747618085</v>
      </c>
    </row>
    <row r="127" spans="1:12" ht="38.25">
      <c r="A127" s="6" t="s">
        <v>134</v>
      </c>
      <c r="B127" s="7" t="s">
        <v>455</v>
      </c>
      <c r="C127" s="10">
        <v>7064</v>
      </c>
      <c r="D127" s="10">
        <v>7064</v>
      </c>
      <c r="E127" s="10">
        <v>235.994</v>
      </c>
      <c r="F127" s="10"/>
      <c r="G127" s="10"/>
      <c r="H127" s="10"/>
      <c r="I127" s="10">
        <f t="shared" si="3"/>
        <v>3.3407984144960365</v>
      </c>
      <c r="J127" s="10">
        <f t="shared" si="4"/>
        <v>3.3407984144960365</v>
      </c>
      <c r="K127" s="10">
        <v>3415.90022</v>
      </c>
      <c r="L127" s="10">
        <f t="shared" si="5"/>
        <v>6.908691261479529</v>
      </c>
    </row>
    <row r="128" spans="1:12" ht="38.25">
      <c r="A128" s="6" t="s">
        <v>135</v>
      </c>
      <c r="B128" s="7" t="s">
        <v>456</v>
      </c>
      <c r="C128" s="10">
        <v>7064</v>
      </c>
      <c r="D128" s="10">
        <v>7064</v>
      </c>
      <c r="E128" s="10">
        <v>235.994</v>
      </c>
      <c r="F128" s="10"/>
      <c r="G128" s="10"/>
      <c r="H128" s="10"/>
      <c r="I128" s="10">
        <f t="shared" si="3"/>
        <v>3.3407984144960365</v>
      </c>
      <c r="J128" s="10">
        <f t="shared" si="4"/>
        <v>3.3407984144960365</v>
      </c>
      <c r="K128" s="10">
        <v>3415.90022</v>
      </c>
      <c r="L128" s="10">
        <f t="shared" si="5"/>
        <v>6.908691261479529</v>
      </c>
    </row>
    <row r="129" spans="1:12" ht="25.5">
      <c r="A129" s="6" t="s">
        <v>136</v>
      </c>
      <c r="B129" s="7" t="s">
        <v>457</v>
      </c>
      <c r="C129" s="10">
        <v>156</v>
      </c>
      <c r="D129" s="10">
        <v>156</v>
      </c>
      <c r="E129" s="10">
        <v>32.35214</v>
      </c>
      <c r="F129" s="10"/>
      <c r="G129" s="10"/>
      <c r="H129" s="10"/>
      <c r="I129" s="10">
        <f t="shared" si="3"/>
        <v>20.738551282051283</v>
      </c>
      <c r="J129" s="10">
        <f t="shared" si="4"/>
        <v>20.738551282051283</v>
      </c>
      <c r="K129" s="10">
        <v>52.39307</v>
      </c>
      <c r="L129" s="10">
        <f t="shared" si="5"/>
        <v>61.74889159959513</v>
      </c>
    </row>
    <row r="130" spans="1:12" ht="38.25">
      <c r="A130" s="6" t="s">
        <v>137</v>
      </c>
      <c r="B130" s="7" t="s">
        <v>458</v>
      </c>
      <c r="C130" s="10">
        <v>555</v>
      </c>
      <c r="D130" s="10">
        <v>555</v>
      </c>
      <c r="E130" s="10">
        <v>90</v>
      </c>
      <c r="F130" s="10"/>
      <c r="G130" s="10"/>
      <c r="H130" s="10"/>
      <c r="I130" s="10">
        <f t="shared" si="3"/>
        <v>16.216216216216218</v>
      </c>
      <c r="J130" s="10">
        <f t="shared" si="4"/>
        <v>16.216216216216218</v>
      </c>
      <c r="K130" s="10">
        <v>275</v>
      </c>
      <c r="L130" s="10">
        <f t="shared" si="5"/>
        <v>32.72727272727273</v>
      </c>
    </row>
    <row r="131" spans="1:12" ht="38.25">
      <c r="A131" s="6" t="s">
        <v>138</v>
      </c>
      <c r="B131" s="7" t="s">
        <v>459</v>
      </c>
      <c r="C131" s="10">
        <v>555</v>
      </c>
      <c r="D131" s="10">
        <v>555</v>
      </c>
      <c r="E131" s="10">
        <v>90</v>
      </c>
      <c r="F131" s="10"/>
      <c r="G131" s="10"/>
      <c r="H131" s="10"/>
      <c r="I131" s="10">
        <f t="shared" si="3"/>
        <v>16.216216216216218</v>
      </c>
      <c r="J131" s="10">
        <f t="shared" si="4"/>
        <v>16.216216216216218</v>
      </c>
      <c r="K131" s="10">
        <v>275</v>
      </c>
      <c r="L131" s="10">
        <f t="shared" si="5"/>
        <v>32.72727272727273</v>
      </c>
    </row>
    <row r="132" spans="1:12" ht="12.75">
      <c r="A132" s="6" t="s">
        <v>139</v>
      </c>
      <c r="B132" s="7" t="s">
        <v>460</v>
      </c>
      <c r="C132" s="10">
        <v>460</v>
      </c>
      <c r="D132" s="10">
        <v>460</v>
      </c>
      <c r="E132" s="10">
        <v>-20</v>
      </c>
      <c r="F132" s="10"/>
      <c r="G132" s="10"/>
      <c r="H132" s="10"/>
      <c r="I132" s="10">
        <v>0</v>
      </c>
      <c r="J132" s="10">
        <v>0</v>
      </c>
      <c r="K132" s="10">
        <v>220</v>
      </c>
      <c r="L132" s="10">
        <v>0</v>
      </c>
    </row>
    <row r="133" spans="1:12" ht="25.5">
      <c r="A133" s="6" t="s">
        <v>140</v>
      </c>
      <c r="B133" s="7" t="s">
        <v>461</v>
      </c>
      <c r="C133" s="10">
        <v>460</v>
      </c>
      <c r="D133" s="10">
        <v>460</v>
      </c>
      <c r="E133" s="10">
        <v>-20</v>
      </c>
      <c r="F133" s="10"/>
      <c r="G133" s="10"/>
      <c r="H133" s="10"/>
      <c r="I133" s="10">
        <v>0</v>
      </c>
      <c r="J133" s="10">
        <v>0</v>
      </c>
      <c r="K133" s="10">
        <v>220</v>
      </c>
      <c r="L133" s="10">
        <v>0</v>
      </c>
    </row>
    <row r="134" spans="1:12" ht="12.75">
      <c r="A134" s="6" t="s">
        <v>141</v>
      </c>
      <c r="B134" s="7" t="s">
        <v>462</v>
      </c>
      <c r="C134" s="10">
        <v>193831.9</v>
      </c>
      <c r="D134" s="10">
        <v>193831.9</v>
      </c>
      <c r="E134" s="10">
        <v>57180.06785</v>
      </c>
      <c r="F134" s="10"/>
      <c r="G134" s="10"/>
      <c r="H134" s="10"/>
      <c r="I134" s="10">
        <f t="shared" si="3"/>
        <v>29.499823223112397</v>
      </c>
      <c r="J134" s="10">
        <f t="shared" si="4"/>
        <v>29.499823223112397</v>
      </c>
      <c r="K134" s="10">
        <v>46107.46801</v>
      </c>
      <c r="L134" s="10">
        <f t="shared" si="5"/>
        <v>124.0147644576764</v>
      </c>
    </row>
    <row r="135" spans="1:12" ht="12.75">
      <c r="A135" s="6" t="s">
        <v>142</v>
      </c>
      <c r="B135" s="7" t="s">
        <v>463</v>
      </c>
      <c r="C135" s="10">
        <v>193831.9</v>
      </c>
      <c r="D135" s="10">
        <v>193831.9</v>
      </c>
      <c r="E135" s="10">
        <v>57180.06785</v>
      </c>
      <c r="F135" s="10"/>
      <c r="G135" s="10"/>
      <c r="H135" s="10"/>
      <c r="I135" s="10">
        <f t="shared" si="3"/>
        <v>29.499823223112397</v>
      </c>
      <c r="J135" s="10">
        <f t="shared" si="4"/>
        <v>29.499823223112397</v>
      </c>
      <c r="K135" s="10">
        <v>46107.46801</v>
      </c>
      <c r="L135" s="10">
        <f t="shared" si="5"/>
        <v>124.0147644576764</v>
      </c>
    </row>
    <row r="136" spans="1:12" ht="38.25">
      <c r="A136" s="6" t="s">
        <v>143</v>
      </c>
      <c r="B136" s="7" t="s">
        <v>464</v>
      </c>
      <c r="C136" s="10">
        <v>14461.1</v>
      </c>
      <c r="D136" s="10">
        <v>14461.1</v>
      </c>
      <c r="E136" s="10">
        <v>14644.2555</v>
      </c>
      <c r="F136" s="10"/>
      <c r="G136" s="10"/>
      <c r="H136" s="10"/>
      <c r="I136" s="10">
        <f t="shared" si="3"/>
        <v>101.26653919826292</v>
      </c>
      <c r="J136" s="10">
        <f t="shared" si="4"/>
        <v>101.26653919826292</v>
      </c>
      <c r="K136" s="10">
        <v>26.75</v>
      </c>
      <c r="L136" s="10" t="s">
        <v>925</v>
      </c>
    </row>
    <row r="137" spans="1:12" ht="25.5">
      <c r="A137" s="6" t="s">
        <v>144</v>
      </c>
      <c r="B137" s="7" t="s">
        <v>465</v>
      </c>
      <c r="C137" s="10">
        <v>157772.1</v>
      </c>
      <c r="D137" s="10">
        <v>157772.1</v>
      </c>
      <c r="E137" s="10">
        <v>37035.79196</v>
      </c>
      <c r="F137" s="10"/>
      <c r="G137" s="10"/>
      <c r="H137" s="10"/>
      <c r="I137" s="10">
        <f t="shared" si="3"/>
        <v>23.474234012223963</v>
      </c>
      <c r="J137" s="10">
        <f t="shared" si="4"/>
        <v>23.474234012223963</v>
      </c>
      <c r="K137" s="10">
        <v>39560.63796</v>
      </c>
      <c r="L137" s="10">
        <f t="shared" si="5"/>
        <v>93.6177823963484</v>
      </c>
    </row>
    <row r="138" spans="1:12" ht="25.5">
      <c r="A138" s="6" t="s">
        <v>145</v>
      </c>
      <c r="B138" s="7" t="s">
        <v>466</v>
      </c>
      <c r="C138" s="10">
        <v>21598.7</v>
      </c>
      <c r="D138" s="10">
        <v>21598.7</v>
      </c>
      <c r="E138" s="10">
        <v>5500.02039</v>
      </c>
      <c r="F138" s="10"/>
      <c r="G138" s="10"/>
      <c r="H138" s="10"/>
      <c r="I138" s="10">
        <f t="shared" si="3"/>
        <v>25.464589952173043</v>
      </c>
      <c r="J138" s="10">
        <f t="shared" si="4"/>
        <v>25.464589952173043</v>
      </c>
      <c r="K138" s="10">
        <v>6520.08005</v>
      </c>
      <c r="L138" s="10">
        <f t="shared" si="5"/>
        <v>84.35510527205874</v>
      </c>
    </row>
    <row r="139" spans="1:12" ht="25.5">
      <c r="A139" s="4" t="s">
        <v>146</v>
      </c>
      <c r="B139" s="5" t="s">
        <v>467</v>
      </c>
      <c r="C139" s="9">
        <v>221209</v>
      </c>
      <c r="D139" s="9">
        <v>221209</v>
      </c>
      <c r="E139" s="9">
        <v>44845.30147</v>
      </c>
      <c r="F139" s="9"/>
      <c r="G139" s="9"/>
      <c r="H139" s="9"/>
      <c r="I139" s="9">
        <f aca="true" t="shared" si="6" ref="I139:I208">E139/C139*100</f>
        <v>20.272819582385885</v>
      </c>
      <c r="J139" s="9">
        <f aca="true" t="shared" si="7" ref="J139:J208">E139/D139*100</f>
        <v>20.272819582385885</v>
      </c>
      <c r="K139" s="9">
        <v>62759.76261</v>
      </c>
      <c r="L139" s="9">
        <f aca="true" t="shared" si="8" ref="L139:L208">E139/K139*100</f>
        <v>71.45549888178584</v>
      </c>
    </row>
    <row r="140" spans="1:12" ht="12.75">
      <c r="A140" s="6" t="s">
        <v>147</v>
      </c>
      <c r="B140" s="7" t="s">
        <v>468</v>
      </c>
      <c r="C140" s="10">
        <v>16206.5</v>
      </c>
      <c r="D140" s="10">
        <v>16206.5</v>
      </c>
      <c r="E140" s="10">
        <v>3092.60921</v>
      </c>
      <c r="F140" s="10"/>
      <c r="G140" s="10"/>
      <c r="H140" s="10"/>
      <c r="I140" s="10">
        <f t="shared" si="6"/>
        <v>19.082523740474503</v>
      </c>
      <c r="J140" s="10">
        <f t="shared" si="7"/>
        <v>19.082523740474503</v>
      </c>
      <c r="K140" s="10">
        <v>2677.61029</v>
      </c>
      <c r="L140" s="10">
        <f t="shared" si="8"/>
        <v>115.49885439079337</v>
      </c>
    </row>
    <row r="141" spans="1:12" ht="25.5">
      <c r="A141" s="6" t="s">
        <v>148</v>
      </c>
      <c r="B141" s="7" t="s">
        <v>469</v>
      </c>
      <c r="C141" s="10">
        <v>688</v>
      </c>
      <c r="D141" s="10">
        <v>688</v>
      </c>
      <c r="E141" s="10">
        <v>54.47941</v>
      </c>
      <c r="F141" s="10"/>
      <c r="G141" s="10"/>
      <c r="H141" s="10"/>
      <c r="I141" s="10">
        <f t="shared" si="6"/>
        <v>7.9185188953488375</v>
      </c>
      <c r="J141" s="10">
        <f t="shared" si="7"/>
        <v>7.9185188953488375</v>
      </c>
      <c r="K141" s="10">
        <v>0</v>
      </c>
      <c r="L141" s="10">
        <v>0</v>
      </c>
    </row>
    <row r="142" spans="1:12" ht="25.5">
      <c r="A142" s="6" t="s">
        <v>149</v>
      </c>
      <c r="B142" s="7" t="s">
        <v>470</v>
      </c>
      <c r="C142" s="10">
        <v>4.2</v>
      </c>
      <c r="D142" s="10">
        <v>4.2</v>
      </c>
      <c r="E142" s="10">
        <v>6.45</v>
      </c>
      <c r="F142" s="10"/>
      <c r="G142" s="10"/>
      <c r="H142" s="10"/>
      <c r="I142" s="10">
        <f t="shared" si="6"/>
        <v>153.57142857142856</v>
      </c>
      <c r="J142" s="10">
        <f t="shared" si="7"/>
        <v>153.57142857142856</v>
      </c>
      <c r="K142" s="10">
        <v>4.45</v>
      </c>
      <c r="L142" s="10">
        <f t="shared" si="8"/>
        <v>144.9438202247191</v>
      </c>
    </row>
    <row r="143" spans="1:12" s="20" customFormat="1" ht="51">
      <c r="A143" s="6" t="s">
        <v>150</v>
      </c>
      <c r="B143" s="7" t="s">
        <v>471</v>
      </c>
      <c r="C143" s="10">
        <v>4.2</v>
      </c>
      <c r="D143" s="10">
        <v>4.2</v>
      </c>
      <c r="E143" s="10">
        <v>6.45</v>
      </c>
      <c r="F143" s="10"/>
      <c r="G143" s="10"/>
      <c r="H143" s="10"/>
      <c r="I143" s="10">
        <f t="shared" si="6"/>
        <v>153.57142857142856</v>
      </c>
      <c r="J143" s="10">
        <f t="shared" si="7"/>
        <v>153.57142857142856</v>
      </c>
      <c r="K143" s="10">
        <v>4.45</v>
      </c>
      <c r="L143" s="10">
        <f t="shared" si="8"/>
        <v>144.9438202247191</v>
      </c>
    </row>
    <row r="144" spans="1:12" ht="25.5">
      <c r="A144" s="6" t="s">
        <v>151</v>
      </c>
      <c r="B144" s="7" t="s">
        <v>472</v>
      </c>
      <c r="C144" s="10">
        <v>174.9</v>
      </c>
      <c r="D144" s="10">
        <v>174.9</v>
      </c>
      <c r="E144" s="10">
        <v>0</v>
      </c>
      <c r="F144" s="10"/>
      <c r="G144" s="10"/>
      <c r="H144" s="10"/>
      <c r="I144" s="10">
        <f t="shared" si="6"/>
        <v>0</v>
      </c>
      <c r="J144" s="10">
        <f t="shared" si="7"/>
        <v>0</v>
      </c>
      <c r="K144" s="10">
        <v>89.754</v>
      </c>
      <c r="L144" s="10">
        <f t="shared" si="8"/>
        <v>0</v>
      </c>
    </row>
    <row r="145" spans="1:12" ht="51">
      <c r="A145" s="6" t="s">
        <v>152</v>
      </c>
      <c r="B145" s="7" t="s">
        <v>473</v>
      </c>
      <c r="C145" s="10">
        <v>174.9</v>
      </c>
      <c r="D145" s="10">
        <v>174.9</v>
      </c>
      <c r="E145" s="10">
        <v>0</v>
      </c>
      <c r="F145" s="10"/>
      <c r="G145" s="10"/>
      <c r="H145" s="10"/>
      <c r="I145" s="10">
        <f t="shared" si="6"/>
        <v>0</v>
      </c>
      <c r="J145" s="10">
        <f t="shared" si="7"/>
        <v>0</v>
      </c>
      <c r="K145" s="10">
        <v>89.754</v>
      </c>
      <c r="L145" s="10">
        <f t="shared" si="8"/>
        <v>0</v>
      </c>
    </row>
    <row r="146" spans="1:12" ht="12.75">
      <c r="A146" s="6" t="s">
        <v>153</v>
      </c>
      <c r="B146" s="7" t="s">
        <v>474</v>
      </c>
      <c r="C146" s="10">
        <v>15339.4</v>
      </c>
      <c r="D146" s="10">
        <v>15339.4</v>
      </c>
      <c r="E146" s="10">
        <v>3031.6798</v>
      </c>
      <c r="F146" s="10"/>
      <c r="G146" s="10"/>
      <c r="H146" s="10"/>
      <c r="I146" s="10">
        <f t="shared" si="6"/>
        <v>19.76400511102129</v>
      </c>
      <c r="J146" s="10">
        <f t="shared" si="7"/>
        <v>19.76400511102129</v>
      </c>
      <c r="K146" s="10">
        <v>2583.40629</v>
      </c>
      <c r="L146" s="10">
        <f t="shared" si="8"/>
        <v>117.35203292394245</v>
      </c>
    </row>
    <row r="147" spans="1:12" ht="25.5">
      <c r="A147" s="6" t="s">
        <v>154</v>
      </c>
      <c r="B147" s="7" t="s">
        <v>475</v>
      </c>
      <c r="C147" s="10">
        <v>15339.4</v>
      </c>
      <c r="D147" s="10">
        <v>15339.4</v>
      </c>
      <c r="E147" s="10">
        <v>3031.6798</v>
      </c>
      <c r="F147" s="10"/>
      <c r="G147" s="10"/>
      <c r="H147" s="10"/>
      <c r="I147" s="10">
        <f t="shared" si="6"/>
        <v>19.76400511102129</v>
      </c>
      <c r="J147" s="10">
        <f t="shared" si="7"/>
        <v>19.76400511102129</v>
      </c>
      <c r="K147" s="10">
        <v>2583.40629</v>
      </c>
      <c r="L147" s="10">
        <f t="shared" si="8"/>
        <v>117.35203292394245</v>
      </c>
    </row>
    <row r="148" spans="1:12" ht="12.75">
      <c r="A148" s="6" t="s">
        <v>155</v>
      </c>
      <c r="B148" s="7" t="s">
        <v>476</v>
      </c>
      <c r="C148" s="10">
        <v>205002.5</v>
      </c>
      <c r="D148" s="10">
        <v>205002.5</v>
      </c>
      <c r="E148" s="10">
        <v>41752.692259999996</v>
      </c>
      <c r="F148" s="10"/>
      <c r="G148" s="10"/>
      <c r="H148" s="10"/>
      <c r="I148" s="10">
        <f t="shared" si="6"/>
        <v>20.36691857904172</v>
      </c>
      <c r="J148" s="10">
        <f t="shared" si="7"/>
        <v>20.36691857904172</v>
      </c>
      <c r="K148" s="10">
        <v>60082.15232</v>
      </c>
      <c r="L148" s="10">
        <f t="shared" si="8"/>
        <v>69.49267069798607</v>
      </c>
    </row>
    <row r="149" spans="1:12" ht="25.5">
      <c r="A149" s="6" t="s">
        <v>156</v>
      </c>
      <c r="B149" s="7" t="s">
        <v>477</v>
      </c>
      <c r="C149" s="10">
        <v>7789.2</v>
      </c>
      <c r="D149" s="10">
        <v>7789.2</v>
      </c>
      <c r="E149" s="10">
        <v>2487.3741</v>
      </c>
      <c r="F149" s="10"/>
      <c r="G149" s="10"/>
      <c r="H149" s="10"/>
      <c r="I149" s="10">
        <f t="shared" si="6"/>
        <v>31.933627330149438</v>
      </c>
      <c r="J149" s="10">
        <f t="shared" si="7"/>
        <v>31.933627330149438</v>
      </c>
      <c r="K149" s="10">
        <v>1373.44157</v>
      </c>
      <c r="L149" s="10">
        <f t="shared" si="8"/>
        <v>181.10519983751476</v>
      </c>
    </row>
    <row r="150" spans="1:12" ht="25.5">
      <c r="A150" s="6" t="s">
        <v>157</v>
      </c>
      <c r="B150" s="7" t="s">
        <v>478</v>
      </c>
      <c r="C150" s="10">
        <v>7789.2</v>
      </c>
      <c r="D150" s="10">
        <v>7789.2</v>
      </c>
      <c r="E150" s="10">
        <v>2487.3741</v>
      </c>
      <c r="F150" s="10"/>
      <c r="G150" s="10"/>
      <c r="H150" s="10"/>
      <c r="I150" s="10">
        <f t="shared" si="6"/>
        <v>31.933627330149438</v>
      </c>
      <c r="J150" s="10">
        <f t="shared" si="7"/>
        <v>31.933627330149438</v>
      </c>
      <c r="K150" s="10">
        <v>1373.44157</v>
      </c>
      <c r="L150" s="10">
        <f t="shared" si="8"/>
        <v>181.10519983751476</v>
      </c>
    </row>
    <row r="151" spans="1:12" ht="12.75">
      <c r="A151" s="6" t="s">
        <v>158</v>
      </c>
      <c r="B151" s="7" t="s">
        <v>479</v>
      </c>
      <c r="C151" s="10">
        <v>197213.3</v>
      </c>
      <c r="D151" s="10">
        <v>197213.3</v>
      </c>
      <c r="E151" s="10">
        <v>39265.318159999995</v>
      </c>
      <c r="F151" s="10"/>
      <c r="G151" s="10"/>
      <c r="H151" s="10"/>
      <c r="I151" s="10">
        <f t="shared" si="6"/>
        <v>19.910076125697405</v>
      </c>
      <c r="J151" s="10">
        <f t="shared" si="7"/>
        <v>19.910076125697405</v>
      </c>
      <c r="K151" s="10">
        <v>58708.71075</v>
      </c>
      <c r="L151" s="10">
        <f t="shared" si="8"/>
        <v>66.8815881977105</v>
      </c>
    </row>
    <row r="152" spans="1:12" ht="12.75">
      <c r="A152" s="6" t="s">
        <v>159</v>
      </c>
      <c r="B152" s="7" t="s">
        <v>480</v>
      </c>
      <c r="C152" s="10">
        <v>197213.3</v>
      </c>
      <c r="D152" s="10">
        <v>197213.3</v>
      </c>
      <c r="E152" s="10">
        <v>39265.318159999995</v>
      </c>
      <c r="F152" s="10"/>
      <c r="G152" s="10"/>
      <c r="H152" s="10"/>
      <c r="I152" s="10">
        <f t="shared" si="6"/>
        <v>19.910076125697405</v>
      </c>
      <c r="J152" s="10">
        <f t="shared" si="7"/>
        <v>19.910076125697405</v>
      </c>
      <c r="K152" s="10">
        <v>58708.71075</v>
      </c>
      <c r="L152" s="10">
        <f t="shared" si="8"/>
        <v>66.8815881977105</v>
      </c>
    </row>
    <row r="153" spans="1:12" ht="12.75">
      <c r="A153" s="4" t="s">
        <v>160</v>
      </c>
      <c r="B153" s="5" t="s">
        <v>481</v>
      </c>
      <c r="C153" s="9">
        <v>93188.9</v>
      </c>
      <c r="D153" s="9">
        <v>93188.9</v>
      </c>
      <c r="E153" s="9">
        <v>1113.5115</v>
      </c>
      <c r="F153" s="9"/>
      <c r="G153" s="9"/>
      <c r="H153" s="9"/>
      <c r="I153" s="9">
        <f t="shared" si="6"/>
        <v>1.1948971390369454</v>
      </c>
      <c r="J153" s="9">
        <f t="shared" si="7"/>
        <v>1.1948971390369454</v>
      </c>
      <c r="K153" s="9">
        <v>1617.23954</v>
      </c>
      <c r="L153" s="9">
        <f t="shared" si="8"/>
        <v>68.85260176114666</v>
      </c>
    </row>
    <row r="154" spans="1:12" s="20" customFormat="1" ht="12.75">
      <c r="A154" s="6" t="s">
        <v>161</v>
      </c>
      <c r="B154" s="7" t="s">
        <v>482</v>
      </c>
      <c r="C154" s="10">
        <v>78.5</v>
      </c>
      <c r="D154" s="10">
        <v>78.5</v>
      </c>
      <c r="E154" s="10">
        <v>0</v>
      </c>
      <c r="F154" s="10"/>
      <c r="G154" s="10"/>
      <c r="H154" s="10"/>
      <c r="I154" s="10">
        <f t="shared" si="6"/>
        <v>0</v>
      </c>
      <c r="J154" s="10">
        <f t="shared" si="7"/>
        <v>0</v>
      </c>
      <c r="K154" s="10">
        <v>19.952759999999998</v>
      </c>
      <c r="L154" s="10">
        <f t="shared" si="8"/>
        <v>0</v>
      </c>
    </row>
    <row r="155" spans="1:12" ht="25.5">
      <c r="A155" s="6" t="s">
        <v>162</v>
      </c>
      <c r="B155" s="7" t="s">
        <v>483</v>
      </c>
      <c r="C155" s="10">
        <v>78.5</v>
      </c>
      <c r="D155" s="10">
        <v>78.5</v>
      </c>
      <c r="E155" s="10">
        <v>0</v>
      </c>
      <c r="F155" s="10"/>
      <c r="G155" s="10"/>
      <c r="H155" s="10"/>
      <c r="I155" s="10">
        <f t="shared" si="6"/>
        <v>0</v>
      </c>
      <c r="J155" s="10">
        <f t="shared" si="7"/>
        <v>0</v>
      </c>
      <c r="K155" s="10">
        <v>19.952759999999998</v>
      </c>
      <c r="L155" s="10">
        <f t="shared" si="8"/>
        <v>0</v>
      </c>
    </row>
    <row r="156" spans="1:12" ht="51">
      <c r="A156" s="6" t="s">
        <v>163</v>
      </c>
      <c r="B156" s="7" t="s">
        <v>484</v>
      </c>
      <c r="C156" s="10">
        <v>32365.4</v>
      </c>
      <c r="D156" s="10">
        <v>32365.4</v>
      </c>
      <c r="E156" s="10">
        <v>869.20535</v>
      </c>
      <c r="F156" s="10"/>
      <c r="G156" s="10"/>
      <c r="H156" s="10"/>
      <c r="I156" s="10">
        <f t="shared" si="6"/>
        <v>2.6856005178369493</v>
      </c>
      <c r="J156" s="10">
        <f t="shared" si="7"/>
        <v>2.6856005178369493</v>
      </c>
      <c r="K156" s="10">
        <v>1103.1350400000001</v>
      </c>
      <c r="L156" s="10">
        <f t="shared" si="8"/>
        <v>78.79410212552035</v>
      </c>
    </row>
    <row r="157" spans="1:12" ht="63.75">
      <c r="A157" s="6" t="s">
        <v>164</v>
      </c>
      <c r="B157" s="7" t="s">
        <v>485</v>
      </c>
      <c r="C157" s="10">
        <v>32365.4</v>
      </c>
      <c r="D157" s="10">
        <v>32365.4</v>
      </c>
      <c r="E157" s="10">
        <v>869.20535</v>
      </c>
      <c r="F157" s="10"/>
      <c r="G157" s="10"/>
      <c r="H157" s="10"/>
      <c r="I157" s="10">
        <f t="shared" si="6"/>
        <v>2.6856005178369493</v>
      </c>
      <c r="J157" s="10">
        <f t="shared" si="7"/>
        <v>2.6856005178369493</v>
      </c>
      <c r="K157" s="10">
        <v>1103.06244</v>
      </c>
      <c r="L157" s="10">
        <f t="shared" si="8"/>
        <v>78.7992880983238</v>
      </c>
    </row>
    <row r="158" spans="1:12" ht="63.75">
      <c r="A158" s="6" t="s">
        <v>891</v>
      </c>
      <c r="B158" s="7" t="s">
        <v>892</v>
      </c>
      <c r="C158" s="10">
        <v>0</v>
      </c>
      <c r="D158" s="10">
        <v>0</v>
      </c>
      <c r="E158" s="10">
        <v>0</v>
      </c>
      <c r="F158" s="10"/>
      <c r="G158" s="10"/>
      <c r="H158" s="10"/>
      <c r="I158" s="10">
        <v>0</v>
      </c>
      <c r="J158" s="10">
        <v>0</v>
      </c>
      <c r="K158" s="10">
        <v>0.0726</v>
      </c>
      <c r="L158" s="10">
        <f t="shared" si="8"/>
        <v>0</v>
      </c>
    </row>
    <row r="159" spans="1:12" ht="63.75">
      <c r="A159" s="6" t="s">
        <v>165</v>
      </c>
      <c r="B159" s="7" t="s">
        <v>486</v>
      </c>
      <c r="C159" s="10">
        <v>0</v>
      </c>
      <c r="D159" s="10">
        <v>0</v>
      </c>
      <c r="E159" s="10">
        <v>35.36</v>
      </c>
      <c r="F159" s="10"/>
      <c r="G159" s="10"/>
      <c r="H159" s="10"/>
      <c r="I159" s="10">
        <v>0</v>
      </c>
      <c r="J159" s="10">
        <v>0</v>
      </c>
      <c r="K159" s="10">
        <v>246.49464</v>
      </c>
      <c r="L159" s="10">
        <f t="shared" si="8"/>
        <v>14.345139512972777</v>
      </c>
    </row>
    <row r="160" spans="1:12" ht="63.75">
      <c r="A160" s="6" t="s">
        <v>893</v>
      </c>
      <c r="B160" s="7" t="s">
        <v>894</v>
      </c>
      <c r="C160" s="10">
        <v>0</v>
      </c>
      <c r="D160" s="10">
        <v>0</v>
      </c>
      <c r="E160" s="10">
        <v>0</v>
      </c>
      <c r="F160" s="10"/>
      <c r="G160" s="10"/>
      <c r="H160" s="10"/>
      <c r="I160" s="10">
        <v>0</v>
      </c>
      <c r="J160" s="10">
        <v>0</v>
      </c>
      <c r="K160" s="10">
        <v>0.0726</v>
      </c>
      <c r="L160" s="10">
        <f t="shared" si="8"/>
        <v>0</v>
      </c>
    </row>
    <row r="161" spans="1:12" ht="63.75">
      <c r="A161" s="6" t="s">
        <v>166</v>
      </c>
      <c r="B161" s="7" t="s">
        <v>487</v>
      </c>
      <c r="C161" s="10">
        <v>32365.4</v>
      </c>
      <c r="D161" s="10">
        <v>32365.4</v>
      </c>
      <c r="E161" s="10">
        <v>833.8453499999999</v>
      </c>
      <c r="F161" s="10"/>
      <c r="G161" s="10"/>
      <c r="H161" s="10"/>
      <c r="I161" s="10">
        <f t="shared" si="6"/>
        <v>2.576348044516675</v>
      </c>
      <c r="J161" s="10">
        <f t="shared" si="7"/>
        <v>2.576348044516675</v>
      </c>
      <c r="K161" s="10">
        <v>856.5678</v>
      </c>
      <c r="L161" s="10">
        <f t="shared" si="8"/>
        <v>97.34726778195491</v>
      </c>
    </row>
    <row r="162" spans="1:12" ht="25.5">
      <c r="A162" s="6" t="s">
        <v>167</v>
      </c>
      <c r="B162" s="7" t="s">
        <v>488</v>
      </c>
      <c r="C162" s="10">
        <v>60745</v>
      </c>
      <c r="D162" s="10">
        <v>60745</v>
      </c>
      <c r="E162" s="10">
        <v>244.30615</v>
      </c>
      <c r="F162" s="10"/>
      <c r="G162" s="10"/>
      <c r="H162" s="10"/>
      <c r="I162" s="10">
        <f t="shared" si="6"/>
        <v>0.4021831426454852</v>
      </c>
      <c r="J162" s="10">
        <f t="shared" si="7"/>
        <v>0.4021831426454852</v>
      </c>
      <c r="K162" s="10">
        <v>494.15174</v>
      </c>
      <c r="L162" s="10">
        <f t="shared" si="8"/>
        <v>49.439500101729884</v>
      </c>
    </row>
    <row r="163" spans="1:12" ht="38.25">
      <c r="A163" s="6" t="s">
        <v>168</v>
      </c>
      <c r="B163" s="7" t="s">
        <v>489</v>
      </c>
      <c r="C163" s="10">
        <v>60745</v>
      </c>
      <c r="D163" s="10">
        <v>60745</v>
      </c>
      <c r="E163" s="10">
        <v>244.30615</v>
      </c>
      <c r="F163" s="10"/>
      <c r="G163" s="10"/>
      <c r="H163" s="10"/>
      <c r="I163" s="10">
        <f t="shared" si="6"/>
        <v>0.4021831426454852</v>
      </c>
      <c r="J163" s="10">
        <f t="shared" si="7"/>
        <v>0.4021831426454852</v>
      </c>
      <c r="K163" s="10">
        <v>494.15174</v>
      </c>
      <c r="L163" s="10">
        <f t="shared" si="8"/>
        <v>49.439500101729884</v>
      </c>
    </row>
    <row r="164" spans="1:12" s="20" customFormat="1" ht="38.25">
      <c r="A164" s="6" t="s">
        <v>169</v>
      </c>
      <c r="B164" s="7" t="s">
        <v>490</v>
      </c>
      <c r="C164" s="10">
        <v>60745</v>
      </c>
      <c r="D164" s="10">
        <v>60745</v>
      </c>
      <c r="E164" s="10">
        <v>244.30615</v>
      </c>
      <c r="F164" s="10"/>
      <c r="G164" s="10"/>
      <c r="H164" s="10"/>
      <c r="I164" s="10">
        <f t="shared" si="6"/>
        <v>0.4021831426454852</v>
      </c>
      <c r="J164" s="10">
        <f t="shared" si="7"/>
        <v>0.4021831426454852</v>
      </c>
      <c r="K164" s="10">
        <v>494.15174</v>
      </c>
      <c r="L164" s="10">
        <f t="shared" si="8"/>
        <v>49.439500101729884</v>
      </c>
    </row>
    <row r="165" spans="1:12" ht="12.75">
      <c r="A165" s="4" t="s">
        <v>170</v>
      </c>
      <c r="B165" s="5" t="s">
        <v>491</v>
      </c>
      <c r="C165" s="9">
        <v>6177.8</v>
      </c>
      <c r="D165" s="9">
        <v>6177.8</v>
      </c>
      <c r="E165" s="9">
        <v>1449.21928</v>
      </c>
      <c r="F165" s="9"/>
      <c r="G165" s="9"/>
      <c r="H165" s="9"/>
      <c r="I165" s="9">
        <f t="shared" si="6"/>
        <v>23.45850108452847</v>
      </c>
      <c r="J165" s="9">
        <f t="shared" si="7"/>
        <v>23.45850108452847</v>
      </c>
      <c r="K165" s="9">
        <v>1440.95</v>
      </c>
      <c r="L165" s="9">
        <f t="shared" si="8"/>
        <v>100.57387695617474</v>
      </c>
    </row>
    <row r="166" spans="1:12" ht="25.5">
      <c r="A166" s="6" t="s">
        <v>171</v>
      </c>
      <c r="B166" s="7" t="s">
        <v>492</v>
      </c>
      <c r="C166" s="10">
        <v>6177.8</v>
      </c>
      <c r="D166" s="10">
        <v>6177.8</v>
      </c>
      <c r="E166" s="10">
        <v>1449.21928</v>
      </c>
      <c r="F166" s="10"/>
      <c r="G166" s="10"/>
      <c r="H166" s="10"/>
      <c r="I166" s="10">
        <f t="shared" si="6"/>
        <v>23.45850108452847</v>
      </c>
      <c r="J166" s="10">
        <f t="shared" si="7"/>
        <v>23.45850108452847</v>
      </c>
      <c r="K166" s="10">
        <v>1440.95</v>
      </c>
      <c r="L166" s="10">
        <f t="shared" si="8"/>
        <v>100.57387695617474</v>
      </c>
    </row>
    <row r="167" spans="1:12" s="20" customFormat="1" ht="25.5">
      <c r="A167" s="6" t="s">
        <v>172</v>
      </c>
      <c r="B167" s="7" t="s">
        <v>493</v>
      </c>
      <c r="C167" s="10">
        <v>6177.8</v>
      </c>
      <c r="D167" s="10">
        <v>6177.8</v>
      </c>
      <c r="E167" s="10">
        <v>1449.21928</v>
      </c>
      <c r="F167" s="10"/>
      <c r="G167" s="10"/>
      <c r="H167" s="10"/>
      <c r="I167" s="10">
        <f t="shared" si="6"/>
        <v>23.45850108452847</v>
      </c>
      <c r="J167" s="10">
        <f t="shared" si="7"/>
        <v>23.45850108452847</v>
      </c>
      <c r="K167" s="10">
        <v>1440.95</v>
      </c>
      <c r="L167" s="10">
        <f t="shared" si="8"/>
        <v>100.57387695617474</v>
      </c>
    </row>
    <row r="168" spans="1:12" ht="12.75">
      <c r="A168" s="4" t="s">
        <v>173</v>
      </c>
      <c r="B168" s="5" t="s">
        <v>494</v>
      </c>
      <c r="C168" s="9">
        <v>940877.9</v>
      </c>
      <c r="D168" s="9">
        <v>940877.9</v>
      </c>
      <c r="E168" s="9">
        <v>222962.93338</v>
      </c>
      <c r="F168" s="9"/>
      <c r="G168" s="9"/>
      <c r="H168" s="9"/>
      <c r="I168" s="9">
        <f t="shared" si="6"/>
        <v>23.69732920499036</v>
      </c>
      <c r="J168" s="9">
        <f t="shared" si="7"/>
        <v>23.69732920499036</v>
      </c>
      <c r="K168" s="9">
        <v>210224.86907</v>
      </c>
      <c r="L168" s="9">
        <f t="shared" si="8"/>
        <v>106.05925662665463</v>
      </c>
    </row>
    <row r="169" spans="1:12" ht="51">
      <c r="A169" s="6" t="s">
        <v>174</v>
      </c>
      <c r="B169" s="7" t="s">
        <v>495</v>
      </c>
      <c r="C169" s="10">
        <v>923</v>
      </c>
      <c r="D169" s="10">
        <v>923</v>
      </c>
      <c r="E169" s="10">
        <v>0</v>
      </c>
      <c r="F169" s="10"/>
      <c r="G169" s="10"/>
      <c r="H169" s="10"/>
      <c r="I169" s="10">
        <f t="shared" si="6"/>
        <v>0</v>
      </c>
      <c r="J169" s="10">
        <f t="shared" si="7"/>
        <v>0</v>
      </c>
      <c r="K169" s="10">
        <v>206.67781</v>
      </c>
      <c r="L169" s="10">
        <f t="shared" si="8"/>
        <v>0</v>
      </c>
    </row>
    <row r="170" spans="1:12" ht="51">
      <c r="A170" s="6" t="s">
        <v>175</v>
      </c>
      <c r="B170" s="7" t="s">
        <v>496</v>
      </c>
      <c r="C170" s="10">
        <v>923</v>
      </c>
      <c r="D170" s="10">
        <v>923</v>
      </c>
      <c r="E170" s="10">
        <v>0</v>
      </c>
      <c r="F170" s="10"/>
      <c r="G170" s="10"/>
      <c r="H170" s="10"/>
      <c r="I170" s="10">
        <f t="shared" si="6"/>
        <v>0</v>
      </c>
      <c r="J170" s="10">
        <f t="shared" si="7"/>
        <v>0</v>
      </c>
      <c r="K170" s="10">
        <v>206.67781</v>
      </c>
      <c r="L170" s="10">
        <f t="shared" si="8"/>
        <v>0</v>
      </c>
    </row>
    <row r="171" spans="1:12" ht="12.75">
      <c r="A171" s="6" t="s">
        <v>895</v>
      </c>
      <c r="B171" s="7" t="s">
        <v>896</v>
      </c>
      <c r="C171" s="10">
        <v>0</v>
      </c>
      <c r="D171" s="10">
        <v>0</v>
      </c>
      <c r="E171" s="10">
        <v>0</v>
      </c>
      <c r="F171" s="10"/>
      <c r="G171" s="10"/>
      <c r="H171" s="10"/>
      <c r="I171" s="10">
        <v>0</v>
      </c>
      <c r="J171" s="10">
        <v>0</v>
      </c>
      <c r="K171" s="10">
        <v>0.15</v>
      </c>
      <c r="L171" s="10">
        <f t="shared" si="8"/>
        <v>0</v>
      </c>
    </row>
    <row r="172" spans="1:12" ht="25.5">
      <c r="A172" s="6" t="s">
        <v>897</v>
      </c>
      <c r="B172" s="7" t="s">
        <v>898</v>
      </c>
      <c r="C172" s="10">
        <v>0</v>
      </c>
      <c r="D172" s="10">
        <v>0</v>
      </c>
      <c r="E172" s="10">
        <v>0</v>
      </c>
      <c r="F172" s="10"/>
      <c r="G172" s="10"/>
      <c r="H172" s="10"/>
      <c r="I172" s="10">
        <v>0</v>
      </c>
      <c r="J172" s="10">
        <v>0</v>
      </c>
      <c r="K172" s="10">
        <v>0.15</v>
      </c>
      <c r="L172" s="10">
        <f t="shared" si="8"/>
        <v>0</v>
      </c>
    </row>
    <row r="173" spans="1:12" ht="25.5">
      <c r="A173" s="6" t="s">
        <v>176</v>
      </c>
      <c r="B173" s="7" t="s">
        <v>497</v>
      </c>
      <c r="C173" s="10">
        <v>144.3</v>
      </c>
      <c r="D173" s="10">
        <v>144.3</v>
      </c>
      <c r="E173" s="10">
        <v>101.5</v>
      </c>
      <c r="F173" s="10"/>
      <c r="G173" s="10"/>
      <c r="H173" s="10"/>
      <c r="I173" s="10">
        <f t="shared" si="6"/>
        <v>70.33957033957033</v>
      </c>
      <c r="J173" s="10">
        <f t="shared" si="7"/>
        <v>70.33957033957033</v>
      </c>
      <c r="K173" s="10">
        <v>39.085</v>
      </c>
      <c r="L173" s="10" t="s">
        <v>925</v>
      </c>
    </row>
    <row r="174" spans="1:12" ht="25.5">
      <c r="A174" s="6" t="s">
        <v>177</v>
      </c>
      <c r="B174" s="7" t="s">
        <v>498</v>
      </c>
      <c r="C174" s="10">
        <v>144.3</v>
      </c>
      <c r="D174" s="10">
        <v>144.3</v>
      </c>
      <c r="E174" s="10">
        <v>101.5</v>
      </c>
      <c r="F174" s="10"/>
      <c r="G174" s="10"/>
      <c r="H174" s="10"/>
      <c r="I174" s="10">
        <f t="shared" si="6"/>
        <v>70.33957033957033</v>
      </c>
      <c r="J174" s="10">
        <f t="shared" si="7"/>
        <v>70.33957033957033</v>
      </c>
      <c r="K174" s="10">
        <v>39.085</v>
      </c>
      <c r="L174" s="10" t="s">
        <v>925</v>
      </c>
    </row>
    <row r="175" spans="1:12" ht="25.5">
      <c r="A175" s="6" t="s">
        <v>178</v>
      </c>
      <c r="B175" s="7" t="s">
        <v>499</v>
      </c>
      <c r="C175" s="10">
        <v>10.5</v>
      </c>
      <c r="D175" s="10">
        <v>10.5</v>
      </c>
      <c r="E175" s="10">
        <v>0</v>
      </c>
      <c r="F175" s="10"/>
      <c r="G175" s="10"/>
      <c r="H175" s="10"/>
      <c r="I175" s="10">
        <f t="shared" si="6"/>
        <v>0</v>
      </c>
      <c r="J175" s="10">
        <f t="shared" si="7"/>
        <v>0</v>
      </c>
      <c r="K175" s="10">
        <v>0</v>
      </c>
      <c r="L175" s="10">
        <v>0</v>
      </c>
    </row>
    <row r="176" spans="1:12" ht="38.25">
      <c r="A176" s="6" t="s">
        <v>179</v>
      </c>
      <c r="B176" s="7" t="s">
        <v>500</v>
      </c>
      <c r="C176" s="10">
        <v>10.5</v>
      </c>
      <c r="D176" s="10">
        <v>10.5</v>
      </c>
      <c r="E176" s="10">
        <v>0</v>
      </c>
      <c r="F176" s="10"/>
      <c r="G176" s="10"/>
      <c r="H176" s="10"/>
      <c r="I176" s="10">
        <f t="shared" si="6"/>
        <v>0</v>
      </c>
      <c r="J176" s="10">
        <f t="shared" si="7"/>
        <v>0</v>
      </c>
      <c r="K176" s="10">
        <v>0</v>
      </c>
      <c r="L176" s="10">
        <v>0</v>
      </c>
    </row>
    <row r="177" spans="1:12" ht="12.75">
      <c r="A177" s="6" t="s">
        <v>180</v>
      </c>
      <c r="B177" s="7" t="s">
        <v>501</v>
      </c>
      <c r="C177" s="10">
        <v>122.9</v>
      </c>
      <c r="D177" s="10">
        <v>122.9</v>
      </c>
      <c r="E177" s="10">
        <v>15.18694</v>
      </c>
      <c r="F177" s="10"/>
      <c r="G177" s="10"/>
      <c r="H177" s="10"/>
      <c r="I177" s="10">
        <f t="shared" si="6"/>
        <v>12.357152156224572</v>
      </c>
      <c r="J177" s="10">
        <f t="shared" si="7"/>
        <v>12.357152156224572</v>
      </c>
      <c r="K177" s="10">
        <v>1.7</v>
      </c>
      <c r="L177" s="10" t="s">
        <v>925</v>
      </c>
    </row>
    <row r="178" spans="1:12" ht="38.25">
      <c r="A178" s="6" t="s">
        <v>181</v>
      </c>
      <c r="B178" s="7" t="s">
        <v>502</v>
      </c>
      <c r="C178" s="10">
        <v>122.9</v>
      </c>
      <c r="D178" s="10">
        <v>122.9</v>
      </c>
      <c r="E178" s="10">
        <v>15.18694</v>
      </c>
      <c r="F178" s="10"/>
      <c r="G178" s="10"/>
      <c r="H178" s="10"/>
      <c r="I178" s="10">
        <f t="shared" si="6"/>
        <v>12.357152156224572</v>
      </c>
      <c r="J178" s="10">
        <f t="shared" si="7"/>
        <v>12.357152156224572</v>
      </c>
      <c r="K178" s="10">
        <v>1.7</v>
      </c>
      <c r="L178" s="10" t="s">
        <v>925</v>
      </c>
    </row>
    <row r="179" spans="1:12" ht="51">
      <c r="A179" s="6" t="s">
        <v>182</v>
      </c>
      <c r="B179" s="7" t="s">
        <v>503</v>
      </c>
      <c r="C179" s="10">
        <v>122.9</v>
      </c>
      <c r="D179" s="10">
        <v>122.9</v>
      </c>
      <c r="E179" s="10">
        <v>15.18694</v>
      </c>
      <c r="F179" s="10"/>
      <c r="G179" s="10"/>
      <c r="H179" s="10"/>
      <c r="I179" s="10">
        <f t="shared" si="6"/>
        <v>12.357152156224572</v>
      </c>
      <c r="J179" s="10">
        <f t="shared" si="7"/>
        <v>12.357152156224572</v>
      </c>
      <c r="K179" s="10">
        <v>1.7</v>
      </c>
      <c r="L179" s="10" t="s">
        <v>925</v>
      </c>
    </row>
    <row r="180" spans="1:12" ht="63.75">
      <c r="A180" s="6" t="s">
        <v>183</v>
      </c>
      <c r="B180" s="7" t="s">
        <v>504</v>
      </c>
      <c r="C180" s="10">
        <v>686.7</v>
      </c>
      <c r="D180" s="10">
        <v>686.7</v>
      </c>
      <c r="E180" s="10">
        <v>213.65789999999998</v>
      </c>
      <c r="F180" s="10"/>
      <c r="G180" s="10"/>
      <c r="H180" s="10"/>
      <c r="I180" s="10">
        <f t="shared" si="6"/>
        <v>31.11371778069025</v>
      </c>
      <c r="J180" s="10">
        <f t="shared" si="7"/>
        <v>31.11371778069025</v>
      </c>
      <c r="K180" s="10">
        <v>17.54564</v>
      </c>
      <c r="L180" s="10" t="s">
        <v>925</v>
      </c>
    </row>
    <row r="181" spans="1:12" ht="12.75">
      <c r="A181" s="6" t="s">
        <v>184</v>
      </c>
      <c r="B181" s="7" t="s">
        <v>505</v>
      </c>
      <c r="C181" s="10">
        <v>686.7</v>
      </c>
      <c r="D181" s="10">
        <v>686.7</v>
      </c>
      <c r="E181" s="10">
        <v>213.65789999999998</v>
      </c>
      <c r="F181" s="10"/>
      <c r="G181" s="10"/>
      <c r="H181" s="10"/>
      <c r="I181" s="10">
        <f t="shared" si="6"/>
        <v>31.11371778069025</v>
      </c>
      <c r="J181" s="10">
        <f t="shared" si="7"/>
        <v>31.11371778069025</v>
      </c>
      <c r="K181" s="10">
        <v>17.54564</v>
      </c>
      <c r="L181" s="10" t="s">
        <v>925</v>
      </c>
    </row>
    <row r="182" spans="1:12" ht="51">
      <c r="A182" s="6" t="s">
        <v>185</v>
      </c>
      <c r="B182" s="7" t="s">
        <v>506</v>
      </c>
      <c r="C182" s="10">
        <v>686.7</v>
      </c>
      <c r="D182" s="10">
        <v>686.7</v>
      </c>
      <c r="E182" s="10">
        <v>213.65789999999998</v>
      </c>
      <c r="F182" s="10"/>
      <c r="G182" s="10"/>
      <c r="H182" s="10"/>
      <c r="I182" s="10">
        <f t="shared" si="6"/>
        <v>31.11371778069025</v>
      </c>
      <c r="J182" s="10">
        <f t="shared" si="7"/>
        <v>31.11371778069025</v>
      </c>
      <c r="K182" s="10">
        <v>17.54564</v>
      </c>
      <c r="L182" s="10" t="s">
        <v>925</v>
      </c>
    </row>
    <row r="183" spans="1:12" ht="12.75">
      <c r="A183" s="6" t="s">
        <v>186</v>
      </c>
      <c r="B183" s="7" t="s">
        <v>507</v>
      </c>
      <c r="C183" s="10">
        <v>285</v>
      </c>
      <c r="D183" s="10">
        <v>285</v>
      </c>
      <c r="E183" s="10">
        <v>3.29846</v>
      </c>
      <c r="F183" s="10"/>
      <c r="G183" s="10"/>
      <c r="H183" s="10"/>
      <c r="I183" s="10">
        <f t="shared" si="6"/>
        <v>1.1573543859649122</v>
      </c>
      <c r="J183" s="10">
        <f t="shared" si="7"/>
        <v>1.1573543859649122</v>
      </c>
      <c r="K183" s="10">
        <v>4.5742899999999995</v>
      </c>
      <c r="L183" s="10">
        <f t="shared" si="8"/>
        <v>72.10867697500596</v>
      </c>
    </row>
    <row r="184" spans="1:12" ht="25.5">
      <c r="A184" s="6" t="s">
        <v>187</v>
      </c>
      <c r="B184" s="7" t="s">
        <v>508</v>
      </c>
      <c r="C184" s="10">
        <v>5261.5</v>
      </c>
      <c r="D184" s="10">
        <v>5261.5</v>
      </c>
      <c r="E184" s="10">
        <v>899.66074</v>
      </c>
      <c r="F184" s="10"/>
      <c r="G184" s="10"/>
      <c r="H184" s="10"/>
      <c r="I184" s="10">
        <f t="shared" si="6"/>
        <v>17.098940226171244</v>
      </c>
      <c r="J184" s="10">
        <f t="shared" si="7"/>
        <v>17.098940226171244</v>
      </c>
      <c r="K184" s="10">
        <v>1470.8278400000002</v>
      </c>
      <c r="L184" s="10">
        <f t="shared" si="8"/>
        <v>61.1669643131041</v>
      </c>
    </row>
    <row r="185" spans="1:12" ht="12.75">
      <c r="A185" s="6" t="s">
        <v>188</v>
      </c>
      <c r="B185" s="7" t="s">
        <v>509</v>
      </c>
      <c r="C185" s="10">
        <v>916910.7</v>
      </c>
      <c r="D185" s="10">
        <v>916910.7</v>
      </c>
      <c r="E185" s="10">
        <v>218562.80632</v>
      </c>
      <c r="F185" s="10"/>
      <c r="G185" s="10"/>
      <c r="H185" s="10"/>
      <c r="I185" s="10">
        <f t="shared" si="6"/>
        <v>23.836869426870035</v>
      </c>
      <c r="J185" s="10">
        <f t="shared" si="7"/>
        <v>23.836869426870035</v>
      </c>
      <c r="K185" s="10">
        <v>201162.75116999997</v>
      </c>
      <c r="L185" s="10">
        <f t="shared" si="8"/>
        <v>108.64974009790484</v>
      </c>
    </row>
    <row r="186" spans="1:12" ht="25.5">
      <c r="A186" s="6" t="s">
        <v>189</v>
      </c>
      <c r="B186" s="7" t="s">
        <v>510</v>
      </c>
      <c r="C186" s="10">
        <v>845</v>
      </c>
      <c r="D186" s="10">
        <v>845</v>
      </c>
      <c r="E186" s="10">
        <v>40</v>
      </c>
      <c r="F186" s="10"/>
      <c r="G186" s="10"/>
      <c r="H186" s="10"/>
      <c r="I186" s="10">
        <f t="shared" si="6"/>
        <v>4.733727810650888</v>
      </c>
      <c r="J186" s="10">
        <f t="shared" si="7"/>
        <v>4.733727810650888</v>
      </c>
      <c r="K186" s="10">
        <v>610.56</v>
      </c>
      <c r="L186" s="10">
        <f t="shared" si="8"/>
        <v>6.551362683438155</v>
      </c>
    </row>
    <row r="187" spans="1:12" ht="38.25">
      <c r="A187" s="6" t="s">
        <v>190</v>
      </c>
      <c r="B187" s="7" t="s">
        <v>511</v>
      </c>
      <c r="C187" s="10">
        <v>845</v>
      </c>
      <c r="D187" s="10">
        <v>845</v>
      </c>
      <c r="E187" s="10">
        <v>40</v>
      </c>
      <c r="F187" s="10"/>
      <c r="G187" s="10"/>
      <c r="H187" s="10"/>
      <c r="I187" s="10">
        <f t="shared" si="6"/>
        <v>4.733727810650888</v>
      </c>
      <c r="J187" s="10">
        <f t="shared" si="7"/>
        <v>4.733727810650888</v>
      </c>
      <c r="K187" s="10">
        <v>610.56</v>
      </c>
      <c r="L187" s="10">
        <f t="shared" si="8"/>
        <v>6.551362683438155</v>
      </c>
    </row>
    <row r="188" spans="1:12" ht="25.5">
      <c r="A188" s="6" t="s">
        <v>191</v>
      </c>
      <c r="B188" s="7" t="s">
        <v>512</v>
      </c>
      <c r="C188" s="10">
        <v>916065.7</v>
      </c>
      <c r="D188" s="10">
        <v>916065.7</v>
      </c>
      <c r="E188" s="10">
        <v>218522.80632</v>
      </c>
      <c r="F188" s="10"/>
      <c r="G188" s="10"/>
      <c r="H188" s="10"/>
      <c r="I188" s="10">
        <f t="shared" si="6"/>
        <v>23.854490602584512</v>
      </c>
      <c r="J188" s="10">
        <f t="shared" si="7"/>
        <v>23.854490602584512</v>
      </c>
      <c r="K188" s="10">
        <v>200552.19116999998</v>
      </c>
      <c r="L188" s="10">
        <f t="shared" si="8"/>
        <v>108.96056784279513</v>
      </c>
    </row>
    <row r="189" spans="1:12" ht="25.5">
      <c r="A189" s="6" t="s">
        <v>899</v>
      </c>
      <c r="B189" s="7" t="s">
        <v>900</v>
      </c>
      <c r="C189" s="10">
        <v>0</v>
      </c>
      <c r="D189" s="10">
        <v>0</v>
      </c>
      <c r="E189" s="10">
        <v>0</v>
      </c>
      <c r="F189" s="10"/>
      <c r="G189" s="10"/>
      <c r="H189" s="10"/>
      <c r="I189" s="10">
        <v>0</v>
      </c>
      <c r="J189" s="10">
        <v>0</v>
      </c>
      <c r="K189" s="10">
        <v>0.61591</v>
      </c>
      <c r="L189" s="10">
        <f t="shared" si="8"/>
        <v>0</v>
      </c>
    </row>
    <row r="190" spans="1:12" ht="38.25">
      <c r="A190" s="6" t="s">
        <v>901</v>
      </c>
      <c r="B190" s="7" t="s">
        <v>902</v>
      </c>
      <c r="C190" s="10">
        <v>0</v>
      </c>
      <c r="D190" s="10">
        <v>0</v>
      </c>
      <c r="E190" s="10">
        <v>0</v>
      </c>
      <c r="F190" s="10"/>
      <c r="G190" s="10"/>
      <c r="H190" s="10"/>
      <c r="I190" s="10">
        <v>0</v>
      </c>
      <c r="J190" s="10">
        <v>0</v>
      </c>
      <c r="K190" s="10">
        <v>0.61591</v>
      </c>
      <c r="L190" s="10">
        <f t="shared" si="8"/>
        <v>0</v>
      </c>
    </row>
    <row r="191" spans="1:12" ht="38.25">
      <c r="A191" s="6" t="s">
        <v>192</v>
      </c>
      <c r="B191" s="7" t="s">
        <v>513</v>
      </c>
      <c r="C191" s="10">
        <v>418</v>
      </c>
      <c r="D191" s="10">
        <v>418</v>
      </c>
      <c r="E191" s="10">
        <v>224.58466</v>
      </c>
      <c r="F191" s="10"/>
      <c r="G191" s="10"/>
      <c r="H191" s="10"/>
      <c r="I191" s="10">
        <f t="shared" si="6"/>
        <v>53.72838755980861</v>
      </c>
      <c r="J191" s="10">
        <f t="shared" si="7"/>
        <v>53.72838755980861</v>
      </c>
      <c r="K191" s="10">
        <v>81.59571000000001</v>
      </c>
      <c r="L191" s="10" t="s">
        <v>925</v>
      </c>
    </row>
    <row r="192" spans="1:12" ht="51">
      <c r="A192" s="6" t="s">
        <v>193</v>
      </c>
      <c r="B192" s="7" t="s">
        <v>514</v>
      </c>
      <c r="C192" s="10">
        <v>418</v>
      </c>
      <c r="D192" s="10">
        <v>418</v>
      </c>
      <c r="E192" s="10">
        <v>224.58466</v>
      </c>
      <c r="F192" s="10"/>
      <c r="G192" s="10"/>
      <c r="H192" s="10"/>
      <c r="I192" s="10">
        <f t="shared" si="6"/>
        <v>53.72838755980861</v>
      </c>
      <c r="J192" s="10">
        <f t="shared" si="7"/>
        <v>53.72838755980861</v>
      </c>
      <c r="K192" s="10">
        <v>81.59571000000001</v>
      </c>
      <c r="L192" s="10" t="s">
        <v>925</v>
      </c>
    </row>
    <row r="193" spans="1:12" ht="38.25">
      <c r="A193" s="6" t="s">
        <v>194</v>
      </c>
      <c r="B193" s="7" t="s">
        <v>515</v>
      </c>
      <c r="C193" s="10">
        <v>5353.2</v>
      </c>
      <c r="D193" s="10">
        <v>5353.2</v>
      </c>
      <c r="E193" s="10">
        <v>949.14079</v>
      </c>
      <c r="F193" s="10"/>
      <c r="G193" s="10"/>
      <c r="H193" s="10"/>
      <c r="I193" s="10">
        <f t="shared" si="6"/>
        <v>17.73034428005679</v>
      </c>
      <c r="J193" s="10">
        <f t="shared" si="7"/>
        <v>17.73034428005679</v>
      </c>
      <c r="K193" s="10">
        <v>958.0335699999999</v>
      </c>
      <c r="L193" s="10">
        <f t="shared" si="8"/>
        <v>99.07176739119905</v>
      </c>
    </row>
    <row r="194" spans="1:12" ht="51">
      <c r="A194" s="6" t="s">
        <v>195</v>
      </c>
      <c r="B194" s="7" t="s">
        <v>516</v>
      </c>
      <c r="C194" s="10">
        <v>5353.2</v>
      </c>
      <c r="D194" s="10">
        <v>5353.2</v>
      </c>
      <c r="E194" s="10">
        <v>949.14079</v>
      </c>
      <c r="F194" s="10"/>
      <c r="G194" s="10"/>
      <c r="H194" s="10"/>
      <c r="I194" s="10">
        <f t="shared" si="6"/>
        <v>17.73034428005679</v>
      </c>
      <c r="J194" s="10">
        <f t="shared" si="7"/>
        <v>17.73034428005679</v>
      </c>
      <c r="K194" s="10">
        <v>958.0335699999999</v>
      </c>
      <c r="L194" s="10">
        <f t="shared" si="8"/>
        <v>99.07176739119905</v>
      </c>
    </row>
    <row r="195" spans="1:12" ht="25.5">
      <c r="A195" s="6" t="s">
        <v>196</v>
      </c>
      <c r="B195" s="7" t="s">
        <v>517</v>
      </c>
      <c r="C195" s="10">
        <v>295.4</v>
      </c>
      <c r="D195" s="10">
        <v>295.4</v>
      </c>
      <c r="E195" s="10">
        <v>0</v>
      </c>
      <c r="F195" s="10"/>
      <c r="G195" s="10"/>
      <c r="H195" s="10"/>
      <c r="I195" s="10">
        <f t="shared" si="6"/>
        <v>0</v>
      </c>
      <c r="J195" s="10">
        <f t="shared" si="7"/>
        <v>0</v>
      </c>
      <c r="K195" s="10">
        <v>143.61435</v>
      </c>
      <c r="L195" s="10">
        <f t="shared" si="8"/>
        <v>0</v>
      </c>
    </row>
    <row r="196" spans="1:12" ht="38.25">
      <c r="A196" s="6" t="s">
        <v>197</v>
      </c>
      <c r="B196" s="7" t="s">
        <v>518</v>
      </c>
      <c r="C196" s="10">
        <v>295.4</v>
      </c>
      <c r="D196" s="10">
        <v>295.4</v>
      </c>
      <c r="E196" s="10">
        <v>0</v>
      </c>
      <c r="F196" s="10"/>
      <c r="G196" s="10"/>
      <c r="H196" s="10"/>
      <c r="I196" s="10">
        <f t="shared" si="6"/>
        <v>0</v>
      </c>
      <c r="J196" s="10">
        <f t="shared" si="7"/>
        <v>0</v>
      </c>
      <c r="K196" s="10">
        <v>143.61435</v>
      </c>
      <c r="L196" s="10">
        <f t="shared" si="8"/>
        <v>0</v>
      </c>
    </row>
    <row r="197" spans="1:12" ht="51">
      <c r="A197" s="6" t="s">
        <v>198</v>
      </c>
      <c r="B197" s="7" t="s">
        <v>519</v>
      </c>
      <c r="C197" s="10">
        <v>5784.1</v>
      </c>
      <c r="D197" s="10">
        <v>5784.1</v>
      </c>
      <c r="E197" s="10">
        <v>575.063</v>
      </c>
      <c r="F197" s="10"/>
      <c r="G197" s="10"/>
      <c r="H197" s="10"/>
      <c r="I197" s="10">
        <f t="shared" si="6"/>
        <v>9.942134472087274</v>
      </c>
      <c r="J197" s="10">
        <f t="shared" si="7"/>
        <v>9.942134472087274</v>
      </c>
      <c r="K197" s="10">
        <v>4978.9301399999995</v>
      </c>
      <c r="L197" s="10">
        <f t="shared" si="8"/>
        <v>11.549931086199173</v>
      </c>
    </row>
    <row r="198" spans="1:12" ht="63.75">
      <c r="A198" s="6" t="s">
        <v>199</v>
      </c>
      <c r="B198" s="7" t="s">
        <v>520</v>
      </c>
      <c r="C198" s="10">
        <v>5784.1</v>
      </c>
      <c r="D198" s="10">
        <v>5784.1</v>
      </c>
      <c r="E198" s="10">
        <v>575.063</v>
      </c>
      <c r="F198" s="10"/>
      <c r="G198" s="10"/>
      <c r="H198" s="10"/>
      <c r="I198" s="10">
        <f t="shared" si="6"/>
        <v>9.942134472087274</v>
      </c>
      <c r="J198" s="10">
        <f t="shared" si="7"/>
        <v>9.942134472087274</v>
      </c>
      <c r="K198" s="10">
        <v>4978.9301399999995</v>
      </c>
      <c r="L198" s="10">
        <f t="shared" si="8"/>
        <v>11.549931086199173</v>
      </c>
    </row>
    <row r="199" spans="1:12" ht="25.5">
      <c r="A199" s="6" t="s">
        <v>200</v>
      </c>
      <c r="B199" s="7" t="s">
        <v>521</v>
      </c>
      <c r="C199" s="10">
        <v>4682.6</v>
      </c>
      <c r="D199" s="10">
        <v>4682.6</v>
      </c>
      <c r="E199" s="10">
        <v>1418.03457</v>
      </c>
      <c r="F199" s="10"/>
      <c r="G199" s="10"/>
      <c r="H199" s="10"/>
      <c r="I199" s="10">
        <f t="shared" si="6"/>
        <v>30.283060052107803</v>
      </c>
      <c r="J199" s="10">
        <f t="shared" si="7"/>
        <v>30.283060052107803</v>
      </c>
      <c r="K199" s="10">
        <v>1158.7676399999998</v>
      </c>
      <c r="L199" s="10">
        <f t="shared" si="8"/>
        <v>122.37436747888475</v>
      </c>
    </row>
    <row r="200" spans="1:12" ht="25.5">
      <c r="A200" s="6" t="s">
        <v>201</v>
      </c>
      <c r="B200" s="7" t="s">
        <v>522</v>
      </c>
      <c r="C200" s="10">
        <v>4682.6</v>
      </c>
      <c r="D200" s="10">
        <v>4682.6</v>
      </c>
      <c r="E200" s="10">
        <v>1418.03457</v>
      </c>
      <c r="F200" s="10"/>
      <c r="G200" s="10"/>
      <c r="H200" s="10"/>
      <c r="I200" s="10">
        <f t="shared" si="6"/>
        <v>30.283060052107803</v>
      </c>
      <c r="J200" s="10">
        <f t="shared" si="7"/>
        <v>30.283060052107803</v>
      </c>
      <c r="K200" s="10">
        <v>1158.7676399999998</v>
      </c>
      <c r="L200" s="10">
        <f t="shared" si="8"/>
        <v>122.37436747888475</v>
      </c>
    </row>
    <row r="201" spans="1:12" ht="12.75">
      <c r="A201" s="4" t="s">
        <v>202</v>
      </c>
      <c r="B201" s="5" t="s">
        <v>523</v>
      </c>
      <c r="C201" s="9">
        <v>145.3</v>
      </c>
      <c r="D201" s="9">
        <v>145.3</v>
      </c>
      <c r="E201" s="9">
        <v>1893.71047</v>
      </c>
      <c r="F201" s="9"/>
      <c r="G201" s="9"/>
      <c r="H201" s="9"/>
      <c r="I201" s="9" t="s">
        <v>925</v>
      </c>
      <c r="J201" s="9" t="s">
        <v>925</v>
      </c>
      <c r="K201" s="9">
        <v>29359.651489999997</v>
      </c>
      <c r="L201" s="9">
        <f t="shared" si="8"/>
        <v>6.450044104389334</v>
      </c>
    </row>
    <row r="202" spans="1:12" ht="12.75">
      <c r="A202" s="6" t="s">
        <v>203</v>
      </c>
      <c r="B202" s="7" t="s">
        <v>524</v>
      </c>
      <c r="C202" s="10">
        <v>0</v>
      </c>
      <c r="D202" s="10">
        <v>0</v>
      </c>
      <c r="E202" s="10">
        <v>1044.89714</v>
      </c>
      <c r="F202" s="10"/>
      <c r="G202" s="10"/>
      <c r="H202" s="10"/>
      <c r="I202" s="10">
        <v>0</v>
      </c>
      <c r="J202" s="10">
        <v>0</v>
      </c>
      <c r="K202" s="10">
        <v>341.08227</v>
      </c>
      <c r="L202" s="10" t="s">
        <v>925</v>
      </c>
    </row>
    <row r="203" spans="1:12" ht="25.5">
      <c r="A203" s="6" t="s">
        <v>204</v>
      </c>
      <c r="B203" s="7" t="s">
        <v>525</v>
      </c>
      <c r="C203" s="10">
        <v>0</v>
      </c>
      <c r="D203" s="10">
        <v>0</v>
      </c>
      <c r="E203" s="10">
        <v>1044.89714</v>
      </c>
      <c r="F203" s="10"/>
      <c r="G203" s="10"/>
      <c r="H203" s="10"/>
      <c r="I203" s="10">
        <v>0</v>
      </c>
      <c r="J203" s="10">
        <v>0</v>
      </c>
      <c r="K203" s="10">
        <v>341.08227</v>
      </c>
      <c r="L203" s="10" t="s">
        <v>925</v>
      </c>
    </row>
    <row r="204" spans="1:12" s="20" customFormat="1" ht="12.75">
      <c r="A204" s="6" t="s">
        <v>205</v>
      </c>
      <c r="B204" s="7" t="s">
        <v>526</v>
      </c>
      <c r="C204" s="10">
        <v>145.3</v>
      </c>
      <c r="D204" s="10">
        <v>145.3</v>
      </c>
      <c r="E204" s="10">
        <v>848.81333</v>
      </c>
      <c r="F204" s="10"/>
      <c r="G204" s="10"/>
      <c r="H204" s="10"/>
      <c r="I204" s="10" t="s">
        <v>925</v>
      </c>
      <c r="J204" s="10" t="s">
        <v>925</v>
      </c>
      <c r="K204" s="10">
        <v>29018.569219999998</v>
      </c>
      <c r="L204" s="10">
        <f t="shared" si="8"/>
        <v>2.925069542763625</v>
      </c>
    </row>
    <row r="205" spans="1:12" ht="12.75">
      <c r="A205" s="6" t="s">
        <v>206</v>
      </c>
      <c r="B205" s="7" t="s">
        <v>527</v>
      </c>
      <c r="C205" s="10">
        <v>145.3</v>
      </c>
      <c r="D205" s="10">
        <v>145.3</v>
      </c>
      <c r="E205" s="10">
        <v>848.81333</v>
      </c>
      <c r="F205" s="10"/>
      <c r="G205" s="10"/>
      <c r="H205" s="10"/>
      <c r="I205" s="10" t="s">
        <v>925</v>
      </c>
      <c r="J205" s="10" t="s">
        <v>925</v>
      </c>
      <c r="K205" s="10">
        <v>29018.569219999998</v>
      </c>
      <c r="L205" s="10">
        <f t="shared" si="8"/>
        <v>2.925069542763625</v>
      </c>
    </row>
    <row r="206" spans="1:12" ht="12.75">
      <c r="A206" s="4" t="s">
        <v>207</v>
      </c>
      <c r="B206" s="5" t="s">
        <v>528</v>
      </c>
      <c r="C206" s="9">
        <v>11313182.9</v>
      </c>
      <c r="D206" s="9">
        <f>D207+D311+D314+D331+D308</f>
        <v>11313619.21743</v>
      </c>
      <c r="E206" s="9">
        <v>2118071.62797</v>
      </c>
      <c r="F206" s="9"/>
      <c r="G206" s="9"/>
      <c r="H206" s="9"/>
      <c r="I206" s="9">
        <f t="shared" si="6"/>
        <v>18.72215491159433</v>
      </c>
      <c r="J206" s="9">
        <f t="shared" si="7"/>
        <v>18.721432878939872</v>
      </c>
      <c r="K206" s="9">
        <v>2496929.98977</v>
      </c>
      <c r="L206" s="9">
        <f t="shared" si="8"/>
        <v>84.82703306251298</v>
      </c>
    </row>
    <row r="207" spans="1:12" ht="25.5">
      <c r="A207" s="4" t="s">
        <v>208</v>
      </c>
      <c r="B207" s="5" t="s">
        <v>529</v>
      </c>
      <c r="C207" s="9">
        <v>11269001.4</v>
      </c>
      <c r="D207" s="9">
        <f>D208+D215+D260+D294</f>
        <v>11269437.71743</v>
      </c>
      <c r="E207" s="9">
        <v>1926029.73873</v>
      </c>
      <c r="F207" s="9"/>
      <c r="G207" s="9"/>
      <c r="H207" s="9"/>
      <c r="I207" s="9">
        <f t="shared" si="6"/>
        <v>17.09139674727523</v>
      </c>
      <c r="J207" s="9">
        <f t="shared" si="7"/>
        <v>17.09073502177562</v>
      </c>
      <c r="K207" s="9">
        <v>2087074.71012</v>
      </c>
      <c r="L207" s="9">
        <f t="shared" si="8"/>
        <v>92.28369877661254</v>
      </c>
    </row>
    <row r="208" spans="1:12" ht="12.75">
      <c r="A208" s="6" t="s">
        <v>209</v>
      </c>
      <c r="B208" s="7" t="s">
        <v>530</v>
      </c>
      <c r="C208" s="10">
        <v>4535937.5</v>
      </c>
      <c r="D208" s="10">
        <v>4535937.5</v>
      </c>
      <c r="E208" s="10">
        <v>1133986.4</v>
      </c>
      <c r="F208" s="10"/>
      <c r="G208" s="10"/>
      <c r="H208" s="10"/>
      <c r="I208" s="10">
        <f t="shared" si="6"/>
        <v>25.00004464347227</v>
      </c>
      <c r="J208" s="10">
        <f t="shared" si="7"/>
        <v>25.00004464347227</v>
      </c>
      <c r="K208" s="10">
        <v>964450</v>
      </c>
      <c r="L208" s="10">
        <f t="shared" si="8"/>
        <v>117.57855772720202</v>
      </c>
    </row>
    <row r="209" spans="1:12" s="20" customFormat="1" ht="12.75">
      <c r="A209" s="6" t="s">
        <v>210</v>
      </c>
      <c r="B209" s="7" t="s">
        <v>531</v>
      </c>
      <c r="C209" s="10">
        <v>3903597.2</v>
      </c>
      <c r="D209" s="10">
        <v>3903597.2</v>
      </c>
      <c r="E209" s="10">
        <v>975899.4</v>
      </c>
      <c r="F209" s="10"/>
      <c r="G209" s="10"/>
      <c r="H209" s="10"/>
      <c r="I209" s="10">
        <f aca="true" t="shared" si="9" ref="I209:I277">E209/C209*100</f>
        <v>25.00000256173972</v>
      </c>
      <c r="J209" s="10">
        <f aca="true" t="shared" si="10" ref="J209:J277">E209/D209*100</f>
        <v>25.00000256173972</v>
      </c>
      <c r="K209" s="10">
        <v>837630</v>
      </c>
      <c r="L209" s="10">
        <f aca="true" t="shared" si="11" ref="L209:L215">E209/K209*100</f>
        <v>116.50721679022958</v>
      </c>
    </row>
    <row r="210" spans="1:12" s="20" customFormat="1" ht="25.5">
      <c r="A210" s="6" t="s">
        <v>211</v>
      </c>
      <c r="B210" s="7" t="s">
        <v>532</v>
      </c>
      <c r="C210" s="10">
        <v>3903597.2</v>
      </c>
      <c r="D210" s="10">
        <v>3903597.2</v>
      </c>
      <c r="E210" s="10">
        <v>975899.4</v>
      </c>
      <c r="F210" s="10"/>
      <c r="G210" s="10"/>
      <c r="H210" s="10"/>
      <c r="I210" s="10">
        <f t="shared" si="9"/>
        <v>25.00000256173972</v>
      </c>
      <c r="J210" s="10">
        <f t="shared" si="10"/>
        <v>25.00000256173972</v>
      </c>
      <c r="K210" s="10">
        <v>837630</v>
      </c>
      <c r="L210" s="10">
        <f t="shared" si="11"/>
        <v>116.50721679022958</v>
      </c>
    </row>
    <row r="211" spans="1:12" ht="25.5">
      <c r="A211" s="6" t="s">
        <v>212</v>
      </c>
      <c r="B211" s="7" t="s">
        <v>533</v>
      </c>
      <c r="C211" s="10">
        <v>399450.3</v>
      </c>
      <c r="D211" s="10">
        <v>399450.3</v>
      </c>
      <c r="E211" s="10">
        <v>99864</v>
      </c>
      <c r="F211" s="10"/>
      <c r="G211" s="10"/>
      <c r="H211" s="10"/>
      <c r="I211" s="10">
        <f t="shared" si="9"/>
        <v>25.00035674025029</v>
      </c>
      <c r="J211" s="10">
        <f t="shared" si="10"/>
        <v>25.00035674025029</v>
      </c>
      <c r="K211" s="10">
        <v>71175</v>
      </c>
      <c r="L211" s="10">
        <f t="shared" si="11"/>
        <v>140.30769230769232</v>
      </c>
    </row>
    <row r="212" spans="1:12" ht="38.25">
      <c r="A212" s="6" t="s">
        <v>213</v>
      </c>
      <c r="B212" s="7" t="s">
        <v>534</v>
      </c>
      <c r="C212" s="10">
        <v>399450.3</v>
      </c>
      <c r="D212" s="10">
        <v>399450.3</v>
      </c>
      <c r="E212" s="10">
        <v>99864</v>
      </c>
      <c r="F212" s="10"/>
      <c r="G212" s="10"/>
      <c r="H212" s="10"/>
      <c r="I212" s="10">
        <f t="shared" si="9"/>
        <v>25.00035674025029</v>
      </c>
      <c r="J212" s="10">
        <f t="shared" si="10"/>
        <v>25.00035674025029</v>
      </c>
      <c r="K212" s="10">
        <v>71175</v>
      </c>
      <c r="L212" s="10">
        <f t="shared" si="11"/>
        <v>140.30769230769232</v>
      </c>
    </row>
    <row r="213" spans="1:12" ht="25.5">
      <c r="A213" s="6" t="s">
        <v>214</v>
      </c>
      <c r="B213" s="7" t="s">
        <v>535</v>
      </c>
      <c r="C213" s="10">
        <v>232890</v>
      </c>
      <c r="D213" s="10">
        <v>232890</v>
      </c>
      <c r="E213" s="10">
        <v>58223</v>
      </c>
      <c r="F213" s="10"/>
      <c r="G213" s="10"/>
      <c r="H213" s="10"/>
      <c r="I213" s="10">
        <f t="shared" si="9"/>
        <v>25.000214693632188</v>
      </c>
      <c r="J213" s="10">
        <f t="shared" si="10"/>
        <v>25.000214693632188</v>
      </c>
      <c r="K213" s="10">
        <v>55645</v>
      </c>
      <c r="L213" s="10">
        <f t="shared" si="11"/>
        <v>104.63294096504627</v>
      </c>
    </row>
    <row r="214" spans="1:12" ht="38.25">
      <c r="A214" s="6" t="s">
        <v>215</v>
      </c>
      <c r="B214" s="7" t="s">
        <v>536</v>
      </c>
      <c r="C214" s="10">
        <v>232890</v>
      </c>
      <c r="D214" s="10">
        <v>232890</v>
      </c>
      <c r="E214" s="10">
        <v>58223</v>
      </c>
      <c r="F214" s="10"/>
      <c r="G214" s="10"/>
      <c r="H214" s="10"/>
      <c r="I214" s="10">
        <f t="shared" si="9"/>
        <v>25.000214693632188</v>
      </c>
      <c r="J214" s="10">
        <f t="shared" si="10"/>
        <v>25.000214693632188</v>
      </c>
      <c r="K214" s="10">
        <v>55645</v>
      </c>
      <c r="L214" s="10">
        <f t="shared" si="11"/>
        <v>104.63294096504627</v>
      </c>
    </row>
    <row r="215" spans="1:13" ht="25.5">
      <c r="A215" s="6" t="s">
        <v>216</v>
      </c>
      <c r="B215" s="7" t="s">
        <v>537</v>
      </c>
      <c r="C215" s="10">
        <v>3388381.9</v>
      </c>
      <c r="D215" s="10">
        <v>3388381.9</v>
      </c>
      <c r="E215" s="10">
        <v>144654.10862</v>
      </c>
      <c r="F215" s="10"/>
      <c r="G215" s="10"/>
      <c r="H215" s="10"/>
      <c r="I215" s="10">
        <f t="shared" si="9"/>
        <v>4.269120568139028</v>
      </c>
      <c r="J215" s="10">
        <f t="shared" si="10"/>
        <v>4.269120568139028</v>
      </c>
      <c r="K215" s="10">
        <v>334328.29249</v>
      </c>
      <c r="L215" s="10">
        <f t="shared" si="11"/>
        <v>43.26708563688989</v>
      </c>
      <c r="M215" s="35">
        <f>K220+K225+K226+K227+K228+K232+K246+K249+K258</f>
        <v>334328.29348999995</v>
      </c>
    </row>
    <row r="216" spans="1:12" ht="12.75">
      <c r="A216" s="6" t="s">
        <v>217</v>
      </c>
      <c r="B216" s="7" t="s">
        <v>538</v>
      </c>
      <c r="C216" s="10">
        <v>33937.8</v>
      </c>
      <c r="D216" s="10">
        <v>33937.8</v>
      </c>
      <c r="E216" s="10">
        <v>8184.25476</v>
      </c>
      <c r="F216" s="10"/>
      <c r="G216" s="10"/>
      <c r="H216" s="10"/>
      <c r="I216" s="10">
        <f t="shared" si="9"/>
        <v>24.11545462581546</v>
      </c>
      <c r="J216" s="10">
        <f t="shared" si="10"/>
        <v>24.11545462581546</v>
      </c>
      <c r="K216" s="10">
        <v>0</v>
      </c>
      <c r="L216" s="10">
        <v>0</v>
      </c>
    </row>
    <row r="217" spans="1:12" ht="25.5">
      <c r="A217" s="6" t="s">
        <v>218</v>
      </c>
      <c r="B217" s="7" t="s">
        <v>539</v>
      </c>
      <c r="C217" s="10">
        <v>33937.8</v>
      </c>
      <c r="D217" s="10">
        <v>33937.8</v>
      </c>
      <c r="E217" s="10">
        <v>8184.25476</v>
      </c>
      <c r="F217" s="10"/>
      <c r="G217" s="10"/>
      <c r="H217" s="10"/>
      <c r="I217" s="10">
        <f t="shared" si="9"/>
        <v>24.11545462581546</v>
      </c>
      <c r="J217" s="10">
        <f t="shared" si="10"/>
        <v>24.11545462581546</v>
      </c>
      <c r="K217" s="10">
        <v>0</v>
      </c>
      <c r="L217" s="10">
        <v>0</v>
      </c>
    </row>
    <row r="218" spans="1:12" ht="25.5">
      <c r="A218" s="6" t="s">
        <v>219</v>
      </c>
      <c r="B218" s="7" t="s">
        <v>540</v>
      </c>
      <c r="C218" s="10">
        <v>247006</v>
      </c>
      <c r="D218" s="10">
        <v>247006</v>
      </c>
      <c r="E218" s="10">
        <v>0</v>
      </c>
      <c r="F218" s="10"/>
      <c r="G218" s="10"/>
      <c r="H218" s="10"/>
      <c r="I218" s="10">
        <f t="shared" si="9"/>
        <v>0</v>
      </c>
      <c r="J218" s="10">
        <f t="shared" si="10"/>
        <v>0</v>
      </c>
      <c r="K218" s="10">
        <v>0</v>
      </c>
      <c r="L218" s="10">
        <v>0</v>
      </c>
    </row>
    <row r="219" spans="1:12" ht="25.5">
      <c r="A219" s="6" t="s">
        <v>220</v>
      </c>
      <c r="B219" s="7" t="s">
        <v>541</v>
      </c>
      <c r="C219" s="10">
        <v>247006</v>
      </c>
      <c r="D219" s="10">
        <v>247006</v>
      </c>
      <c r="E219" s="10">
        <v>0</v>
      </c>
      <c r="F219" s="10"/>
      <c r="G219" s="10"/>
      <c r="H219" s="10"/>
      <c r="I219" s="10">
        <f t="shared" si="9"/>
        <v>0</v>
      </c>
      <c r="J219" s="10">
        <f t="shared" si="10"/>
        <v>0</v>
      </c>
      <c r="K219" s="10">
        <v>0</v>
      </c>
      <c r="L219" s="10">
        <v>0</v>
      </c>
    </row>
    <row r="220" spans="1:12" ht="38.25">
      <c r="A220" s="6" t="s">
        <v>915</v>
      </c>
      <c r="B220" s="7" t="s">
        <v>916</v>
      </c>
      <c r="C220" s="10">
        <v>0</v>
      </c>
      <c r="D220" s="10">
        <v>0</v>
      </c>
      <c r="E220" s="10">
        <v>0</v>
      </c>
      <c r="F220" s="10"/>
      <c r="G220" s="10"/>
      <c r="H220" s="10"/>
      <c r="I220" s="10">
        <v>0</v>
      </c>
      <c r="J220" s="10">
        <v>0</v>
      </c>
      <c r="K220" s="10">
        <v>88</v>
      </c>
      <c r="L220" s="10"/>
    </row>
    <row r="221" spans="1:12" ht="25.5">
      <c r="A221" s="6" t="s">
        <v>221</v>
      </c>
      <c r="B221" s="7" t="s">
        <v>542</v>
      </c>
      <c r="C221" s="10">
        <v>33809.5</v>
      </c>
      <c r="D221" s="10">
        <v>33809.5</v>
      </c>
      <c r="E221" s="10">
        <v>0</v>
      </c>
      <c r="F221" s="10"/>
      <c r="G221" s="10"/>
      <c r="H221" s="10"/>
      <c r="I221" s="10">
        <f t="shared" si="9"/>
        <v>0</v>
      </c>
      <c r="J221" s="10">
        <f t="shared" si="10"/>
        <v>0</v>
      </c>
      <c r="K221" s="10">
        <v>0</v>
      </c>
      <c r="L221" s="10">
        <v>0</v>
      </c>
    </row>
    <row r="222" spans="1:12" ht="38.25">
      <c r="A222" s="6" t="s">
        <v>222</v>
      </c>
      <c r="B222" s="7" t="s">
        <v>543</v>
      </c>
      <c r="C222" s="10">
        <v>33809.5</v>
      </c>
      <c r="D222" s="10">
        <v>33809.5</v>
      </c>
      <c r="E222" s="10">
        <v>0</v>
      </c>
      <c r="F222" s="10"/>
      <c r="G222" s="10"/>
      <c r="H222" s="10"/>
      <c r="I222" s="10">
        <f t="shared" si="9"/>
        <v>0</v>
      </c>
      <c r="J222" s="10">
        <f t="shared" si="10"/>
        <v>0</v>
      </c>
      <c r="K222" s="10">
        <v>0</v>
      </c>
      <c r="L222" s="10">
        <v>0</v>
      </c>
    </row>
    <row r="223" spans="1:12" ht="25.5">
      <c r="A223" s="6" t="s">
        <v>223</v>
      </c>
      <c r="B223" s="7" t="s">
        <v>544</v>
      </c>
      <c r="C223" s="10">
        <v>7795.6</v>
      </c>
      <c r="D223" s="10">
        <v>7795.6</v>
      </c>
      <c r="E223" s="10">
        <v>0</v>
      </c>
      <c r="F223" s="10"/>
      <c r="G223" s="10"/>
      <c r="H223" s="10"/>
      <c r="I223" s="10">
        <f t="shared" si="9"/>
        <v>0</v>
      </c>
      <c r="J223" s="10">
        <f t="shared" si="10"/>
        <v>0</v>
      </c>
      <c r="K223" s="10">
        <v>0</v>
      </c>
      <c r="L223" s="10">
        <v>0</v>
      </c>
    </row>
    <row r="224" spans="1:12" ht="25.5">
      <c r="A224" s="6" t="s">
        <v>224</v>
      </c>
      <c r="B224" s="7" t="s">
        <v>545</v>
      </c>
      <c r="C224" s="10">
        <v>7795.6</v>
      </c>
      <c r="D224" s="10">
        <v>7795.6</v>
      </c>
      <c r="E224" s="10">
        <v>0</v>
      </c>
      <c r="F224" s="10"/>
      <c r="G224" s="10"/>
      <c r="H224" s="10"/>
      <c r="I224" s="10">
        <f t="shared" si="9"/>
        <v>0</v>
      </c>
      <c r="J224" s="10">
        <f t="shared" si="10"/>
        <v>0</v>
      </c>
      <c r="K224" s="10">
        <v>0</v>
      </c>
      <c r="L224" s="10">
        <v>0</v>
      </c>
    </row>
    <row r="225" spans="1:12" ht="38.25">
      <c r="A225" s="6" t="s">
        <v>917</v>
      </c>
      <c r="B225" s="34" t="s">
        <v>918</v>
      </c>
      <c r="C225" s="10">
        <v>0</v>
      </c>
      <c r="D225" s="10">
        <v>0</v>
      </c>
      <c r="E225" s="10">
        <v>0</v>
      </c>
      <c r="F225" s="10"/>
      <c r="G225" s="10"/>
      <c r="H225" s="10"/>
      <c r="I225" s="10">
        <v>0</v>
      </c>
      <c r="J225" s="10">
        <v>0</v>
      </c>
      <c r="K225" s="10">
        <v>2181.4</v>
      </c>
      <c r="L225" s="10"/>
    </row>
    <row r="226" spans="1:12" ht="25.5">
      <c r="A226" s="6" t="s">
        <v>919</v>
      </c>
      <c r="B226" s="34" t="s">
        <v>922</v>
      </c>
      <c r="C226" s="10">
        <v>0</v>
      </c>
      <c r="D226" s="10">
        <v>0</v>
      </c>
      <c r="E226" s="10">
        <v>0</v>
      </c>
      <c r="F226" s="10"/>
      <c r="G226" s="10"/>
      <c r="H226" s="10"/>
      <c r="I226" s="10">
        <v>0</v>
      </c>
      <c r="J226" s="10">
        <v>0</v>
      </c>
      <c r="K226" s="10">
        <v>16997.4</v>
      </c>
      <c r="L226" s="10"/>
    </row>
    <row r="227" spans="1:12" ht="38.25">
      <c r="A227" s="6" t="s">
        <v>920</v>
      </c>
      <c r="B227" s="34" t="s">
        <v>923</v>
      </c>
      <c r="C227" s="10">
        <v>0</v>
      </c>
      <c r="D227" s="10">
        <v>0</v>
      </c>
      <c r="E227" s="10">
        <v>0</v>
      </c>
      <c r="F227" s="10"/>
      <c r="G227" s="10"/>
      <c r="H227" s="10"/>
      <c r="I227" s="10">
        <v>0</v>
      </c>
      <c r="J227" s="10">
        <v>0</v>
      </c>
      <c r="K227" s="10">
        <v>11160.4</v>
      </c>
      <c r="L227" s="10"/>
    </row>
    <row r="228" spans="1:12" ht="38.25">
      <c r="A228" s="6" t="s">
        <v>921</v>
      </c>
      <c r="B228" s="34" t="s">
        <v>924</v>
      </c>
      <c r="C228" s="10">
        <v>0</v>
      </c>
      <c r="D228" s="10">
        <v>0</v>
      </c>
      <c r="E228" s="10">
        <v>0</v>
      </c>
      <c r="F228" s="10"/>
      <c r="G228" s="10"/>
      <c r="H228" s="10"/>
      <c r="I228" s="10">
        <v>0</v>
      </c>
      <c r="J228" s="10">
        <v>0</v>
      </c>
      <c r="K228" s="10">
        <v>239.3</v>
      </c>
      <c r="L228" s="10"/>
    </row>
    <row r="229" spans="1:12" ht="38.25">
      <c r="A229" s="6" t="s">
        <v>225</v>
      </c>
      <c r="B229" s="7" t="s">
        <v>546</v>
      </c>
      <c r="C229" s="10">
        <v>7561</v>
      </c>
      <c r="D229" s="10">
        <v>7561</v>
      </c>
      <c r="E229" s="10">
        <v>0</v>
      </c>
      <c r="F229" s="10"/>
      <c r="G229" s="10"/>
      <c r="H229" s="10"/>
      <c r="I229" s="10">
        <f t="shared" si="9"/>
        <v>0</v>
      </c>
      <c r="J229" s="10">
        <f t="shared" si="10"/>
        <v>0</v>
      </c>
      <c r="K229" s="10">
        <v>0</v>
      </c>
      <c r="L229" s="10">
        <v>0</v>
      </c>
    </row>
    <row r="230" spans="1:12" ht="38.25">
      <c r="A230" s="6" t="s">
        <v>226</v>
      </c>
      <c r="B230" s="7" t="s">
        <v>547</v>
      </c>
      <c r="C230" s="10">
        <v>7561</v>
      </c>
      <c r="D230" s="10">
        <v>7561</v>
      </c>
      <c r="E230" s="10">
        <v>0</v>
      </c>
      <c r="F230" s="10"/>
      <c r="G230" s="10"/>
      <c r="H230" s="10"/>
      <c r="I230" s="10">
        <f t="shared" si="9"/>
        <v>0</v>
      </c>
      <c r="J230" s="10">
        <f t="shared" si="10"/>
        <v>0</v>
      </c>
      <c r="K230" s="10">
        <v>0</v>
      </c>
      <c r="L230" s="10">
        <v>0</v>
      </c>
    </row>
    <row r="231" spans="1:12" ht="38.25">
      <c r="A231" s="6" t="s">
        <v>227</v>
      </c>
      <c r="B231" s="7" t="s">
        <v>548</v>
      </c>
      <c r="C231" s="10">
        <v>49068.5</v>
      </c>
      <c r="D231" s="10">
        <v>49068.5</v>
      </c>
      <c r="E231" s="10">
        <v>0</v>
      </c>
      <c r="F231" s="10"/>
      <c r="G231" s="10"/>
      <c r="H231" s="10"/>
      <c r="I231" s="10">
        <f t="shared" si="9"/>
        <v>0</v>
      </c>
      <c r="J231" s="10">
        <f t="shared" si="10"/>
        <v>0</v>
      </c>
      <c r="K231" s="10">
        <v>0</v>
      </c>
      <c r="L231" s="10">
        <v>0</v>
      </c>
    </row>
    <row r="232" spans="1:12" ht="38.25">
      <c r="A232" s="6" t="s">
        <v>228</v>
      </c>
      <c r="B232" s="7" t="s">
        <v>549</v>
      </c>
      <c r="C232" s="10">
        <v>322110.4</v>
      </c>
      <c r="D232" s="10">
        <v>322110.4</v>
      </c>
      <c r="E232" s="10">
        <v>88021.87489</v>
      </c>
      <c r="F232" s="10"/>
      <c r="G232" s="10"/>
      <c r="H232" s="10"/>
      <c r="I232" s="10">
        <f t="shared" si="9"/>
        <v>27.326616864900977</v>
      </c>
      <c r="J232" s="10">
        <f t="shared" si="10"/>
        <v>27.326616864900977</v>
      </c>
      <c r="K232" s="10">
        <v>75437.56925</v>
      </c>
      <c r="L232" s="10">
        <f>E232/K232*100</f>
        <v>116.68174858378009</v>
      </c>
    </row>
    <row r="233" spans="1:12" ht="51">
      <c r="A233" s="6" t="s">
        <v>229</v>
      </c>
      <c r="B233" s="7" t="s">
        <v>550</v>
      </c>
      <c r="C233" s="10">
        <v>5902.7</v>
      </c>
      <c r="D233" s="10">
        <v>5902.7</v>
      </c>
      <c r="E233" s="10">
        <v>300.46939000000003</v>
      </c>
      <c r="F233" s="10"/>
      <c r="G233" s="10"/>
      <c r="H233" s="10"/>
      <c r="I233" s="10">
        <f t="shared" si="9"/>
        <v>5.0903720331373785</v>
      </c>
      <c r="J233" s="10">
        <f t="shared" si="10"/>
        <v>5.0903720331373785</v>
      </c>
      <c r="K233" s="10">
        <v>0</v>
      </c>
      <c r="L233" s="10">
        <v>0</v>
      </c>
    </row>
    <row r="234" spans="1:12" ht="63.75">
      <c r="A234" s="6" t="s">
        <v>230</v>
      </c>
      <c r="B234" s="7" t="s">
        <v>551</v>
      </c>
      <c r="C234" s="10">
        <v>5902.7</v>
      </c>
      <c r="D234" s="10">
        <v>5902.7</v>
      </c>
      <c r="E234" s="10">
        <v>300.46939000000003</v>
      </c>
      <c r="F234" s="10"/>
      <c r="G234" s="10"/>
      <c r="H234" s="10"/>
      <c r="I234" s="10">
        <f t="shared" si="9"/>
        <v>5.0903720331373785</v>
      </c>
      <c r="J234" s="10">
        <f t="shared" si="10"/>
        <v>5.0903720331373785</v>
      </c>
      <c r="K234" s="10">
        <v>0</v>
      </c>
      <c r="L234" s="10">
        <v>0</v>
      </c>
    </row>
    <row r="235" spans="1:12" ht="38.25">
      <c r="A235" s="6" t="s">
        <v>231</v>
      </c>
      <c r="B235" s="7" t="s">
        <v>552</v>
      </c>
      <c r="C235" s="10">
        <v>13415.4</v>
      </c>
      <c r="D235" s="10">
        <v>13415.4</v>
      </c>
      <c r="E235" s="10">
        <v>0</v>
      </c>
      <c r="F235" s="10"/>
      <c r="G235" s="10"/>
      <c r="H235" s="10"/>
      <c r="I235" s="10">
        <f t="shared" si="9"/>
        <v>0</v>
      </c>
      <c r="J235" s="10">
        <f t="shared" si="10"/>
        <v>0</v>
      </c>
      <c r="K235" s="10">
        <v>0</v>
      </c>
      <c r="L235" s="10">
        <v>0</v>
      </c>
    </row>
    <row r="236" spans="1:12" ht="38.25">
      <c r="A236" s="6" t="s">
        <v>232</v>
      </c>
      <c r="B236" s="7" t="s">
        <v>553</v>
      </c>
      <c r="C236" s="10">
        <v>13415.4</v>
      </c>
      <c r="D236" s="10">
        <v>13415.4</v>
      </c>
      <c r="E236" s="10">
        <v>0</v>
      </c>
      <c r="F236" s="10"/>
      <c r="G236" s="10"/>
      <c r="H236" s="10"/>
      <c r="I236" s="10">
        <f t="shared" si="9"/>
        <v>0</v>
      </c>
      <c r="J236" s="10">
        <f t="shared" si="10"/>
        <v>0</v>
      </c>
      <c r="K236" s="10">
        <v>0</v>
      </c>
      <c r="L236" s="10">
        <v>0</v>
      </c>
    </row>
    <row r="237" spans="1:12" ht="38.25">
      <c r="A237" s="6" t="s">
        <v>233</v>
      </c>
      <c r="B237" s="7" t="s">
        <v>554</v>
      </c>
      <c r="C237" s="10">
        <v>39074.7</v>
      </c>
      <c r="D237" s="10">
        <v>39074.7</v>
      </c>
      <c r="E237" s="10">
        <v>0</v>
      </c>
      <c r="F237" s="10"/>
      <c r="G237" s="10"/>
      <c r="H237" s="10"/>
      <c r="I237" s="10">
        <f t="shared" si="9"/>
        <v>0</v>
      </c>
      <c r="J237" s="10">
        <f t="shared" si="10"/>
        <v>0</v>
      </c>
      <c r="K237" s="10">
        <v>0</v>
      </c>
      <c r="L237" s="10">
        <v>0</v>
      </c>
    </row>
    <row r="238" spans="1:12" ht="51">
      <c r="A238" s="6" t="s">
        <v>234</v>
      </c>
      <c r="B238" s="7" t="s">
        <v>555</v>
      </c>
      <c r="C238" s="10">
        <v>13789.5</v>
      </c>
      <c r="D238" s="10">
        <v>13789.5</v>
      </c>
      <c r="E238" s="10">
        <v>0</v>
      </c>
      <c r="F238" s="10"/>
      <c r="G238" s="10"/>
      <c r="H238" s="10"/>
      <c r="I238" s="10">
        <f t="shared" si="9"/>
        <v>0</v>
      </c>
      <c r="J238" s="10">
        <f t="shared" si="10"/>
        <v>0</v>
      </c>
      <c r="K238" s="10">
        <v>0</v>
      </c>
      <c r="L238" s="10">
        <v>0</v>
      </c>
    </row>
    <row r="239" spans="1:12" ht="38.25">
      <c r="A239" s="6" t="s">
        <v>235</v>
      </c>
      <c r="B239" s="7" t="s">
        <v>556</v>
      </c>
      <c r="C239" s="10">
        <v>26858.9</v>
      </c>
      <c r="D239" s="10">
        <v>26858.9</v>
      </c>
      <c r="E239" s="10">
        <v>0</v>
      </c>
      <c r="F239" s="10"/>
      <c r="G239" s="10"/>
      <c r="H239" s="10"/>
      <c r="I239" s="10">
        <f t="shared" si="9"/>
        <v>0</v>
      </c>
      <c r="J239" s="10">
        <f t="shared" si="10"/>
        <v>0</v>
      </c>
      <c r="K239" s="10">
        <v>0</v>
      </c>
      <c r="L239" s="10">
        <v>0</v>
      </c>
    </row>
    <row r="240" spans="1:12" ht="25.5">
      <c r="A240" s="6" t="s">
        <v>236</v>
      </c>
      <c r="B240" s="7" t="s">
        <v>557</v>
      </c>
      <c r="C240" s="10">
        <v>4641.6</v>
      </c>
      <c r="D240" s="10">
        <v>4641.6</v>
      </c>
      <c r="E240" s="10">
        <v>0</v>
      </c>
      <c r="F240" s="10"/>
      <c r="G240" s="10"/>
      <c r="H240" s="10"/>
      <c r="I240" s="10">
        <f t="shared" si="9"/>
        <v>0</v>
      </c>
      <c r="J240" s="10">
        <f t="shared" si="10"/>
        <v>0</v>
      </c>
      <c r="K240" s="10">
        <v>0</v>
      </c>
      <c r="L240" s="10">
        <v>0</v>
      </c>
    </row>
    <row r="241" spans="1:12" ht="38.25">
      <c r="A241" s="6" t="s">
        <v>237</v>
      </c>
      <c r="B241" s="7" t="s">
        <v>558</v>
      </c>
      <c r="C241" s="10">
        <v>4641.6</v>
      </c>
      <c r="D241" s="10">
        <v>4641.6</v>
      </c>
      <c r="E241" s="10">
        <v>0</v>
      </c>
      <c r="F241" s="10"/>
      <c r="G241" s="10"/>
      <c r="H241" s="10"/>
      <c r="I241" s="10">
        <f t="shared" si="9"/>
        <v>0</v>
      </c>
      <c r="J241" s="10">
        <f t="shared" si="10"/>
        <v>0</v>
      </c>
      <c r="K241" s="10">
        <v>0</v>
      </c>
      <c r="L241" s="10">
        <v>0</v>
      </c>
    </row>
    <row r="242" spans="1:12" ht="12.75">
      <c r="A242" s="6" t="s">
        <v>238</v>
      </c>
      <c r="B242" s="7" t="s">
        <v>559</v>
      </c>
      <c r="C242" s="10">
        <v>5105.4</v>
      </c>
      <c r="D242" s="10">
        <v>5105.4</v>
      </c>
      <c r="E242" s="10">
        <v>0</v>
      </c>
      <c r="F242" s="10"/>
      <c r="G242" s="10"/>
      <c r="H242" s="10"/>
      <c r="I242" s="10">
        <f t="shared" si="9"/>
        <v>0</v>
      </c>
      <c r="J242" s="10">
        <f t="shared" si="10"/>
        <v>0</v>
      </c>
      <c r="K242" s="10">
        <v>0</v>
      </c>
      <c r="L242" s="10">
        <v>0</v>
      </c>
    </row>
    <row r="243" spans="1:12" ht="25.5">
      <c r="A243" s="6" t="s">
        <v>239</v>
      </c>
      <c r="B243" s="7" t="s">
        <v>560</v>
      </c>
      <c r="C243" s="10">
        <v>5105.4</v>
      </c>
      <c r="D243" s="10">
        <v>5105.4</v>
      </c>
      <c r="E243" s="10">
        <v>0</v>
      </c>
      <c r="F243" s="10"/>
      <c r="G243" s="10"/>
      <c r="H243" s="10"/>
      <c r="I243" s="10">
        <f t="shared" si="9"/>
        <v>0</v>
      </c>
      <c r="J243" s="10">
        <f t="shared" si="10"/>
        <v>0</v>
      </c>
      <c r="K243" s="10">
        <v>0</v>
      </c>
      <c r="L243" s="10">
        <v>0</v>
      </c>
    </row>
    <row r="244" spans="1:12" ht="25.5">
      <c r="A244" s="6" t="s">
        <v>240</v>
      </c>
      <c r="B244" s="7" t="s">
        <v>561</v>
      </c>
      <c r="C244" s="10">
        <v>275856.9</v>
      </c>
      <c r="D244" s="10">
        <v>275856.9</v>
      </c>
      <c r="E244" s="10">
        <v>0</v>
      </c>
      <c r="F244" s="10"/>
      <c r="G244" s="10"/>
      <c r="H244" s="10"/>
      <c r="I244" s="10">
        <f t="shared" si="9"/>
        <v>0</v>
      </c>
      <c r="J244" s="10">
        <f t="shared" si="10"/>
        <v>0</v>
      </c>
      <c r="K244" s="10">
        <v>0</v>
      </c>
      <c r="L244" s="10">
        <v>0</v>
      </c>
    </row>
    <row r="245" spans="1:12" ht="38.25">
      <c r="A245" s="6" t="s">
        <v>241</v>
      </c>
      <c r="B245" s="7" t="s">
        <v>562</v>
      </c>
      <c r="C245" s="10">
        <v>275856.9</v>
      </c>
      <c r="D245" s="10">
        <v>275856.9</v>
      </c>
      <c r="E245" s="10">
        <v>0</v>
      </c>
      <c r="F245" s="10"/>
      <c r="G245" s="10"/>
      <c r="H245" s="10"/>
      <c r="I245" s="10">
        <f t="shared" si="9"/>
        <v>0</v>
      </c>
      <c r="J245" s="10">
        <f t="shared" si="10"/>
        <v>0</v>
      </c>
      <c r="K245" s="10">
        <v>0</v>
      </c>
      <c r="L245" s="10">
        <v>0</v>
      </c>
    </row>
    <row r="246" spans="1:12" ht="38.25">
      <c r="A246" s="6" t="s">
        <v>242</v>
      </c>
      <c r="B246" s="7" t="s">
        <v>563</v>
      </c>
      <c r="C246" s="10">
        <v>110680.9</v>
      </c>
      <c r="D246" s="10">
        <v>110680.9</v>
      </c>
      <c r="E246" s="10">
        <v>18647.988</v>
      </c>
      <c r="F246" s="10"/>
      <c r="G246" s="10"/>
      <c r="H246" s="10"/>
      <c r="I246" s="10">
        <f t="shared" si="9"/>
        <v>16.848424615267856</v>
      </c>
      <c r="J246" s="10">
        <f t="shared" si="10"/>
        <v>16.848424615267856</v>
      </c>
      <c r="K246" s="10">
        <v>109156</v>
      </c>
      <c r="L246" s="10">
        <f>E246/K246*100</f>
        <v>17.08379566858441</v>
      </c>
    </row>
    <row r="247" spans="1:12" ht="25.5">
      <c r="A247" s="6" t="s">
        <v>243</v>
      </c>
      <c r="B247" s="7" t="s">
        <v>564</v>
      </c>
      <c r="C247" s="10">
        <v>54183</v>
      </c>
      <c r="D247" s="10">
        <v>54183</v>
      </c>
      <c r="E247" s="10">
        <v>5426.9508399999995</v>
      </c>
      <c r="F247" s="10"/>
      <c r="G247" s="10"/>
      <c r="H247" s="10"/>
      <c r="I247" s="10">
        <f t="shared" si="9"/>
        <v>10.015965967185277</v>
      </c>
      <c r="J247" s="10">
        <f t="shared" si="10"/>
        <v>10.015965967185277</v>
      </c>
      <c r="K247" s="10">
        <v>0</v>
      </c>
      <c r="L247" s="10">
        <v>0</v>
      </c>
    </row>
    <row r="248" spans="1:12" ht="38.25">
      <c r="A248" s="6" t="s">
        <v>244</v>
      </c>
      <c r="B248" s="7" t="s">
        <v>565</v>
      </c>
      <c r="C248" s="10">
        <v>166733.7</v>
      </c>
      <c r="D248" s="10">
        <v>166733.7</v>
      </c>
      <c r="E248" s="10">
        <v>24036.588379999997</v>
      </c>
      <c r="F248" s="10"/>
      <c r="G248" s="10"/>
      <c r="H248" s="10"/>
      <c r="I248" s="10">
        <f t="shared" si="9"/>
        <v>14.416154850519119</v>
      </c>
      <c r="J248" s="10">
        <f t="shared" si="10"/>
        <v>14.416154850519119</v>
      </c>
      <c r="K248" s="10">
        <v>0</v>
      </c>
      <c r="L248" s="10">
        <v>0</v>
      </c>
    </row>
    <row r="249" spans="1:12" ht="38.25">
      <c r="A249" s="6" t="s">
        <v>245</v>
      </c>
      <c r="B249" s="7" t="s">
        <v>566</v>
      </c>
      <c r="C249" s="10">
        <v>1159991.3</v>
      </c>
      <c r="D249" s="10">
        <v>1159991.3</v>
      </c>
      <c r="E249" s="10">
        <v>0</v>
      </c>
      <c r="F249" s="10"/>
      <c r="G249" s="10"/>
      <c r="H249" s="10"/>
      <c r="I249" s="10">
        <f t="shared" si="9"/>
        <v>0</v>
      </c>
      <c r="J249" s="10">
        <f t="shared" si="10"/>
        <v>0</v>
      </c>
      <c r="K249" s="10">
        <v>119026.9</v>
      </c>
      <c r="L249" s="10">
        <f>E249/K249*100</f>
        <v>0</v>
      </c>
    </row>
    <row r="250" spans="1:12" ht="38.25">
      <c r="A250" s="6" t="s">
        <v>246</v>
      </c>
      <c r="B250" s="7" t="s">
        <v>567</v>
      </c>
      <c r="C250" s="10">
        <v>525925.6</v>
      </c>
      <c r="D250" s="10">
        <v>525925.6</v>
      </c>
      <c r="E250" s="10">
        <v>0</v>
      </c>
      <c r="F250" s="10"/>
      <c r="G250" s="10"/>
      <c r="H250" s="10"/>
      <c r="I250" s="10">
        <f t="shared" si="9"/>
        <v>0</v>
      </c>
      <c r="J250" s="10">
        <f t="shared" si="10"/>
        <v>0</v>
      </c>
      <c r="K250" s="10">
        <v>0</v>
      </c>
      <c r="L250" s="10">
        <v>0</v>
      </c>
    </row>
    <row r="251" spans="1:12" ht="38.25">
      <c r="A251" s="6" t="s">
        <v>247</v>
      </c>
      <c r="B251" s="7" t="s">
        <v>568</v>
      </c>
      <c r="C251" s="10">
        <v>525925.6</v>
      </c>
      <c r="D251" s="10">
        <v>525925.6</v>
      </c>
      <c r="E251" s="10">
        <v>0</v>
      </c>
      <c r="F251" s="10"/>
      <c r="G251" s="10"/>
      <c r="H251" s="10"/>
      <c r="I251" s="10">
        <f t="shared" si="9"/>
        <v>0</v>
      </c>
      <c r="J251" s="10">
        <f t="shared" si="10"/>
        <v>0</v>
      </c>
      <c r="K251" s="10">
        <v>0</v>
      </c>
      <c r="L251" s="10">
        <v>0</v>
      </c>
    </row>
    <row r="252" spans="1:12" ht="38.25">
      <c r="A252" s="6" t="s">
        <v>248</v>
      </c>
      <c r="B252" s="7" t="s">
        <v>569</v>
      </c>
      <c r="C252" s="10">
        <v>239137.2</v>
      </c>
      <c r="D252" s="10">
        <v>239137.2</v>
      </c>
      <c r="E252" s="10">
        <v>0</v>
      </c>
      <c r="F252" s="10"/>
      <c r="G252" s="10"/>
      <c r="H252" s="10"/>
      <c r="I252" s="10">
        <f t="shared" si="9"/>
        <v>0</v>
      </c>
      <c r="J252" s="10">
        <f t="shared" si="10"/>
        <v>0</v>
      </c>
      <c r="K252" s="10">
        <v>0</v>
      </c>
      <c r="L252" s="10">
        <v>0</v>
      </c>
    </row>
    <row r="253" spans="1:12" ht="38.25">
      <c r="A253" s="6" t="s">
        <v>249</v>
      </c>
      <c r="B253" s="7" t="s">
        <v>570</v>
      </c>
      <c r="C253" s="10">
        <v>239137.2</v>
      </c>
      <c r="D253" s="10">
        <v>239137.2</v>
      </c>
      <c r="E253" s="10">
        <v>0</v>
      </c>
      <c r="F253" s="10"/>
      <c r="G253" s="10"/>
      <c r="H253" s="10"/>
      <c r="I253" s="10">
        <f t="shared" si="9"/>
        <v>0</v>
      </c>
      <c r="J253" s="10">
        <f t="shared" si="10"/>
        <v>0</v>
      </c>
      <c r="K253" s="10">
        <v>0</v>
      </c>
      <c r="L253" s="10">
        <v>0</v>
      </c>
    </row>
    <row r="254" spans="1:12" ht="51">
      <c r="A254" s="6" t="s">
        <v>250</v>
      </c>
      <c r="B254" s="7" t="s">
        <v>571</v>
      </c>
      <c r="C254" s="10">
        <v>38359.4</v>
      </c>
      <c r="D254" s="10">
        <v>38359.4</v>
      </c>
      <c r="E254" s="10">
        <v>0</v>
      </c>
      <c r="F254" s="10"/>
      <c r="G254" s="10"/>
      <c r="H254" s="10"/>
      <c r="I254" s="10">
        <f t="shared" si="9"/>
        <v>0</v>
      </c>
      <c r="J254" s="10">
        <f t="shared" si="10"/>
        <v>0</v>
      </c>
      <c r="K254" s="10">
        <v>0</v>
      </c>
      <c r="L254" s="10">
        <v>0</v>
      </c>
    </row>
    <row r="255" spans="1:12" ht="51">
      <c r="A255" s="6" t="s">
        <v>251</v>
      </c>
      <c r="B255" s="7" t="s">
        <v>572</v>
      </c>
      <c r="C255" s="10">
        <v>38359.4</v>
      </c>
      <c r="D255" s="10">
        <v>38359.4</v>
      </c>
      <c r="E255" s="10">
        <v>0</v>
      </c>
      <c r="F255" s="10"/>
      <c r="G255" s="10"/>
      <c r="H255" s="10"/>
      <c r="I255" s="10">
        <f t="shared" si="9"/>
        <v>0</v>
      </c>
      <c r="J255" s="10">
        <f t="shared" si="10"/>
        <v>0</v>
      </c>
      <c r="K255" s="10">
        <v>0</v>
      </c>
      <c r="L255" s="10">
        <v>0</v>
      </c>
    </row>
    <row r="256" spans="1:12" ht="25.5">
      <c r="A256" s="6" t="s">
        <v>252</v>
      </c>
      <c r="B256" s="7" t="s">
        <v>573</v>
      </c>
      <c r="C256" s="10">
        <v>7436.9</v>
      </c>
      <c r="D256" s="10">
        <v>7436.9</v>
      </c>
      <c r="E256" s="10">
        <v>0</v>
      </c>
      <c r="F256" s="10"/>
      <c r="G256" s="10"/>
      <c r="H256" s="10"/>
      <c r="I256" s="10">
        <f t="shared" si="9"/>
        <v>0</v>
      </c>
      <c r="J256" s="10">
        <f t="shared" si="10"/>
        <v>0</v>
      </c>
      <c r="K256" s="10">
        <v>0</v>
      </c>
      <c r="L256" s="10">
        <v>0</v>
      </c>
    </row>
    <row r="257" spans="1:12" ht="25.5">
      <c r="A257" s="6" t="s">
        <v>253</v>
      </c>
      <c r="B257" s="7" t="s">
        <v>574</v>
      </c>
      <c r="C257" s="10">
        <v>7436.9</v>
      </c>
      <c r="D257" s="10">
        <v>7436.9</v>
      </c>
      <c r="E257" s="10">
        <v>0</v>
      </c>
      <c r="F257" s="10"/>
      <c r="G257" s="10"/>
      <c r="H257" s="10"/>
      <c r="I257" s="10">
        <f t="shared" si="9"/>
        <v>0</v>
      </c>
      <c r="J257" s="10">
        <f t="shared" si="10"/>
        <v>0</v>
      </c>
      <c r="K257" s="10">
        <v>0</v>
      </c>
      <c r="L257" s="10">
        <v>0</v>
      </c>
    </row>
    <row r="258" spans="1:12" ht="12.75">
      <c r="A258" s="6" t="s">
        <v>254</v>
      </c>
      <c r="B258" s="7" t="s">
        <v>575</v>
      </c>
      <c r="C258" s="10">
        <v>0</v>
      </c>
      <c r="D258" s="10">
        <v>0</v>
      </c>
      <c r="E258" s="10">
        <v>35.98236</v>
      </c>
      <c r="F258" s="10"/>
      <c r="G258" s="10"/>
      <c r="H258" s="10"/>
      <c r="I258" s="10">
        <v>0</v>
      </c>
      <c r="J258" s="10">
        <v>0</v>
      </c>
      <c r="K258" s="10">
        <v>41.324239999999996</v>
      </c>
      <c r="L258" s="10">
        <f>E258/K258*100</f>
        <v>87.07325288982932</v>
      </c>
    </row>
    <row r="259" spans="1:12" ht="12.75">
      <c r="A259" s="6" t="s">
        <v>255</v>
      </c>
      <c r="B259" s="7" t="s">
        <v>576</v>
      </c>
      <c r="C259" s="10">
        <v>0</v>
      </c>
      <c r="D259" s="10">
        <v>0</v>
      </c>
      <c r="E259" s="10">
        <v>35.98236</v>
      </c>
      <c r="F259" s="10"/>
      <c r="G259" s="10"/>
      <c r="H259" s="10"/>
      <c r="I259" s="10">
        <v>0</v>
      </c>
      <c r="J259" s="10">
        <v>0</v>
      </c>
      <c r="K259" s="10">
        <v>41.324239999999996</v>
      </c>
      <c r="L259" s="10">
        <f>E259/K259*100</f>
        <v>87.07325288982932</v>
      </c>
    </row>
    <row r="260" spans="1:12" ht="12.75">
      <c r="A260" s="6" t="s">
        <v>256</v>
      </c>
      <c r="B260" s="7" t="s">
        <v>577</v>
      </c>
      <c r="C260" s="10">
        <v>2639795.6</v>
      </c>
      <c r="D260" s="10">
        <v>2639795.6</v>
      </c>
      <c r="E260" s="10">
        <v>642483.66062</v>
      </c>
      <c r="F260" s="10"/>
      <c r="G260" s="10"/>
      <c r="H260" s="10"/>
      <c r="I260" s="10">
        <f t="shared" si="9"/>
        <v>24.338386677362443</v>
      </c>
      <c r="J260" s="10">
        <f t="shared" si="10"/>
        <v>24.338386677362443</v>
      </c>
      <c r="K260" s="10">
        <v>713897.16407</v>
      </c>
      <c r="L260" s="10">
        <f>E260/K260*100</f>
        <v>89.99666800147175</v>
      </c>
    </row>
    <row r="261" spans="1:12" ht="25.5">
      <c r="A261" s="6" t="s">
        <v>257</v>
      </c>
      <c r="B261" s="7" t="s">
        <v>578</v>
      </c>
      <c r="C261" s="10">
        <v>30157.5</v>
      </c>
      <c r="D261" s="10">
        <v>30157.5</v>
      </c>
      <c r="E261" s="10">
        <v>7539.375</v>
      </c>
      <c r="F261" s="10"/>
      <c r="G261" s="10"/>
      <c r="H261" s="10"/>
      <c r="I261" s="10">
        <f t="shared" si="9"/>
        <v>25</v>
      </c>
      <c r="J261" s="10">
        <f t="shared" si="10"/>
        <v>25</v>
      </c>
      <c r="K261" s="10">
        <v>26650.5</v>
      </c>
      <c r="L261" s="10">
        <f>E261/K261*100</f>
        <v>28.28980694546069</v>
      </c>
    </row>
    <row r="262" spans="1:12" ht="38.25">
      <c r="A262" s="6" t="s">
        <v>258</v>
      </c>
      <c r="B262" s="7" t="s">
        <v>579</v>
      </c>
      <c r="C262" s="10">
        <v>30157.5</v>
      </c>
      <c r="D262" s="10">
        <v>30157.5</v>
      </c>
      <c r="E262" s="10">
        <v>7539.375</v>
      </c>
      <c r="F262" s="10"/>
      <c r="G262" s="10"/>
      <c r="H262" s="10"/>
      <c r="I262" s="10">
        <f t="shared" si="9"/>
        <v>25</v>
      </c>
      <c r="J262" s="10">
        <f t="shared" si="10"/>
        <v>25</v>
      </c>
      <c r="K262" s="10">
        <v>26650.5</v>
      </c>
      <c r="L262" s="10">
        <f>E262/K262*100</f>
        <v>28.28980694546069</v>
      </c>
    </row>
    <row r="263" spans="1:12" ht="25.5">
      <c r="A263" s="6" t="s">
        <v>259</v>
      </c>
      <c r="B263" s="7" t="s">
        <v>580</v>
      </c>
      <c r="C263" s="10">
        <v>19123.8</v>
      </c>
      <c r="D263" s="10">
        <v>19123.8</v>
      </c>
      <c r="E263" s="10">
        <v>0</v>
      </c>
      <c r="F263" s="10"/>
      <c r="G263" s="10"/>
      <c r="H263" s="10"/>
      <c r="I263" s="10">
        <f t="shared" si="9"/>
        <v>0</v>
      </c>
      <c r="J263" s="10">
        <f t="shared" si="10"/>
        <v>0</v>
      </c>
      <c r="K263" s="10">
        <v>0</v>
      </c>
      <c r="L263" s="10">
        <v>0</v>
      </c>
    </row>
    <row r="264" spans="1:12" ht="25.5">
      <c r="A264" s="6" t="s">
        <v>260</v>
      </c>
      <c r="B264" s="7" t="s">
        <v>581</v>
      </c>
      <c r="C264" s="10">
        <v>19123.8</v>
      </c>
      <c r="D264" s="10">
        <v>19123.8</v>
      </c>
      <c r="E264" s="10">
        <v>0</v>
      </c>
      <c r="F264" s="10"/>
      <c r="G264" s="10"/>
      <c r="H264" s="10"/>
      <c r="I264" s="10">
        <f t="shared" si="9"/>
        <v>0</v>
      </c>
      <c r="J264" s="10">
        <f t="shared" si="10"/>
        <v>0</v>
      </c>
      <c r="K264" s="10">
        <v>0</v>
      </c>
      <c r="L264" s="10">
        <v>0</v>
      </c>
    </row>
    <row r="265" spans="1:12" ht="25.5">
      <c r="A265" s="6" t="s">
        <v>261</v>
      </c>
      <c r="B265" s="7" t="s">
        <v>582</v>
      </c>
      <c r="C265" s="10">
        <v>288295.7</v>
      </c>
      <c r="D265" s="10">
        <v>288295.7</v>
      </c>
      <c r="E265" s="10">
        <v>51941.62787</v>
      </c>
      <c r="F265" s="10"/>
      <c r="G265" s="10"/>
      <c r="H265" s="10"/>
      <c r="I265" s="10">
        <f t="shared" si="9"/>
        <v>18.0167889670224</v>
      </c>
      <c r="J265" s="10">
        <f t="shared" si="10"/>
        <v>18.0167889670224</v>
      </c>
      <c r="K265" s="10">
        <v>52505.8407</v>
      </c>
      <c r="L265" s="10">
        <f>E265/K265*100</f>
        <v>98.92542844285892</v>
      </c>
    </row>
    <row r="266" spans="1:12" ht="25.5">
      <c r="A266" s="6" t="s">
        <v>262</v>
      </c>
      <c r="B266" s="7" t="s">
        <v>583</v>
      </c>
      <c r="C266" s="10">
        <v>288295.7</v>
      </c>
      <c r="D266" s="10">
        <v>288295.7</v>
      </c>
      <c r="E266" s="10">
        <v>51941.62787</v>
      </c>
      <c r="F266" s="10"/>
      <c r="G266" s="10"/>
      <c r="H266" s="10"/>
      <c r="I266" s="10">
        <f t="shared" si="9"/>
        <v>18.0167889670224</v>
      </c>
      <c r="J266" s="10">
        <f t="shared" si="10"/>
        <v>18.0167889670224</v>
      </c>
      <c r="K266" s="10">
        <v>52505.8407</v>
      </c>
      <c r="L266" s="10">
        <f>E266/K266*100</f>
        <v>98.92542844285892</v>
      </c>
    </row>
    <row r="267" spans="1:12" ht="63.75">
      <c r="A267" s="6" t="s">
        <v>263</v>
      </c>
      <c r="B267" s="7" t="s">
        <v>584</v>
      </c>
      <c r="C267" s="10">
        <v>45898.8</v>
      </c>
      <c r="D267" s="10">
        <v>45898.8</v>
      </c>
      <c r="E267" s="10">
        <v>0</v>
      </c>
      <c r="F267" s="10"/>
      <c r="G267" s="10"/>
      <c r="H267" s="10"/>
      <c r="I267" s="10">
        <f t="shared" si="9"/>
        <v>0</v>
      </c>
      <c r="J267" s="10">
        <f t="shared" si="10"/>
        <v>0</v>
      </c>
      <c r="K267" s="10">
        <v>0</v>
      </c>
      <c r="L267" s="10">
        <v>0</v>
      </c>
    </row>
    <row r="268" spans="1:12" ht="63.75">
      <c r="A268" s="6" t="s">
        <v>264</v>
      </c>
      <c r="B268" s="7" t="s">
        <v>585</v>
      </c>
      <c r="C268" s="10">
        <v>45898.8</v>
      </c>
      <c r="D268" s="10">
        <v>45898.8</v>
      </c>
      <c r="E268" s="10">
        <v>0</v>
      </c>
      <c r="F268" s="10"/>
      <c r="G268" s="10"/>
      <c r="H268" s="10"/>
      <c r="I268" s="10">
        <f t="shared" si="9"/>
        <v>0</v>
      </c>
      <c r="J268" s="10">
        <f t="shared" si="10"/>
        <v>0</v>
      </c>
      <c r="K268" s="10">
        <v>0</v>
      </c>
      <c r="L268" s="10">
        <v>0</v>
      </c>
    </row>
    <row r="269" spans="1:12" ht="51">
      <c r="A269" s="6" t="s">
        <v>265</v>
      </c>
      <c r="B269" s="7" t="s">
        <v>586</v>
      </c>
      <c r="C269" s="10">
        <v>16425.7</v>
      </c>
      <c r="D269" s="10">
        <v>16425.7</v>
      </c>
      <c r="E269" s="10">
        <v>0</v>
      </c>
      <c r="F269" s="10"/>
      <c r="G269" s="10"/>
      <c r="H269" s="10"/>
      <c r="I269" s="10">
        <f t="shared" si="9"/>
        <v>0</v>
      </c>
      <c r="J269" s="10">
        <f t="shared" si="10"/>
        <v>0</v>
      </c>
      <c r="K269" s="10">
        <v>0</v>
      </c>
      <c r="L269" s="10">
        <v>0</v>
      </c>
    </row>
    <row r="270" spans="1:12" ht="63.75">
      <c r="A270" s="6" t="s">
        <v>266</v>
      </c>
      <c r="B270" s="7" t="s">
        <v>587</v>
      </c>
      <c r="C270" s="10">
        <v>16425.7</v>
      </c>
      <c r="D270" s="10">
        <v>16425.7</v>
      </c>
      <c r="E270" s="10">
        <v>0</v>
      </c>
      <c r="F270" s="10"/>
      <c r="G270" s="10"/>
      <c r="H270" s="10"/>
      <c r="I270" s="10">
        <f t="shared" si="9"/>
        <v>0</v>
      </c>
      <c r="J270" s="10">
        <f t="shared" si="10"/>
        <v>0</v>
      </c>
      <c r="K270" s="10">
        <v>0</v>
      </c>
      <c r="L270" s="10">
        <v>0</v>
      </c>
    </row>
    <row r="271" spans="1:12" ht="38.25">
      <c r="A271" s="6" t="s">
        <v>267</v>
      </c>
      <c r="B271" s="7" t="s">
        <v>588</v>
      </c>
      <c r="C271" s="10">
        <v>38011.3</v>
      </c>
      <c r="D271" s="10">
        <v>38011.3</v>
      </c>
      <c r="E271" s="10">
        <v>7610.25713</v>
      </c>
      <c r="F271" s="10"/>
      <c r="G271" s="10"/>
      <c r="H271" s="10"/>
      <c r="I271" s="10">
        <f t="shared" si="9"/>
        <v>20.02103882266589</v>
      </c>
      <c r="J271" s="10">
        <f t="shared" si="10"/>
        <v>20.02103882266589</v>
      </c>
      <c r="K271" s="10">
        <v>7845.09102</v>
      </c>
      <c r="L271" s="10">
        <f aca="true" t="shared" si="12" ref="L271:L277">E271/K271*100</f>
        <v>97.00661357017627</v>
      </c>
    </row>
    <row r="272" spans="1:12" ht="38.25">
      <c r="A272" s="6" t="s">
        <v>268</v>
      </c>
      <c r="B272" s="7" t="s">
        <v>589</v>
      </c>
      <c r="C272" s="10">
        <v>38011.3</v>
      </c>
      <c r="D272" s="10">
        <v>38011.3</v>
      </c>
      <c r="E272" s="10">
        <v>7610.25713</v>
      </c>
      <c r="F272" s="10"/>
      <c r="G272" s="10"/>
      <c r="H272" s="10"/>
      <c r="I272" s="10">
        <f t="shared" si="9"/>
        <v>20.02103882266589</v>
      </c>
      <c r="J272" s="10">
        <f t="shared" si="10"/>
        <v>20.02103882266589</v>
      </c>
      <c r="K272" s="10">
        <v>7845.09102</v>
      </c>
      <c r="L272" s="10">
        <f t="shared" si="12"/>
        <v>97.00661357017627</v>
      </c>
    </row>
    <row r="273" spans="1:12" ht="38.25">
      <c r="A273" s="6" t="s">
        <v>269</v>
      </c>
      <c r="B273" s="7" t="s">
        <v>590</v>
      </c>
      <c r="C273" s="10">
        <v>69891.5</v>
      </c>
      <c r="D273" s="10">
        <v>69891.5</v>
      </c>
      <c r="E273" s="10">
        <v>67715.31684</v>
      </c>
      <c r="F273" s="10"/>
      <c r="G273" s="10"/>
      <c r="H273" s="10"/>
      <c r="I273" s="10">
        <f t="shared" si="9"/>
        <v>96.88634074243649</v>
      </c>
      <c r="J273" s="10">
        <f t="shared" si="10"/>
        <v>96.88634074243649</v>
      </c>
      <c r="K273" s="10">
        <v>64187.35624</v>
      </c>
      <c r="L273" s="10">
        <f t="shared" si="12"/>
        <v>105.49634820105187</v>
      </c>
    </row>
    <row r="274" spans="1:12" ht="51">
      <c r="A274" s="6" t="s">
        <v>270</v>
      </c>
      <c r="B274" s="7" t="s">
        <v>591</v>
      </c>
      <c r="C274" s="10">
        <v>69891.5</v>
      </c>
      <c r="D274" s="10">
        <v>69891.5</v>
      </c>
      <c r="E274" s="10">
        <v>67715.31684</v>
      </c>
      <c r="F274" s="10"/>
      <c r="G274" s="10"/>
      <c r="H274" s="10"/>
      <c r="I274" s="10">
        <f t="shared" si="9"/>
        <v>96.88634074243649</v>
      </c>
      <c r="J274" s="10">
        <f t="shared" si="10"/>
        <v>96.88634074243649</v>
      </c>
      <c r="K274" s="10">
        <v>64187.35624</v>
      </c>
      <c r="L274" s="10">
        <f t="shared" si="12"/>
        <v>105.49634820105187</v>
      </c>
    </row>
    <row r="275" spans="1:12" ht="38.25">
      <c r="A275" s="6" t="s">
        <v>271</v>
      </c>
      <c r="B275" s="7" t="s">
        <v>592</v>
      </c>
      <c r="C275" s="10">
        <v>30.2</v>
      </c>
      <c r="D275" s="10">
        <v>30.2</v>
      </c>
      <c r="E275" s="10">
        <v>7.1171999999999995</v>
      </c>
      <c r="F275" s="10"/>
      <c r="G275" s="10"/>
      <c r="H275" s="10"/>
      <c r="I275" s="10">
        <f t="shared" si="9"/>
        <v>23.566887417218542</v>
      </c>
      <c r="J275" s="10">
        <f t="shared" si="10"/>
        <v>23.566887417218542</v>
      </c>
      <c r="K275" s="10">
        <v>7.1171999999999995</v>
      </c>
      <c r="L275" s="10">
        <f t="shared" si="12"/>
        <v>100</v>
      </c>
    </row>
    <row r="276" spans="1:12" ht="38.25">
      <c r="A276" s="6" t="s">
        <v>272</v>
      </c>
      <c r="B276" s="7" t="s">
        <v>593</v>
      </c>
      <c r="C276" s="10">
        <v>30.2</v>
      </c>
      <c r="D276" s="10">
        <v>30.2</v>
      </c>
      <c r="E276" s="10">
        <v>7.1171999999999995</v>
      </c>
      <c r="F276" s="10"/>
      <c r="G276" s="10"/>
      <c r="H276" s="10"/>
      <c r="I276" s="10">
        <f t="shared" si="9"/>
        <v>23.566887417218542</v>
      </c>
      <c r="J276" s="10">
        <f t="shared" si="10"/>
        <v>23.566887417218542</v>
      </c>
      <c r="K276" s="10">
        <v>7.1171999999999995</v>
      </c>
      <c r="L276" s="10">
        <f t="shared" si="12"/>
        <v>100</v>
      </c>
    </row>
    <row r="277" spans="1:12" ht="25.5">
      <c r="A277" s="6" t="s">
        <v>273</v>
      </c>
      <c r="B277" s="7" t="s">
        <v>594</v>
      </c>
      <c r="C277" s="10">
        <v>999235.8</v>
      </c>
      <c r="D277" s="10">
        <v>999235.8</v>
      </c>
      <c r="E277" s="10">
        <v>282641.91452999995</v>
      </c>
      <c r="F277" s="10"/>
      <c r="G277" s="10"/>
      <c r="H277" s="10"/>
      <c r="I277" s="10">
        <f t="shared" si="9"/>
        <v>28.285807467066327</v>
      </c>
      <c r="J277" s="10">
        <f t="shared" si="10"/>
        <v>28.285807467066327</v>
      </c>
      <c r="K277" s="10">
        <v>318763.85183</v>
      </c>
      <c r="L277" s="10">
        <f t="shared" si="12"/>
        <v>88.66811996008121</v>
      </c>
    </row>
    <row r="278" spans="1:12" ht="25.5">
      <c r="A278" s="6" t="s">
        <v>274</v>
      </c>
      <c r="B278" s="7" t="s">
        <v>595</v>
      </c>
      <c r="C278" s="10">
        <v>999235.8</v>
      </c>
      <c r="D278" s="10">
        <v>999235.8</v>
      </c>
      <c r="E278" s="10">
        <v>282641.91452999995</v>
      </c>
      <c r="F278" s="10"/>
      <c r="G278" s="10"/>
      <c r="H278" s="10"/>
      <c r="I278" s="10">
        <f aca="true" t="shared" si="13" ref="I278:I313">E278/C278*100</f>
        <v>28.285807467066327</v>
      </c>
      <c r="J278" s="10">
        <f aca="true" t="shared" si="14" ref="J278:J313">E278/D278*100</f>
        <v>28.285807467066327</v>
      </c>
      <c r="K278" s="10">
        <v>318763.85183</v>
      </c>
      <c r="L278" s="10">
        <f aca="true" t="shared" si="15" ref="L278:L332">E278/K278*100</f>
        <v>88.66811996008121</v>
      </c>
    </row>
    <row r="279" spans="1:12" ht="25.5">
      <c r="A279" s="6" t="s">
        <v>275</v>
      </c>
      <c r="B279" s="7" t="s">
        <v>596</v>
      </c>
      <c r="C279" s="10">
        <v>9011.7</v>
      </c>
      <c r="D279" s="10">
        <v>9011.7</v>
      </c>
      <c r="E279" s="10">
        <v>3848.50926</v>
      </c>
      <c r="F279" s="10"/>
      <c r="G279" s="10"/>
      <c r="H279" s="10"/>
      <c r="I279" s="10">
        <f t="shared" si="13"/>
        <v>42.70569659442724</v>
      </c>
      <c r="J279" s="10">
        <f t="shared" si="14"/>
        <v>42.70569659442724</v>
      </c>
      <c r="K279" s="10">
        <v>1752.2161</v>
      </c>
      <c r="L279" s="10" t="s">
        <v>925</v>
      </c>
    </row>
    <row r="280" spans="1:12" ht="38.25">
      <c r="A280" s="6" t="s">
        <v>276</v>
      </c>
      <c r="B280" s="7" t="s">
        <v>597</v>
      </c>
      <c r="C280" s="10">
        <v>9011.7</v>
      </c>
      <c r="D280" s="10">
        <v>9011.7</v>
      </c>
      <c r="E280" s="10">
        <v>3848.50926</v>
      </c>
      <c r="F280" s="10"/>
      <c r="G280" s="10"/>
      <c r="H280" s="10"/>
      <c r="I280" s="10">
        <f t="shared" si="13"/>
        <v>42.70569659442724</v>
      </c>
      <c r="J280" s="10">
        <f t="shared" si="14"/>
        <v>42.70569659442724</v>
      </c>
      <c r="K280" s="10">
        <v>1752.2161</v>
      </c>
      <c r="L280" s="10" t="s">
        <v>925</v>
      </c>
    </row>
    <row r="281" spans="1:12" ht="51">
      <c r="A281" s="6" t="s">
        <v>277</v>
      </c>
      <c r="B281" s="7" t="s">
        <v>598</v>
      </c>
      <c r="C281" s="10">
        <v>7747.5</v>
      </c>
      <c r="D281" s="10">
        <v>7747.5</v>
      </c>
      <c r="E281" s="10">
        <v>1508.3601999999998</v>
      </c>
      <c r="F281" s="10"/>
      <c r="G281" s="10"/>
      <c r="H281" s="10"/>
      <c r="I281" s="10">
        <f t="shared" si="13"/>
        <v>19.468992578251047</v>
      </c>
      <c r="J281" s="10">
        <f t="shared" si="14"/>
        <v>19.468992578251047</v>
      </c>
      <c r="K281" s="10">
        <v>1552.33949</v>
      </c>
      <c r="L281" s="10">
        <f t="shared" si="15"/>
        <v>97.16690258263029</v>
      </c>
    </row>
    <row r="282" spans="1:12" ht="51">
      <c r="A282" s="6" t="s">
        <v>278</v>
      </c>
      <c r="B282" s="7" t="s">
        <v>599</v>
      </c>
      <c r="C282" s="10">
        <v>7747.5</v>
      </c>
      <c r="D282" s="10">
        <v>7747.5</v>
      </c>
      <c r="E282" s="10">
        <v>1508.3601999999998</v>
      </c>
      <c r="F282" s="10"/>
      <c r="G282" s="10"/>
      <c r="H282" s="10"/>
      <c r="I282" s="10">
        <f t="shared" si="13"/>
        <v>19.468992578251047</v>
      </c>
      <c r="J282" s="10">
        <f t="shared" si="14"/>
        <v>19.468992578251047</v>
      </c>
      <c r="K282" s="10">
        <v>1552.33949</v>
      </c>
      <c r="L282" s="10">
        <f t="shared" si="15"/>
        <v>97.16690258263029</v>
      </c>
    </row>
    <row r="283" spans="1:12" ht="38.25">
      <c r="A283" s="6" t="s">
        <v>279</v>
      </c>
      <c r="B283" s="7" t="s">
        <v>600</v>
      </c>
      <c r="C283" s="10">
        <v>102.9</v>
      </c>
      <c r="D283" s="10">
        <v>102.9</v>
      </c>
      <c r="E283" s="10">
        <v>7.52354</v>
      </c>
      <c r="F283" s="10"/>
      <c r="G283" s="10"/>
      <c r="H283" s="10"/>
      <c r="I283" s="10">
        <f t="shared" si="13"/>
        <v>7.311506316812438</v>
      </c>
      <c r="J283" s="10">
        <f t="shared" si="14"/>
        <v>7.311506316812438</v>
      </c>
      <c r="K283" s="10">
        <v>11.96678</v>
      </c>
      <c r="L283" s="10">
        <f t="shared" si="15"/>
        <v>62.87021237124774</v>
      </c>
    </row>
    <row r="284" spans="1:12" ht="38.25">
      <c r="A284" s="6" t="s">
        <v>280</v>
      </c>
      <c r="B284" s="7" t="s">
        <v>601</v>
      </c>
      <c r="C284" s="10">
        <v>102.9</v>
      </c>
      <c r="D284" s="10">
        <v>102.9</v>
      </c>
      <c r="E284" s="10">
        <v>7.52354</v>
      </c>
      <c r="F284" s="10"/>
      <c r="G284" s="10"/>
      <c r="H284" s="10"/>
      <c r="I284" s="10">
        <f t="shared" si="13"/>
        <v>7.311506316812438</v>
      </c>
      <c r="J284" s="10">
        <f t="shared" si="14"/>
        <v>7.311506316812438</v>
      </c>
      <c r="K284" s="10">
        <v>11.96678</v>
      </c>
      <c r="L284" s="10">
        <f t="shared" si="15"/>
        <v>62.87021237124774</v>
      </c>
    </row>
    <row r="285" spans="1:12" s="20" customFormat="1" ht="25.5">
      <c r="A285" s="6" t="s">
        <v>281</v>
      </c>
      <c r="B285" s="7" t="s">
        <v>602</v>
      </c>
      <c r="C285" s="10">
        <v>327732.7</v>
      </c>
      <c r="D285" s="10">
        <v>327732.7</v>
      </c>
      <c r="E285" s="10">
        <v>66183.62600999999</v>
      </c>
      <c r="F285" s="10"/>
      <c r="G285" s="10"/>
      <c r="H285" s="10"/>
      <c r="I285" s="10">
        <f t="shared" si="13"/>
        <v>20.194391957226117</v>
      </c>
      <c r="J285" s="10">
        <f t="shared" si="14"/>
        <v>20.194391957226117</v>
      </c>
      <c r="K285" s="10">
        <v>90496.6513</v>
      </c>
      <c r="L285" s="10">
        <f t="shared" si="15"/>
        <v>73.13378457573931</v>
      </c>
    </row>
    <row r="286" spans="1:12" ht="38.25">
      <c r="A286" s="6" t="s">
        <v>282</v>
      </c>
      <c r="B286" s="7" t="s">
        <v>603</v>
      </c>
      <c r="C286" s="10">
        <v>327732.7</v>
      </c>
      <c r="D286" s="10">
        <v>327732.7</v>
      </c>
      <c r="E286" s="10">
        <v>66183.62600999999</v>
      </c>
      <c r="F286" s="10"/>
      <c r="G286" s="10"/>
      <c r="H286" s="10"/>
      <c r="I286" s="10">
        <f t="shared" si="13"/>
        <v>20.194391957226117</v>
      </c>
      <c r="J286" s="10">
        <f t="shared" si="14"/>
        <v>20.194391957226117</v>
      </c>
      <c r="K286" s="10">
        <v>90496.6513</v>
      </c>
      <c r="L286" s="10">
        <f t="shared" si="15"/>
        <v>73.13378457573931</v>
      </c>
    </row>
    <row r="287" spans="1:12" ht="63.75">
      <c r="A287" s="6" t="s">
        <v>283</v>
      </c>
      <c r="B287" s="7" t="s">
        <v>604</v>
      </c>
      <c r="C287" s="10">
        <v>423690</v>
      </c>
      <c r="D287" s="10">
        <v>423690</v>
      </c>
      <c r="E287" s="10">
        <v>105367.17158</v>
      </c>
      <c r="F287" s="10"/>
      <c r="G287" s="10"/>
      <c r="H287" s="10"/>
      <c r="I287" s="10">
        <f t="shared" si="13"/>
        <v>24.8689304869126</v>
      </c>
      <c r="J287" s="10">
        <f t="shared" si="14"/>
        <v>24.8689304869126</v>
      </c>
      <c r="K287" s="10">
        <v>101955.71451</v>
      </c>
      <c r="L287" s="10">
        <f t="shared" si="15"/>
        <v>103.346018500675</v>
      </c>
    </row>
    <row r="288" spans="1:12" ht="63.75">
      <c r="A288" s="6" t="s">
        <v>284</v>
      </c>
      <c r="B288" s="7" t="s">
        <v>605</v>
      </c>
      <c r="C288" s="10">
        <v>423690</v>
      </c>
      <c r="D288" s="10">
        <v>423690</v>
      </c>
      <c r="E288" s="10">
        <v>105367.17158</v>
      </c>
      <c r="F288" s="10"/>
      <c r="G288" s="10"/>
      <c r="H288" s="10"/>
      <c r="I288" s="10">
        <f t="shared" si="13"/>
        <v>24.8689304869126</v>
      </c>
      <c r="J288" s="10">
        <f t="shared" si="14"/>
        <v>24.8689304869126</v>
      </c>
      <c r="K288" s="10">
        <v>101955.71451</v>
      </c>
      <c r="L288" s="10">
        <f t="shared" si="15"/>
        <v>103.346018500675</v>
      </c>
    </row>
    <row r="289" spans="1:12" ht="63.75">
      <c r="A289" s="6" t="s">
        <v>285</v>
      </c>
      <c r="B289" s="7" t="s">
        <v>606</v>
      </c>
      <c r="C289" s="10">
        <v>233907.2</v>
      </c>
      <c r="D289" s="10">
        <v>233907.2</v>
      </c>
      <c r="E289" s="10">
        <v>16534.65236</v>
      </c>
      <c r="F289" s="10"/>
      <c r="G289" s="10"/>
      <c r="H289" s="10"/>
      <c r="I289" s="10">
        <f t="shared" si="13"/>
        <v>7.068894142634344</v>
      </c>
      <c r="J289" s="10">
        <f t="shared" si="14"/>
        <v>7.068894142634344</v>
      </c>
      <c r="K289" s="10">
        <v>31815.67702</v>
      </c>
      <c r="L289" s="10">
        <f t="shared" si="15"/>
        <v>51.970141479642166</v>
      </c>
    </row>
    <row r="290" spans="1:12" s="20" customFormat="1" ht="63.75">
      <c r="A290" s="6" t="s">
        <v>286</v>
      </c>
      <c r="B290" s="7" t="s">
        <v>607</v>
      </c>
      <c r="C290" s="10">
        <v>233907.2</v>
      </c>
      <c r="D290" s="10">
        <v>233907.2</v>
      </c>
      <c r="E290" s="10">
        <v>16534.65236</v>
      </c>
      <c r="F290" s="10"/>
      <c r="G290" s="10"/>
      <c r="H290" s="10"/>
      <c r="I290" s="10">
        <f t="shared" si="13"/>
        <v>7.068894142634344</v>
      </c>
      <c r="J290" s="10">
        <f t="shared" si="14"/>
        <v>7.068894142634344</v>
      </c>
      <c r="K290" s="10">
        <v>31815.67702</v>
      </c>
      <c r="L290" s="10">
        <f t="shared" si="15"/>
        <v>51.970141479642166</v>
      </c>
    </row>
    <row r="291" spans="1:12" ht="25.5">
      <c r="A291" s="6" t="s">
        <v>287</v>
      </c>
      <c r="B291" s="7" t="s">
        <v>608</v>
      </c>
      <c r="C291" s="10">
        <v>14758.6</v>
      </c>
      <c r="D291" s="10">
        <v>14758.6</v>
      </c>
      <c r="E291" s="10">
        <v>14758.6</v>
      </c>
      <c r="F291" s="10"/>
      <c r="G291" s="10"/>
      <c r="H291" s="10"/>
      <c r="I291" s="10">
        <f t="shared" si="13"/>
        <v>100</v>
      </c>
      <c r="J291" s="10">
        <f t="shared" si="14"/>
        <v>100</v>
      </c>
      <c r="K291" s="10">
        <v>0</v>
      </c>
      <c r="L291" s="10">
        <v>0</v>
      </c>
    </row>
    <row r="292" spans="1:12" ht="25.5">
      <c r="A292" s="6" t="s">
        <v>288</v>
      </c>
      <c r="B292" s="7" t="s">
        <v>609</v>
      </c>
      <c r="C292" s="10">
        <v>14758.6</v>
      </c>
      <c r="D292" s="10">
        <v>14758.6</v>
      </c>
      <c r="E292" s="10">
        <v>14758.6</v>
      </c>
      <c r="F292" s="10"/>
      <c r="G292" s="10"/>
      <c r="H292" s="10"/>
      <c r="I292" s="10">
        <f t="shared" si="13"/>
        <v>100</v>
      </c>
      <c r="J292" s="10">
        <f t="shared" si="14"/>
        <v>100</v>
      </c>
      <c r="K292" s="10">
        <v>0</v>
      </c>
      <c r="L292" s="10">
        <v>0</v>
      </c>
    </row>
    <row r="293" spans="1:12" ht="25.5">
      <c r="A293" s="6" t="s">
        <v>289</v>
      </c>
      <c r="B293" s="7" t="s">
        <v>610</v>
      </c>
      <c r="C293" s="10">
        <v>115774.7</v>
      </c>
      <c r="D293" s="10">
        <v>115774.7</v>
      </c>
      <c r="E293" s="10">
        <v>16819.6091</v>
      </c>
      <c r="F293" s="10"/>
      <c r="G293" s="10"/>
      <c r="H293" s="10"/>
      <c r="I293" s="10">
        <f t="shared" si="13"/>
        <v>14.527879666282878</v>
      </c>
      <c r="J293" s="10">
        <f t="shared" si="14"/>
        <v>14.527879666282878</v>
      </c>
      <c r="K293" s="10">
        <v>16352.84188</v>
      </c>
      <c r="L293" s="10">
        <f t="shared" si="15"/>
        <v>102.8543492527184</v>
      </c>
    </row>
    <row r="294" spans="1:12" ht="12.75">
      <c r="A294" s="6" t="s">
        <v>290</v>
      </c>
      <c r="B294" s="7" t="s">
        <v>611</v>
      </c>
      <c r="C294" s="10">
        <v>704886.4</v>
      </c>
      <c r="D294" s="10">
        <f>D299+D300+D302+D304+D306+D307</f>
        <v>705322.71743</v>
      </c>
      <c r="E294" s="10">
        <v>4905.56949</v>
      </c>
      <c r="F294" s="10"/>
      <c r="G294" s="10"/>
      <c r="H294" s="10"/>
      <c r="I294" s="10">
        <f t="shared" si="13"/>
        <v>0.6959375993067818</v>
      </c>
      <c r="J294" s="10">
        <f t="shared" si="14"/>
        <v>0.6955070875746825</v>
      </c>
      <c r="K294" s="10">
        <v>74399.25356</v>
      </c>
      <c r="L294" s="10">
        <f t="shared" si="15"/>
        <v>6.5935735310084205</v>
      </c>
    </row>
    <row r="295" spans="1:12" ht="63.75">
      <c r="A295" s="6" t="s">
        <v>903</v>
      </c>
      <c r="B295" s="7" t="s">
        <v>904</v>
      </c>
      <c r="C295" s="10">
        <v>0</v>
      </c>
      <c r="D295" s="10">
        <v>0</v>
      </c>
      <c r="E295" s="10">
        <v>0</v>
      </c>
      <c r="F295" s="10"/>
      <c r="G295" s="10"/>
      <c r="H295" s="10"/>
      <c r="I295" s="10">
        <v>0</v>
      </c>
      <c r="J295" s="10">
        <v>0</v>
      </c>
      <c r="K295" s="10">
        <v>504</v>
      </c>
      <c r="L295" s="10">
        <f t="shared" si="15"/>
        <v>0</v>
      </c>
    </row>
    <row r="296" spans="1:12" ht="63.75">
      <c r="A296" s="6" t="s">
        <v>905</v>
      </c>
      <c r="B296" s="7" t="s">
        <v>906</v>
      </c>
      <c r="C296" s="10">
        <v>0</v>
      </c>
      <c r="D296" s="10">
        <v>0</v>
      </c>
      <c r="E296" s="10">
        <v>0</v>
      </c>
      <c r="F296" s="10"/>
      <c r="G296" s="10"/>
      <c r="H296" s="10"/>
      <c r="I296" s="10">
        <v>0</v>
      </c>
      <c r="J296" s="10">
        <v>0</v>
      </c>
      <c r="K296" s="10">
        <v>504</v>
      </c>
      <c r="L296" s="10">
        <f t="shared" si="15"/>
        <v>0</v>
      </c>
    </row>
    <row r="297" spans="1:12" ht="76.5">
      <c r="A297" s="6" t="s">
        <v>907</v>
      </c>
      <c r="B297" s="7" t="s">
        <v>908</v>
      </c>
      <c r="C297" s="10">
        <v>0</v>
      </c>
      <c r="D297" s="10">
        <v>0</v>
      </c>
      <c r="E297" s="10">
        <v>0</v>
      </c>
      <c r="F297" s="10"/>
      <c r="G297" s="10"/>
      <c r="H297" s="10"/>
      <c r="I297" s="10">
        <v>0</v>
      </c>
      <c r="J297" s="10">
        <v>0</v>
      </c>
      <c r="K297" s="10">
        <v>521.76666</v>
      </c>
      <c r="L297" s="10">
        <f t="shared" si="15"/>
        <v>0</v>
      </c>
    </row>
    <row r="298" spans="1:12" ht="76.5">
      <c r="A298" s="6" t="s">
        <v>909</v>
      </c>
      <c r="B298" s="7" t="s">
        <v>910</v>
      </c>
      <c r="C298" s="10">
        <v>0</v>
      </c>
      <c r="D298" s="10">
        <v>0</v>
      </c>
      <c r="E298" s="10">
        <v>0</v>
      </c>
      <c r="F298" s="10"/>
      <c r="G298" s="10"/>
      <c r="H298" s="10"/>
      <c r="I298" s="10">
        <v>0</v>
      </c>
      <c r="J298" s="10">
        <v>0</v>
      </c>
      <c r="K298" s="10">
        <v>521.76666</v>
      </c>
      <c r="L298" s="10">
        <f t="shared" si="15"/>
        <v>0</v>
      </c>
    </row>
    <row r="299" spans="1:12" ht="25.5">
      <c r="A299" s="6" t="s">
        <v>291</v>
      </c>
      <c r="B299" s="7" t="s">
        <v>612</v>
      </c>
      <c r="C299" s="10">
        <v>18000</v>
      </c>
      <c r="D299" s="10">
        <v>18000</v>
      </c>
      <c r="E299" s="10">
        <v>0</v>
      </c>
      <c r="F299" s="10"/>
      <c r="G299" s="10"/>
      <c r="H299" s="10"/>
      <c r="I299" s="10">
        <f t="shared" si="13"/>
        <v>0</v>
      </c>
      <c r="J299" s="10">
        <f t="shared" si="14"/>
        <v>0</v>
      </c>
      <c r="K299" s="10">
        <v>0</v>
      </c>
      <c r="L299" s="10">
        <v>0</v>
      </c>
    </row>
    <row r="300" spans="1:12" s="20" customFormat="1" ht="38.25">
      <c r="A300" s="6" t="s">
        <v>292</v>
      </c>
      <c r="B300" s="7" t="s">
        <v>613</v>
      </c>
      <c r="C300" s="10">
        <v>3256.2</v>
      </c>
      <c r="D300" s="10">
        <v>3256.2</v>
      </c>
      <c r="E300" s="10">
        <v>1217.72217</v>
      </c>
      <c r="F300" s="10"/>
      <c r="G300" s="10"/>
      <c r="H300" s="10"/>
      <c r="I300" s="10">
        <f t="shared" si="13"/>
        <v>37.39703243044039</v>
      </c>
      <c r="J300" s="10">
        <f t="shared" si="14"/>
        <v>37.39703243044039</v>
      </c>
      <c r="K300" s="10">
        <v>2098.3842799999998</v>
      </c>
      <c r="L300" s="10">
        <f t="shared" si="15"/>
        <v>58.03141882096068</v>
      </c>
    </row>
    <row r="301" spans="1:12" ht="38.25">
      <c r="A301" s="6" t="s">
        <v>293</v>
      </c>
      <c r="B301" s="7" t="s">
        <v>614</v>
      </c>
      <c r="C301" s="10">
        <v>3256.2</v>
      </c>
      <c r="D301" s="10">
        <v>3256.2</v>
      </c>
      <c r="E301" s="10">
        <v>1217.72217</v>
      </c>
      <c r="F301" s="10"/>
      <c r="G301" s="10"/>
      <c r="H301" s="10"/>
      <c r="I301" s="10">
        <f t="shared" si="13"/>
        <v>37.39703243044039</v>
      </c>
      <c r="J301" s="10">
        <f t="shared" si="14"/>
        <v>37.39703243044039</v>
      </c>
      <c r="K301" s="10">
        <v>2098.3842799999998</v>
      </c>
      <c r="L301" s="10">
        <f t="shared" si="15"/>
        <v>58.03141882096068</v>
      </c>
    </row>
    <row r="302" spans="1:12" s="20" customFormat="1" ht="25.5">
      <c r="A302" s="6" t="s">
        <v>294</v>
      </c>
      <c r="B302" s="28" t="s">
        <v>615</v>
      </c>
      <c r="C302" s="10">
        <v>19.8</v>
      </c>
      <c r="D302" s="10">
        <v>456.11743</v>
      </c>
      <c r="E302" s="10">
        <v>456.11743</v>
      </c>
      <c r="F302" s="10"/>
      <c r="G302" s="10"/>
      <c r="H302" s="10"/>
      <c r="I302" s="10" t="s">
        <v>925</v>
      </c>
      <c r="J302" s="10">
        <f t="shared" si="14"/>
        <v>100</v>
      </c>
      <c r="K302" s="10">
        <v>888.88485</v>
      </c>
      <c r="L302" s="10">
        <f t="shared" si="15"/>
        <v>51.313444030461305</v>
      </c>
    </row>
    <row r="303" spans="1:12" s="20" customFormat="1" ht="38.25">
      <c r="A303" s="6" t="s">
        <v>295</v>
      </c>
      <c r="B303" s="7" t="s">
        <v>616</v>
      </c>
      <c r="C303" s="10">
        <v>19.8</v>
      </c>
      <c r="D303" s="10">
        <v>456.11743</v>
      </c>
      <c r="E303" s="10">
        <v>456.11743</v>
      </c>
      <c r="F303" s="10"/>
      <c r="G303" s="10"/>
      <c r="H303" s="10"/>
      <c r="I303" s="10" t="s">
        <v>925</v>
      </c>
      <c r="J303" s="10">
        <f t="shared" si="14"/>
        <v>100</v>
      </c>
      <c r="K303" s="10">
        <v>888.88485</v>
      </c>
      <c r="L303" s="10">
        <f t="shared" si="15"/>
        <v>51.313444030461305</v>
      </c>
    </row>
    <row r="304" spans="1:12" ht="25.5">
      <c r="A304" s="6" t="s">
        <v>296</v>
      </c>
      <c r="B304" s="7" t="s">
        <v>617</v>
      </c>
      <c r="C304" s="10">
        <v>87066.2</v>
      </c>
      <c r="D304" s="10">
        <v>87066.2</v>
      </c>
      <c r="E304" s="10">
        <v>3231.72989</v>
      </c>
      <c r="F304" s="10"/>
      <c r="G304" s="10"/>
      <c r="H304" s="10"/>
      <c r="I304" s="10">
        <f t="shared" si="13"/>
        <v>3.711807670485217</v>
      </c>
      <c r="J304" s="10">
        <f t="shared" si="14"/>
        <v>3.711807670485217</v>
      </c>
      <c r="K304" s="10">
        <v>70386.21777</v>
      </c>
      <c r="L304" s="10">
        <f t="shared" si="15"/>
        <v>4.591424276497248</v>
      </c>
    </row>
    <row r="305" spans="1:12" ht="38.25">
      <c r="A305" s="6" t="s">
        <v>297</v>
      </c>
      <c r="B305" s="7" t="s">
        <v>618</v>
      </c>
      <c r="C305" s="10">
        <v>87066.2</v>
      </c>
      <c r="D305" s="10">
        <v>87066.2</v>
      </c>
      <c r="E305" s="10">
        <v>3231.72989</v>
      </c>
      <c r="F305" s="10"/>
      <c r="G305" s="10"/>
      <c r="H305" s="10"/>
      <c r="I305" s="10">
        <f t="shared" si="13"/>
        <v>3.711807670485217</v>
      </c>
      <c r="J305" s="10">
        <f t="shared" si="14"/>
        <v>3.711807670485217</v>
      </c>
      <c r="K305" s="10">
        <v>70386.21777</v>
      </c>
      <c r="L305" s="10">
        <f t="shared" si="15"/>
        <v>4.591424276497248</v>
      </c>
    </row>
    <row r="306" spans="1:12" ht="76.5">
      <c r="A306" s="6" t="s">
        <v>298</v>
      </c>
      <c r="B306" s="7" t="s">
        <v>619</v>
      </c>
      <c r="C306" s="10">
        <v>125</v>
      </c>
      <c r="D306" s="10">
        <v>125</v>
      </c>
      <c r="E306" s="10">
        <v>0</v>
      </c>
      <c r="F306" s="10"/>
      <c r="G306" s="10"/>
      <c r="H306" s="10"/>
      <c r="I306" s="10">
        <f t="shared" si="13"/>
        <v>0</v>
      </c>
      <c r="J306" s="10">
        <f t="shared" si="14"/>
        <v>0</v>
      </c>
      <c r="K306" s="10">
        <v>0</v>
      </c>
      <c r="L306" s="10">
        <v>0</v>
      </c>
    </row>
    <row r="307" spans="1:12" ht="25.5">
      <c r="A307" s="6" t="s">
        <v>299</v>
      </c>
      <c r="B307" s="7" t="s">
        <v>620</v>
      </c>
      <c r="C307" s="10">
        <v>596419.2</v>
      </c>
      <c r="D307" s="10">
        <v>596419.2</v>
      </c>
      <c r="E307" s="10">
        <v>0</v>
      </c>
      <c r="F307" s="10"/>
      <c r="G307" s="10"/>
      <c r="H307" s="10"/>
      <c r="I307" s="10">
        <f t="shared" si="13"/>
        <v>0</v>
      </c>
      <c r="J307" s="10">
        <f t="shared" si="14"/>
        <v>0</v>
      </c>
      <c r="K307" s="10">
        <v>0</v>
      </c>
      <c r="L307" s="10">
        <v>0</v>
      </c>
    </row>
    <row r="308" spans="1:12" ht="25.5">
      <c r="A308" s="4" t="s">
        <v>300</v>
      </c>
      <c r="B308" s="5" t="s">
        <v>621</v>
      </c>
      <c r="C308" s="9">
        <v>37116</v>
      </c>
      <c r="D308" s="9">
        <v>37116</v>
      </c>
      <c r="E308" s="9">
        <v>0</v>
      </c>
      <c r="F308" s="9"/>
      <c r="G308" s="9"/>
      <c r="H308" s="9"/>
      <c r="I308" s="9">
        <f t="shared" si="13"/>
        <v>0</v>
      </c>
      <c r="J308" s="9">
        <f t="shared" si="14"/>
        <v>0</v>
      </c>
      <c r="K308" s="9">
        <v>209655.33678</v>
      </c>
      <c r="L308" s="9">
        <f t="shared" si="15"/>
        <v>0</v>
      </c>
    </row>
    <row r="309" spans="1:12" ht="25.5">
      <c r="A309" s="6" t="s">
        <v>301</v>
      </c>
      <c r="B309" s="7" t="s">
        <v>622</v>
      </c>
      <c r="C309" s="10">
        <v>37116</v>
      </c>
      <c r="D309" s="10">
        <v>37116</v>
      </c>
      <c r="E309" s="10">
        <v>0</v>
      </c>
      <c r="F309" s="10"/>
      <c r="G309" s="10"/>
      <c r="H309" s="10"/>
      <c r="I309" s="10">
        <f t="shared" si="13"/>
        <v>0</v>
      </c>
      <c r="J309" s="10">
        <f t="shared" si="14"/>
        <v>0</v>
      </c>
      <c r="K309" s="10">
        <v>209655.33678</v>
      </c>
      <c r="L309" s="10">
        <f t="shared" si="15"/>
        <v>0</v>
      </c>
    </row>
    <row r="310" spans="1:12" ht="76.5">
      <c r="A310" s="6" t="s">
        <v>302</v>
      </c>
      <c r="B310" s="7" t="s">
        <v>623</v>
      </c>
      <c r="C310" s="10">
        <v>37116</v>
      </c>
      <c r="D310" s="10">
        <v>37116</v>
      </c>
      <c r="E310" s="10">
        <v>0</v>
      </c>
      <c r="F310" s="10"/>
      <c r="G310" s="10"/>
      <c r="H310" s="10"/>
      <c r="I310" s="10">
        <f t="shared" si="13"/>
        <v>0</v>
      </c>
      <c r="J310" s="10">
        <f t="shared" si="14"/>
        <v>0</v>
      </c>
      <c r="K310" s="10">
        <v>209655.33678</v>
      </c>
      <c r="L310" s="10">
        <f t="shared" si="15"/>
        <v>0</v>
      </c>
    </row>
    <row r="311" spans="1:12" ht="25.5">
      <c r="A311" s="4" t="s">
        <v>303</v>
      </c>
      <c r="B311" s="5" t="s">
        <v>624</v>
      </c>
      <c r="C311" s="9">
        <v>7065.5</v>
      </c>
      <c r="D311" s="9">
        <v>7065.5</v>
      </c>
      <c r="E311" s="9">
        <v>0</v>
      </c>
      <c r="F311" s="9"/>
      <c r="G311" s="9"/>
      <c r="H311" s="9"/>
      <c r="I311" s="9">
        <f t="shared" si="13"/>
        <v>0</v>
      </c>
      <c r="J311" s="9">
        <f t="shared" si="14"/>
        <v>0</v>
      </c>
      <c r="K311" s="9">
        <v>0</v>
      </c>
      <c r="L311" s="9">
        <v>0</v>
      </c>
    </row>
    <row r="312" spans="1:12" ht="25.5">
      <c r="A312" s="6" t="s">
        <v>304</v>
      </c>
      <c r="B312" s="7" t="s">
        <v>625</v>
      </c>
      <c r="C312" s="10">
        <v>7065.5</v>
      </c>
      <c r="D312" s="10">
        <v>7065.5</v>
      </c>
      <c r="E312" s="10">
        <v>0</v>
      </c>
      <c r="F312" s="10"/>
      <c r="G312" s="10"/>
      <c r="H312" s="10"/>
      <c r="I312" s="10">
        <f t="shared" si="13"/>
        <v>0</v>
      </c>
      <c r="J312" s="10">
        <f t="shared" si="14"/>
        <v>0</v>
      </c>
      <c r="K312" s="10">
        <v>0</v>
      </c>
      <c r="L312" s="10">
        <v>0</v>
      </c>
    </row>
    <row r="313" spans="1:12" ht="25.5">
      <c r="A313" s="6" t="s">
        <v>305</v>
      </c>
      <c r="B313" s="7" t="s">
        <v>626</v>
      </c>
      <c r="C313" s="10">
        <v>7065.5</v>
      </c>
      <c r="D313" s="10">
        <v>7065.5</v>
      </c>
      <c r="E313" s="10">
        <v>0</v>
      </c>
      <c r="F313" s="10"/>
      <c r="G313" s="10"/>
      <c r="H313" s="10"/>
      <c r="I313" s="10">
        <f t="shared" si="13"/>
        <v>0</v>
      </c>
      <c r="J313" s="10">
        <f t="shared" si="14"/>
        <v>0</v>
      </c>
      <c r="K313" s="10">
        <v>0</v>
      </c>
      <c r="L313" s="10">
        <v>0</v>
      </c>
    </row>
    <row r="314" spans="1:12" s="20" customFormat="1" ht="63.75">
      <c r="A314" s="4" t="s">
        <v>306</v>
      </c>
      <c r="B314" s="5" t="s">
        <v>627</v>
      </c>
      <c r="C314" s="9">
        <v>0</v>
      </c>
      <c r="D314" s="9">
        <v>0</v>
      </c>
      <c r="E314" s="9">
        <v>270196.84163</v>
      </c>
      <c r="F314" s="9"/>
      <c r="G314" s="9"/>
      <c r="H314" s="9"/>
      <c r="I314" s="9">
        <v>0</v>
      </c>
      <c r="J314" s="9">
        <v>0</v>
      </c>
      <c r="K314" s="9">
        <v>359113.45136</v>
      </c>
      <c r="L314" s="9">
        <f t="shared" si="15"/>
        <v>75.239966814592</v>
      </c>
    </row>
    <row r="315" spans="1:12" s="20" customFormat="1" ht="51">
      <c r="A315" s="6" t="s">
        <v>307</v>
      </c>
      <c r="B315" s="7" t="s">
        <v>628</v>
      </c>
      <c r="C315" s="10">
        <v>0</v>
      </c>
      <c r="D315" s="10">
        <v>0</v>
      </c>
      <c r="E315" s="10">
        <v>266932.71391</v>
      </c>
      <c r="F315" s="10"/>
      <c r="G315" s="10"/>
      <c r="H315" s="10"/>
      <c r="I315" s="10">
        <v>0</v>
      </c>
      <c r="J315" s="10">
        <v>0</v>
      </c>
      <c r="K315" s="10">
        <v>354216.26229000004</v>
      </c>
      <c r="L315" s="10">
        <f t="shared" si="15"/>
        <v>75.35868403790556</v>
      </c>
    </row>
    <row r="316" spans="1:12" ht="25.5">
      <c r="A316" s="6" t="s">
        <v>308</v>
      </c>
      <c r="B316" s="7" t="s">
        <v>629</v>
      </c>
      <c r="C316" s="10">
        <v>0</v>
      </c>
      <c r="D316" s="10">
        <v>0</v>
      </c>
      <c r="E316" s="10">
        <v>3264.1277200000004</v>
      </c>
      <c r="F316" s="10"/>
      <c r="G316" s="10"/>
      <c r="H316" s="10"/>
      <c r="I316" s="10">
        <v>0</v>
      </c>
      <c r="J316" s="10">
        <v>0</v>
      </c>
      <c r="K316" s="10">
        <v>4897.18907</v>
      </c>
      <c r="L316" s="10">
        <f t="shared" si="15"/>
        <v>66.65308758438441</v>
      </c>
    </row>
    <row r="317" spans="1:12" ht="38.25">
      <c r="A317" s="6" t="s">
        <v>309</v>
      </c>
      <c r="B317" s="7" t="s">
        <v>630</v>
      </c>
      <c r="C317" s="10">
        <v>0</v>
      </c>
      <c r="D317" s="10">
        <v>0</v>
      </c>
      <c r="E317" s="10">
        <v>266932.71391</v>
      </c>
      <c r="F317" s="10"/>
      <c r="G317" s="10"/>
      <c r="H317" s="10"/>
      <c r="I317" s="10">
        <v>0</v>
      </c>
      <c r="J317" s="10">
        <v>0</v>
      </c>
      <c r="K317" s="10">
        <v>354216.26229000004</v>
      </c>
      <c r="L317" s="10">
        <f t="shared" si="15"/>
        <v>75.35868403790556</v>
      </c>
    </row>
    <row r="318" spans="1:12" ht="25.5">
      <c r="A318" s="6" t="s">
        <v>310</v>
      </c>
      <c r="B318" s="7" t="s">
        <v>631</v>
      </c>
      <c r="C318" s="10">
        <v>0</v>
      </c>
      <c r="D318" s="10">
        <v>0</v>
      </c>
      <c r="E318" s="10">
        <v>3264.1277200000004</v>
      </c>
      <c r="F318" s="10"/>
      <c r="G318" s="10"/>
      <c r="H318" s="10"/>
      <c r="I318" s="10">
        <v>0</v>
      </c>
      <c r="J318" s="10">
        <v>0</v>
      </c>
      <c r="K318" s="10">
        <v>4897.18907</v>
      </c>
      <c r="L318" s="10">
        <f t="shared" si="15"/>
        <v>66.65308758438441</v>
      </c>
    </row>
    <row r="319" spans="1:12" ht="25.5">
      <c r="A319" s="6" t="s">
        <v>311</v>
      </c>
      <c r="B319" s="7" t="s">
        <v>632</v>
      </c>
      <c r="C319" s="10">
        <v>0</v>
      </c>
      <c r="D319" s="10">
        <v>0</v>
      </c>
      <c r="E319" s="10">
        <v>524.49517</v>
      </c>
      <c r="F319" s="10"/>
      <c r="G319" s="10"/>
      <c r="H319" s="10"/>
      <c r="I319" s="10">
        <v>0</v>
      </c>
      <c r="J319" s="10">
        <v>0</v>
      </c>
      <c r="K319" s="10">
        <v>4783.953030000001</v>
      </c>
      <c r="L319" s="10">
        <f t="shared" si="15"/>
        <v>10.963635443552839</v>
      </c>
    </row>
    <row r="320" spans="1:12" s="20" customFormat="1" ht="25.5">
      <c r="A320" s="6" t="s">
        <v>312</v>
      </c>
      <c r="B320" s="7" t="s">
        <v>633</v>
      </c>
      <c r="C320" s="10">
        <v>0</v>
      </c>
      <c r="D320" s="10">
        <v>0</v>
      </c>
      <c r="E320" s="10">
        <v>1.0760699999999999</v>
      </c>
      <c r="F320" s="10"/>
      <c r="G320" s="10"/>
      <c r="H320" s="10"/>
      <c r="I320" s="10">
        <v>0</v>
      </c>
      <c r="J320" s="10">
        <v>0</v>
      </c>
      <c r="K320" s="10">
        <v>0</v>
      </c>
      <c r="L320" s="10">
        <v>0</v>
      </c>
    </row>
    <row r="321" spans="1:12" s="20" customFormat="1" ht="38.25">
      <c r="A321" s="6" t="s">
        <v>911</v>
      </c>
      <c r="B321" s="7" t="s">
        <v>912</v>
      </c>
      <c r="C321" s="10">
        <v>0</v>
      </c>
      <c r="D321" s="10">
        <v>0</v>
      </c>
      <c r="E321" s="10">
        <v>0</v>
      </c>
      <c r="F321" s="10"/>
      <c r="G321" s="10"/>
      <c r="H321" s="10"/>
      <c r="I321" s="10">
        <v>0</v>
      </c>
      <c r="J321" s="10">
        <v>0</v>
      </c>
      <c r="K321" s="10">
        <v>96270.90711</v>
      </c>
      <c r="L321" s="10">
        <f t="shared" si="15"/>
        <v>0</v>
      </c>
    </row>
    <row r="322" spans="1:12" ht="25.5">
      <c r="A322" s="6" t="s">
        <v>313</v>
      </c>
      <c r="B322" s="7" t="s">
        <v>634</v>
      </c>
      <c r="C322" s="10">
        <v>0</v>
      </c>
      <c r="D322" s="10">
        <v>0</v>
      </c>
      <c r="E322" s="10">
        <v>2738.55648</v>
      </c>
      <c r="F322" s="10"/>
      <c r="G322" s="10"/>
      <c r="H322" s="10"/>
      <c r="I322" s="10">
        <v>0</v>
      </c>
      <c r="J322" s="10">
        <v>0</v>
      </c>
      <c r="K322" s="10">
        <v>113.23603999999999</v>
      </c>
      <c r="L322" s="10" t="s">
        <v>925</v>
      </c>
    </row>
    <row r="323" spans="1:12" ht="38.25">
      <c r="A323" s="6" t="s">
        <v>913</v>
      </c>
      <c r="B323" s="7" t="s">
        <v>914</v>
      </c>
      <c r="C323" s="10">
        <v>0</v>
      </c>
      <c r="D323" s="10">
        <v>0</v>
      </c>
      <c r="E323" s="10">
        <v>0</v>
      </c>
      <c r="F323" s="10"/>
      <c r="G323" s="10"/>
      <c r="H323" s="10"/>
      <c r="I323" s="10">
        <v>0</v>
      </c>
      <c r="J323" s="10">
        <v>0</v>
      </c>
      <c r="K323" s="10">
        <v>119685.05201</v>
      </c>
      <c r="L323" s="10">
        <f t="shared" si="15"/>
        <v>0</v>
      </c>
    </row>
    <row r="324" spans="1:12" ht="51">
      <c r="A324" s="6" t="s">
        <v>314</v>
      </c>
      <c r="B324" s="7" t="s">
        <v>635</v>
      </c>
      <c r="C324" s="10">
        <v>0</v>
      </c>
      <c r="D324" s="10">
        <v>0</v>
      </c>
      <c r="E324" s="10">
        <v>166.523</v>
      </c>
      <c r="F324" s="10"/>
      <c r="G324" s="10"/>
      <c r="H324" s="10"/>
      <c r="I324" s="10">
        <v>0</v>
      </c>
      <c r="J324" s="10">
        <v>0</v>
      </c>
      <c r="K324" s="10">
        <v>0</v>
      </c>
      <c r="L324" s="10">
        <v>0</v>
      </c>
    </row>
    <row r="325" spans="1:12" ht="38.25">
      <c r="A325" s="6" t="s">
        <v>315</v>
      </c>
      <c r="B325" s="7" t="s">
        <v>636</v>
      </c>
      <c r="C325" s="10">
        <v>0</v>
      </c>
      <c r="D325" s="10">
        <v>0</v>
      </c>
      <c r="E325" s="10">
        <v>102.57388</v>
      </c>
      <c r="F325" s="10"/>
      <c r="G325" s="10"/>
      <c r="H325" s="10"/>
      <c r="I325" s="10">
        <v>0</v>
      </c>
      <c r="J325" s="10">
        <v>0</v>
      </c>
      <c r="K325" s="10">
        <v>0</v>
      </c>
      <c r="L325" s="10">
        <v>0</v>
      </c>
    </row>
    <row r="326" spans="1:12" ht="51">
      <c r="A326" s="6" t="s">
        <v>316</v>
      </c>
      <c r="B326" s="7" t="s">
        <v>637</v>
      </c>
      <c r="C326" s="10">
        <v>0</v>
      </c>
      <c r="D326" s="10">
        <v>0</v>
      </c>
      <c r="E326" s="10">
        <v>55.66318</v>
      </c>
      <c r="F326" s="10"/>
      <c r="G326" s="10"/>
      <c r="H326" s="10"/>
      <c r="I326" s="10">
        <v>0</v>
      </c>
      <c r="J326" s="10">
        <v>0</v>
      </c>
      <c r="K326" s="10">
        <v>0</v>
      </c>
      <c r="L326" s="10">
        <v>0</v>
      </c>
    </row>
    <row r="327" spans="1:12" ht="38.25">
      <c r="A327" s="6" t="s">
        <v>317</v>
      </c>
      <c r="B327" s="7" t="s">
        <v>638</v>
      </c>
      <c r="C327" s="10">
        <v>0</v>
      </c>
      <c r="D327" s="10">
        <v>0</v>
      </c>
      <c r="E327" s="10">
        <v>3896.4518</v>
      </c>
      <c r="F327" s="10"/>
      <c r="G327" s="10"/>
      <c r="H327" s="10"/>
      <c r="I327" s="10">
        <v>0</v>
      </c>
      <c r="J327" s="10">
        <v>0</v>
      </c>
      <c r="K327" s="10">
        <v>0</v>
      </c>
      <c r="L327" s="10">
        <v>0</v>
      </c>
    </row>
    <row r="328" spans="1:12" ht="63.75">
      <c r="A328" s="6" t="s">
        <v>318</v>
      </c>
      <c r="B328" s="7" t="s">
        <v>639</v>
      </c>
      <c r="C328" s="10">
        <v>0</v>
      </c>
      <c r="D328" s="10">
        <v>0</v>
      </c>
      <c r="E328" s="10">
        <v>5.7023</v>
      </c>
      <c r="F328" s="10"/>
      <c r="G328" s="10"/>
      <c r="H328" s="10"/>
      <c r="I328" s="10">
        <v>0</v>
      </c>
      <c r="J328" s="10">
        <v>0</v>
      </c>
      <c r="K328" s="10">
        <v>0</v>
      </c>
      <c r="L328" s="10">
        <v>0</v>
      </c>
    </row>
    <row r="329" spans="1:12" s="20" customFormat="1" ht="38.25">
      <c r="A329" s="6" t="s">
        <v>319</v>
      </c>
      <c r="B329" s="7" t="s">
        <v>640</v>
      </c>
      <c r="C329" s="10">
        <v>0</v>
      </c>
      <c r="D329" s="10">
        <v>0</v>
      </c>
      <c r="E329" s="10">
        <v>262689.57985</v>
      </c>
      <c r="F329" s="10"/>
      <c r="G329" s="10"/>
      <c r="H329" s="10"/>
      <c r="I329" s="10">
        <v>0</v>
      </c>
      <c r="J329" s="10">
        <v>0</v>
      </c>
      <c r="K329" s="10">
        <v>137802.8795</v>
      </c>
      <c r="L329" s="10">
        <f t="shared" si="15"/>
        <v>190.62706149765177</v>
      </c>
    </row>
    <row r="330" spans="1:12" ht="38.25">
      <c r="A330" s="6" t="s">
        <v>320</v>
      </c>
      <c r="B330" s="7" t="s">
        <v>641</v>
      </c>
      <c r="C330" s="10">
        <v>0</v>
      </c>
      <c r="D330" s="10">
        <v>0</v>
      </c>
      <c r="E330" s="10">
        <v>16.2199</v>
      </c>
      <c r="F330" s="10"/>
      <c r="G330" s="10"/>
      <c r="H330" s="10"/>
      <c r="I330" s="10">
        <v>0</v>
      </c>
      <c r="J330" s="10">
        <v>0</v>
      </c>
      <c r="K330" s="10">
        <v>457.42366999999996</v>
      </c>
      <c r="L330" s="10">
        <f t="shared" si="15"/>
        <v>3.545924940875928</v>
      </c>
    </row>
    <row r="331" spans="1:12" ht="38.25">
      <c r="A331" s="4" t="s">
        <v>321</v>
      </c>
      <c r="B331" s="5" t="s">
        <v>642</v>
      </c>
      <c r="C331" s="9">
        <v>0</v>
      </c>
      <c r="D331" s="9">
        <v>0</v>
      </c>
      <c r="E331" s="9">
        <v>-78155.001</v>
      </c>
      <c r="F331" s="9"/>
      <c r="G331" s="9"/>
      <c r="H331" s="9"/>
      <c r="I331" s="9">
        <v>0</v>
      </c>
      <c r="J331" s="9">
        <v>0</v>
      </c>
      <c r="K331" s="9">
        <v>-158913.50849</v>
      </c>
      <c r="L331" s="9">
        <f t="shared" si="15"/>
        <v>49.18084166829536</v>
      </c>
    </row>
    <row r="332" spans="1:12" ht="38.25">
      <c r="A332" s="6" t="s">
        <v>322</v>
      </c>
      <c r="B332" s="7" t="s">
        <v>643</v>
      </c>
      <c r="C332" s="10">
        <v>0</v>
      </c>
      <c r="D332" s="10">
        <v>0</v>
      </c>
      <c r="E332" s="10">
        <v>-78155.001</v>
      </c>
      <c r="F332" s="10"/>
      <c r="G332" s="10"/>
      <c r="H332" s="10"/>
      <c r="I332" s="10">
        <v>0</v>
      </c>
      <c r="J332" s="10">
        <v>0</v>
      </c>
      <c r="K332" s="10">
        <v>-158913.50849</v>
      </c>
      <c r="L332" s="10">
        <f t="shared" si="15"/>
        <v>49.18084166829536</v>
      </c>
    </row>
    <row r="333" spans="1:12" ht="38.25" hidden="1">
      <c r="A333" s="6" t="s">
        <v>323</v>
      </c>
      <c r="B333" s="7" t="s">
        <v>644</v>
      </c>
      <c r="C333" s="10">
        <v>0</v>
      </c>
      <c r="D333" s="10">
        <v>0</v>
      </c>
      <c r="E333" s="10">
        <v>-1.2</v>
      </c>
      <c r="F333" s="10"/>
      <c r="G333" s="10"/>
      <c r="H333" s="10"/>
      <c r="I333" s="10">
        <v>0</v>
      </c>
      <c r="J333" s="10">
        <v>0</v>
      </c>
      <c r="K333" s="10">
        <v>0</v>
      </c>
      <c r="L333" s="10">
        <v>0</v>
      </c>
    </row>
    <row r="334" spans="1:12" ht="38.25" hidden="1">
      <c r="A334" s="6" t="s">
        <v>324</v>
      </c>
      <c r="B334" s="7" t="s">
        <v>645</v>
      </c>
      <c r="C334" s="10">
        <v>0</v>
      </c>
      <c r="D334" s="10">
        <v>0</v>
      </c>
      <c r="E334" s="10">
        <v>-166.523</v>
      </c>
      <c r="F334" s="10"/>
      <c r="G334" s="10"/>
      <c r="H334" s="10"/>
      <c r="I334" s="10">
        <v>0</v>
      </c>
      <c r="J334" s="10">
        <v>0</v>
      </c>
      <c r="K334" s="10">
        <v>0</v>
      </c>
      <c r="L334" s="10">
        <v>0</v>
      </c>
    </row>
    <row r="335" spans="1:12" ht="38.25" hidden="1">
      <c r="A335" s="6" t="s">
        <v>325</v>
      </c>
      <c r="B335" s="7" t="s">
        <v>646</v>
      </c>
      <c r="C335" s="10">
        <v>0</v>
      </c>
      <c r="D335" s="10">
        <v>0</v>
      </c>
      <c r="E335" s="10">
        <v>-102.57388</v>
      </c>
      <c r="F335" s="10"/>
      <c r="G335" s="10"/>
      <c r="H335" s="10"/>
      <c r="I335" s="10">
        <v>0</v>
      </c>
      <c r="J335" s="10">
        <v>0</v>
      </c>
      <c r="K335" s="10">
        <v>0</v>
      </c>
      <c r="L335" s="10">
        <v>0</v>
      </c>
    </row>
    <row r="336" spans="1:12" ht="25.5" hidden="1">
      <c r="A336" s="6" t="s">
        <v>326</v>
      </c>
      <c r="B336" s="7" t="s">
        <v>647</v>
      </c>
      <c r="C336" s="10">
        <v>0</v>
      </c>
      <c r="D336" s="10">
        <v>0</v>
      </c>
      <c r="E336" s="10">
        <v>-1464.742</v>
      </c>
      <c r="F336" s="10"/>
      <c r="G336" s="10"/>
      <c r="H336" s="10"/>
      <c r="I336" s="10">
        <v>0</v>
      </c>
      <c r="J336" s="10">
        <v>0</v>
      </c>
      <c r="K336" s="10">
        <v>0</v>
      </c>
      <c r="L336" s="10">
        <v>0</v>
      </c>
    </row>
    <row r="337" spans="1:12" ht="25.5" hidden="1">
      <c r="A337" s="6" t="s">
        <v>327</v>
      </c>
      <c r="B337" s="7" t="s">
        <v>648</v>
      </c>
      <c r="C337" s="10">
        <v>0</v>
      </c>
      <c r="D337" s="10">
        <v>0</v>
      </c>
      <c r="E337" s="10">
        <v>-1.2</v>
      </c>
      <c r="F337" s="10"/>
      <c r="G337" s="10"/>
      <c r="H337" s="10"/>
      <c r="I337" s="10">
        <v>0</v>
      </c>
      <c r="J337" s="10">
        <v>0</v>
      </c>
      <c r="K337" s="10">
        <v>0</v>
      </c>
      <c r="L337" s="10">
        <v>0</v>
      </c>
    </row>
    <row r="338" spans="1:12" ht="38.25" hidden="1">
      <c r="A338" s="6" t="s">
        <v>328</v>
      </c>
      <c r="B338" s="7" t="s">
        <v>649</v>
      </c>
      <c r="C338" s="10">
        <v>0</v>
      </c>
      <c r="D338" s="10">
        <v>0</v>
      </c>
      <c r="E338" s="10">
        <v>-452.18142</v>
      </c>
      <c r="F338" s="10"/>
      <c r="G338" s="10"/>
      <c r="H338" s="10"/>
      <c r="I338" s="10">
        <v>0</v>
      </c>
      <c r="J338" s="10">
        <v>0</v>
      </c>
      <c r="K338" s="10">
        <v>0</v>
      </c>
      <c r="L338" s="10">
        <v>0</v>
      </c>
    </row>
    <row r="339" spans="1:12" ht="51" hidden="1">
      <c r="A339" s="6" t="s">
        <v>329</v>
      </c>
      <c r="B339" s="7" t="s">
        <v>650</v>
      </c>
      <c r="C339" s="10">
        <v>0</v>
      </c>
      <c r="D339" s="10">
        <v>0</v>
      </c>
      <c r="E339" s="10">
        <v>-0.703</v>
      </c>
      <c r="F339" s="10"/>
      <c r="G339" s="10"/>
      <c r="H339" s="10"/>
      <c r="I339" s="10">
        <v>0</v>
      </c>
      <c r="J339" s="10">
        <v>0</v>
      </c>
      <c r="K339" s="10">
        <v>0</v>
      </c>
      <c r="L339" s="10">
        <v>0</v>
      </c>
    </row>
    <row r="340" spans="1:12" s="20" customFormat="1" ht="38.25" hidden="1">
      <c r="A340" s="6" t="s">
        <v>330</v>
      </c>
      <c r="B340" s="7" t="s">
        <v>651</v>
      </c>
      <c r="C340" s="10">
        <v>0</v>
      </c>
      <c r="D340" s="10">
        <v>0</v>
      </c>
      <c r="E340" s="10">
        <v>-3</v>
      </c>
      <c r="F340" s="10"/>
      <c r="G340" s="10"/>
      <c r="H340" s="10"/>
      <c r="I340" s="10">
        <v>0</v>
      </c>
      <c r="J340" s="10">
        <v>0</v>
      </c>
      <c r="K340" s="10">
        <v>0</v>
      </c>
      <c r="L340" s="10">
        <v>0</v>
      </c>
    </row>
    <row r="341" spans="1:12" ht="38.25" hidden="1">
      <c r="A341" s="6" t="s">
        <v>331</v>
      </c>
      <c r="B341" s="7" t="s">
        <v>652</v>
      </c>
      <c r="C341" s="10">
        <v>0</v>
      </c>
      <c r="D341" s="10">
        <v>0</v>
      </c>
      <c r="E341" s="10">
        <v>-55.66318</v>
      </c>
      <c r="F341" s="10"/>
      <c r="G341" s="10"/>
      <c r="H341" s="10"/>
      <c r="I341" s="10">
        <v>0</v>
      </c>
      <c r="J341" s="10">
        <v>0</v>
      </c>
      <c r="K341" s="10">
        <v>0</v>
      </c>
      <c r="L341" s="10">
        <v>0</v>
      </c>
    </row>
    <row r="342" spans="1:12" ht="38.25" hidden="1">
      <c r="A342" s="6" t="s">
        <v>332</v>
      </c>
      <c r="B342" s="7" t="s">
        <v>653</v>
      </c>
      <c r="C342" s="10">
        <v>0</v>
      </c>
      <c r="D342" s="10">
        <v>0</v>
      </c>
      <c r="E342" s="10">
        <v>-1.41</v>
      </c>
      <c r="F342" s="10"/>
      <c r="G342" s="10"/>
      <c r="H342" s="10"/>
      <c r="I342" s="10">
        <v>0</v>
      </c>
      <c r="J342" s="10">
        <v>0</v>
      </c>
      <c r="K342" s="10">
        <v>0</v>
      </c>
      <c r="L342" s="10">
        <v>0</v>
      </c>
    </row>
    <row r="343" spans="1:12" ht="38.25" hidden="1">
      <c r="A343" s="6" t="s">
        <v>333</v>
      </c>
      <c r="B343" s="7" t="s">
        <v>654</v>
      </c>
      <c r="C343" s="10">
        <v>0</v>
      </c>
      <c r="D343" s="10">
        <v>0</v>
      </c>
      <c r="E343" s="10">
        <v>-4095.4518</v>
      </c>
      <c r="F343" s="10"/>
      <c r="G343" s="10"/>
      <c r="H343" s="10"/>
      <c r="I343" s="10">
        <v>0</v>
      </c>
      <c r="J343" s="10">
        <v>0</v>
      </c>
      <c r="K343" s="10">
        <v>0</v>
      </c>
      <c r="L343" s="10">
        <v>0</v>
      </c>
    </row>
    <row r="344" spans="1:12" s="20" customFormat="1" ht="38.25" hidden="1">
      <c r="A344" s="6" t="s">
        <v>334</v>
      </c>
      <c r="B344" s="7" t="s">
        <v>655</v>
      </c>
      <c r="C344" s="10">
        <v>0</v>
      </c>
      <c r="D344" s="10">
        <v>0</v>
      </c>
      <c r="E344" s="10">
        <v>-390.864</v>
      </c>
      <c r="F344" s="10"/>
      <c r="G344" s="10"/>
      <c r="H344" s="10"/>
      <c r="I344" s="10">
        <v>0</v>
      </c>
      <c r="J344" s="10">
        <v>0</v>
      </c>
      <c r="K344" s="10">
        <v>0</v>
      </c>
      <c r="L344" s="10">
        <v>0</v>
      </c>
    </row>
    <row r="345" spans="1:12" s="20" customFormat="1" ht="63.75" hidden="1">
      <c r="A345" s="6" t="s">
        <v>335</v>
      </c>
      <c r="B345" s="7" t="s">
        <v>656</v>
      </c>
      <c r="C345" s="10">
        <v>0</v>
      </c>
      <c r="D345" s="10">
        <v>0</v>
      </c>
      <c r="E345" s="10">
        <v>-247.54839</v>
      </c>
      <c r="F345" s="10"/>
      <c r="G345" s="10"/>
      <c r="H345" s="10"/>
      <c r="I345" s="10">
        <v>0</v>
      </c>
      <c r="J345" s="10">
        <v>0</v>
      </c>
      <c r="K345" s="10">
        <v>0</v>
      </c>
      <c r="L345" s="10">
        <v>0</v>
      </c>
    </row>
    <row r="346" spans="1:12" ht="76.5" hidden="1">
      <c r="A346" s="6" t="s">
        <v>336</v>
      </c>
      <c r="B346" s="7" t="s">
        <v>657</v>
      </c>
      <c r="C346" s="10">
        <v>0</v>
      </c>
      <c r="D346" s="10">
        <v>0</v>
      </c>
      <c r="E346" s="10">
        <v>-7558.63052</v>
      </c>
      <c r="F346" s="10"/>
      <c r="G346" s="10"/>
      <c r="H346" s="10"/>
      <c r="I346" s="10">
        <v>0</v>
      </c>
      <c r="J346" s="10">
        <v>0</v>
      </c>
      <c r="K346" s="10">
        <v>0</v>
      </c>
      <c r="L346" s="10">
        <v>0</v>
      </c>
    </row>
    <row r="347" spans="1:12" s="20" customFormat="1" ht="38.25" hidden="1">
      <c r="A347" s="6" t="s">
        <v>337</v>
      </c>
      <c r="B347" s="7" t="s">
        <v>658</v>
      </c>
      <c r="C347" s="10">
        <v>0</v>
      </c>
      <c r="D347" s="10">
        <v>0</v>
      </c>
      <c r="E347" s="10">
        <v>-63613.30981</v>
      </c>
      <c r="F347" s="10"/>
      <c r="G347" s="10"/>
      <c r="H347" s="10"/>
      <c r="I347" s="10">
        <v>0</v>
      </c>
      <c r="J347" s="10">
        <v>0</v>
      </c>
      <c r="K347" s="10">
        <v>0</v>
      </c>
      <c r="L347" s="10">
        <v>0</v>
      </c>
    </row>
    <row r="348" spans="1:12" s="20" customFormat="1" ht="12.75">
      <c r="A348" s="4" t="s">
        <v>660</v>
      </c>
      <c r="B348" s="5" t="s">
        <v>659</v>
      </c>
      <c r="C348" s="9">
        <f>C349+C359+C361+C367+C378+C383+C386+C394+C397+C405+C411+C415+C418+C420</f>
        <v>56929583.79999999</v>
      </c>
      <c r="D348" s="9">
        <v>57036900.32111</v>
      </c>
      <c r="E348" s="9">
        <v>9198526.882520001</v>
      </c>
      <c r="F348" s="9"/>
      <c r="G348" s="9"/>
      <c r="H348" s="9"/>
      <c r="I348" s="9">
        <f aca="true" t="shared" si="16" ref="I348:I408">E348/C348*100</f>
        <v>16.157727263272218</v>
      </c>
      <c r="J348" s="9">
        <f aca="true" t="shared" si="17" ref="J348:J408">E348/D348*100</f>
        <v>16.127326048108408</v>
      </c>
      <c r="K348" s="9">
        <v>10261895.32784</v>
      </c>
      <c r="L348" s="9">
        <f aca="true" t="shared" si="18" ref="L348:L408">E348/K348*100</f>
        <v>89.63769935915118</v>
      </c>
    </row>
    <row r="349" spans="1:12" ht="12.75">
      <c r="A349" s="4" t="s">
        <v>661</v>
      </c>
      <c r="B349" s="5" t="s">
        <v>737</v>
      </c>
      <c r="C349" s="9">
        <f>C350+C351+C352+C353+C354+C355+C356+C357+C358</f>
        <v>3643516</v>
      </c>
      <c r="D349" s="9">
        <v>3644786.3117600004</v>
      </c>
      <c r="E349" s="9">
        <v>392543.74204000004</v>
      </c>
      <c r="F349" s="9"/>
      <c r="G349" s="9"/>
      <c r="H349" s="9"/>
      <c r="I349" s="9">
        <f t="shared" si="16"/>
        <v>10.773761993634722</v>
      </c>
      <c r="J349" s="9">
        <f t="shared" si="17"/>
        <v>10.77000703095946</v>
      </c>
      <c r="K349" s="9">
        <v>394861.12928</v>
      </c>
      <c r="L349" s="9">
        <f t="shared" si="18"/>
        <v>99.41311335349074</v>
      </c>
    </row>
    <row r="350" spans="1:12" ht="25.5">
      <c r="A350" s="6" t="s">
        <v>662</v>
      </c>
      <c r="B350" s="7" t="s">
        <v>738</v>
      </c>
      <c r="C350" s="10">
        <v>4282.1</v>
      </c>
      <c r="D350" s="10">
        <v>4282.1</v>
      </c>
      <c r="E350" s="10">
        <v>526.44949</v>
      </c>
      <c r="F350" s="10"/>
      <c r="G350" s="10"/>
      <c r="H350" s="10"/>
      <c r="I350" s="10">
        <f t="shared" si="16"/>
        <v>12.294189533172974</v>
      </c>
      <c r="J350" s="10">
        <f t="shared" si="17"/>
        <v>12.294189533172974</v>
      </c>
      <c r="K350" s="10">
        <v>1530.5216200000002</v>
      </c>
      <c r="L350" s="10">
        <f t="shared" si="18"/>
        <v>34.39673658448548</v>
      </c>
    </row>
    <row r="351" spans="1:12" ht="25.5">
      <c r="A351" s="6" t="s">
        <v>663</v>
      </c>
      <c r="B351" s="7" t="s">
        <v>739</v>
      </c>
      <c r="C351" s="10">
        <v>187985</v>
      </c>
      <c r="D351" s="10">
        <v>187985</v>
      </c>
      <c r="E351" s="10">
        <v>26944.15284</v>
      </c>
      <c r="F351" s="10"/>
      <c r="G351" s="10"/>
      <c r="H351" s="10"/>
      <c r="I351" s="10">
        <f t="shared" si="16"/>
        <v>14.333139793068595</v>
      </c>
      <c r="J351" s="10">
        <f t="shared" si="17"/>
        <v>14.333139793068595</v>
      </c>
      <c r="K351" s="10">
        <v>46347.45041</v>
      </c>
      <c r="L351" s="10">
        <f t="shared" si="18"/>
        <v>58.13513494625043</v>
      </c>
    </row>
    <row r="352" spans="1:12" ht="38.25">
      <c r="A352" s="6" t="s">
        <v>664</v>
      </c>
      <c r="B352" s="7" t="s">
        <v>740</v>
      </c>
      <c r="C352" s="10">
        <v>333067.9</v>
      </c>
      <c r="D352" s="10">
        <v>333067.9</v>
      </c>
      <c r="E352" s="10">
        <v>61746.03533</v>
      </c>
      <c r="F352" s="10"/>
      <c r="G352" s="10"/>
      <c r="H352" s="10"/>
      <c r="I352" s="10">
        <f t="shared" si="16"/>
        <v>18.538572864572057</v>
      </c>
      <c r="J352" s="10">
        <f t="shared" si="17"/>
        <v>18.538572864572057</v>
      </c>
      <c r="K352" s="10">
        <v>61171.43264</v>
      </c>
      <c r="L352" s="10">
        <f t="shared" si="18"/>
        <v>100.93933175209675</v>
      </c>
    </row>
    <row r="353" spans="1:12" ht="12.75">
      <c r="A353" s="6" t="s">
        <v>665</v>
      </c>
      <c r="B353" s="7" t="s">
        <v>741</v>
      </c>
      <c r="C353" s="10">
        <v>235149.4</v>
      </c>
      <c r="D353" s="10">
        <v>235149.4</v>
      </c>
      <c r="E353" s="10">
        <v>37648.31941</v>
      </c>
      <c r="F353" s="10"/>
      <c r="G353" s="10"/>
      <c r="H353" s="10"/>
      <c r="I353" s="10">
        <f t="shared" si="16"/>
        <v>16.01038293527434</v>
      </c>
      <c r="J353" s="10">
        <f t="shared" si="17"/>
        <v>16.01038293527434</v>
      </c>
      <c r="K353" s="10">
        <v>36913.140100000004</v>
      </c>
      <c r="L353" s="10">
        <f t="shared" si="18"/>
        <v>101.99164662775463</v>
      </c>
    </row>
    <row r="354" spans="1:12" s="20" customFormat="1" ht="25.5">
      <c r="A354" s="6" t="s">
        <v>666</v>
      </c>
      <c r="B354" s="7" t="s">
        <v>742</v>
      </c>
      <c r="C354" s="10">
        <v>240161.9</v>
      </c>
      <c r="D354" s="10">
        <v>240161.9</v>
      </c>
      <c r="E354" s="10">
        <v>43671.477009999995</v>
      </c>
      <c r="F354" s="10"/>
      <c r="G354" s="10"/>
      <c r="H354" s="10"/>
      <c r="I354" s="10">
        <f t="shared" si="16"/>
        <v>18.18418200805373</v>
      </c>
      <c r="J354" s="10">
        <f t="shared" si="17"/>
        <v>18.18418200805373</v>
      </c>
      <c r="K354" s="10">
        <v>45952.24478</v>
      </c>
      <c r="L354" s="10">
        <f t="shared" si="18"/>
        <v>95.03665646603477</v>
      </c>
    </row>
    <row r="355" spans="1:12" ht="12.75">
      <c r="A355" s="6" t="s">
        <v>667</v>
      </c>
      <c r="B355" s="7" t="s">
        <v>743</v>
      </c>
      <c r="C355" s="10">
        <v>119837.8</v>
      </c>
      <c r="D355" s="10">
        <v>119837.8</v>
      </c>
      <c r="E355" s="10">
        <v>22980.61084</v>
      </c>
      <c r="F355" s="10"/>
      <c r="G355" s="10"/>
      <c r="H355" s="10"/>
      <c r="I355" s="10">
        <f t="shared" si="16"/>
        <v>19.17642917343276</v>
      </c>
      <c r="J355" s="10">
        <f t="shared" si="17"/>
        <v>19.17642917343276</v>
      </c>
      <c r="K355" s="10">
        <v>21922.669120000002</v>
      </c>
      <c r="L355" s="10">
        <f t="shared" si="18"/>
        <v>104.82578884080698</v>
      </c>
    </row>
    <row r="356" spans="1:12" s="20" customFormat="1" ht="12.75">
      <c r="A356" s="6" t="s">
        <v>668</v>
      </c>
      <c r="B356" s="7" t="s">
        <v>744</v>
      </c>
      <c r="C356" s="10">
        <v>185</v>
      </c>
      <c r="D356" s="10">
        <v>185</v>
      </c>
      <c r="E356" s="10">
        <v>21.60578</v>
      </c>
      <c r="F356" s="10"/>
      <c r="G356" s="10"/>
      <c r="H356" s="10"/>
      <c r="I356" s="10">
        <f t="shared" si="16"/>
        <v>11.6788</v>
      </c>
      <c r="J356" s="10">
        <f t="shared" si="17"/>
        <v>11.6788</v>
      </c>
      <c r="K356" s="10">
        <v>0</v>
      </c>
      <c r="L356" s="10">
        <v>0</v>
      </c>
    </row>
    <row r="357" spans="1:12" s="20" customFormat="1" ht="12.75">
      <c r="A357" s="6" t="s">
        <v>669</v>
      </c>
      <c r="B357" s="7" t="s">
        <v>745</v>
      </c>
      <c r="C357" s="10">
        <v>180189.1</v>
      </c>
      <c r="D357" s="10">
        <v>179989.1</v>
      </c>
      <c r="E357" s="10">
        <v>0</v>
      </c>
      <c r="F357" s="10"/>
      <c r="G357" s="10"/>
      <c r="H357" s="10"/>
      <c r="I357" s="10">
        <f t="shared" si="16"/>
        <v>0</v>
      </c>
      <c r="J357" s="10">
        <f t="shared" si="17"/>
        <v>0</v>
      </c>
      <c r="K357" s="10">
        <v>0</v>
      </c>
      <c r="L357" s="10">
        <v>0</v>
      </c>
    </row>
    <row r="358" spans="1:12" ht="12.75">
      <c r="A358" s="6" t="s">
        <v>670</v>
      </c>
      <c r="B358" s="7" t="s">
        <v>746</v>
      </c>
      <c r="C358" s="10">
        <v>2342657.8</v>
      </c>
      <c r="D358" s="10">
        <v>2344128.11176</v>
      </c>
      <c r="E358" s="10">
        <v>199005.09134</v>
      </c>
      <c r="F358" s="10"/>
      <c r="G358" s="10"/>
      <c r="H358" s="10"/>
      <c r="I358" s="10">
        <f t="shared" si="16"/>
        <v>8.494842539102383</v>
      </c>
      <c r="J358" s="10">
        <f t="shared" si="17"/>
        <v>8.489514303490202</v>
      </c>
      <c r="K358" s="10">
        <v>181023.67061</v>
      </c>
      <c r="L358" s="10">
        <f t="shared" si="18"/>
        <v>109.93318756017241</v>
      </c>
    </row>
    <row r="359" spans="1:12" s="20" customFormat="1" ht="12.75">
      <c r="A359" s="4" t="s">
        <v>671</v>
      </c>
      <c r="B359" s="5" t="s">
        <v>747</v>
      </c>
      <c r="C359" s="9">
        <v>30157.5</v>
      </c>
      <c r="D359" s="9">
        <v>30157.5</v>
      </c>
      <c r="E359" s="9">
        <v>7539.375</v>
      </c>
      <c r="F359" s="9"/>
      <c r="G359" s="9"/>
      <c r="H359" s="9"/>
      <c r="I359" s="9">
        <f t="shared" si="16"/>
        <v>25</v>
      </c>
      <c r="J359" s="9">
        <f t="shared" si="17"/>
        <v>25</v>
      </c>
      <c r="K359" s="9">
        <v>26650.5</v>
      </c>
      <c r="L359" s="9">
        <f t="shared" si="18"/>
        <v>28.28980694546069</v>
      </c>
    </row>
    <row r="360" spans="1:12" ht="12.75">
      <c r="A360" s="6" t="s">
        <v>672</v>
      </c>
      <c r="B360" s="7" t="s">
        <v>748</v>
      </c>
      <c r="C360" s="10">
        <v>30157.5</v>
      </c>
      <c r="D360" s="10">
        <v>30157.5</v>
      </c>
      <c r="E360" s="10">
        <v>7539.375</v>
      </c>
      <c r="F360" s="10"/>
      <c r="G360" s="10"/>
      <c r="H360" s="10"/>
      <c r="I360" s="10">
        <f t="shared" si="16"/>
        <v>25</v>
      </c>
      <c r="J360" s="10">
        <f t="shared" si="17"/>
        <v>25</v>
      </c>
      <c r="K360" s="10">
        <v>26650.5</v>
      </c>
      <c r="L360" s="10">
        <f t="shared" si="18"/>
        <v>28.28980694546069</v>
      </c>
    </row>
    <row r="361" spans="1:12" ht="25.5">
      <c r="A361" s="4" t="s">
        <v>673</v>
      </c>
      <c r="B361" s="5" t="s">
        <v>749</v>
      </c>
      <c r="C361" s="9">
        <v>773534.7</v>
      </c>
      <c r="D361" s="9">
        <v>773534.7</v>
      </c>
      <c r="E361" s="9">
        <v>136963.47943</v>
      </c>
      <c r="F361" s="9"/>
      <c r="G361" s="9"/>
      <c r="H361" s="9"/>
      <c r="I361" s="9">
        <f t="shared" si="16"/>
        <v>17.70618427718886</v>
      </c>
      <c r="J361" s="9">
        <f t="shared" si="17"/>
        <v>17.70618427718886</v>
      </c>
      <c r="K361" s="9">
        <v>142738.1921</v>
      </c>
      <c r="L361" s="9">
        <f t="shared" si="18"/>
        <v>95.9543324845012</v>
      </c>
    </row>
    <row r="362" spans="1:12" ht="12.75">
      <c r="A362" s="6" t="s">
        <v>674</v>
      </c>
      <c r="B362" s="7" t="s">
        <v>750</v>
      </c>
      <c r="C362" s="10">
        <v>80375.9</v>
      </c>
      <c r="D362" s="10">
        <v>80375.9</v>
      </c>
      <c r="E362" s="10">
        <v>11319.27481</v>
      </c>
      <c r="F362" s="10"/>
      <c r="G362" s="10"/>
      <c r="H362" s="10"/>
      <c r="I362" s="10">
        <f t="shared" si="16"/>
        <v>14.08292138563923</v>
      </c>
      <c r="J362" s="10">
        <f t="shared" si="17"/>
        <v>14.08292138563923</v>
      </c>
      <c r="K362" s="10">
        <v>10209.17117</v>
      </c>
      <c r="L362" s="10">
        <f t="shared" si="18"/>
        <v>110.87359219974759</v>
      </c>
    </row>
    <row r="363" spans="1:12" ht="25.5">
      <c r="A363" s="6" t="s">
        <v>675</v>
      </c>
      <c r="B363" s="7" t="s">
        <v>751</v>
      </c>
      <c r="C363" s="10">
        <v>107169.3</v>
      </c>
      <c r="D363" s="10">
        <v>107169.3</v>
      </c>
      <c r="E363" s="10">
        <v>19149.031170000002</v>
      </c>
      <c r="F363" s="10"/>
      <c r="G363" s="10"/>
      <c r="H363" s="10"/>
      <c r="I363" s="10">
        <f t="shared" si="16"/>
        <v>17.86801926484544</v>
      </c>
      <c r="J363" s="10">
        <f t="shared" si="17"/>
        <v>17.86801926484544</v>
      </c>
      <c r="K363" s="10">
        <v>866.92404</v>
      </c>
      <c r="L363" s="10" t="s">
        <v>925</v>
      </c>
    </row>
    <row r="364" spans="1:12" ht="12.75">
      <c r="A364" s="6" t="s">
        <v>676</v>
      </c>
      <c r="B364" s="7" t="s">
        <v>752</v>
      </c>
      <c r="C364" s="10">
        <v>399335.9</v>
      </c>
      <c r="D364" s="10">
        <v>399335.9</v>
      </c>
      <c r="E364" s="10">
        <v>84941.94443999999</v>
      </c>
      <c r="F364" s="10"/>
      <c r="G364" s="10"/>
      <c r="H364" s="10"/>
      <c r="I364" s="10">
        <f t="shared" si="16"/>
        <v>21.27080095728934</v>
      </c>
      <c r="J364" s="10">
        <f t="shared" si="17"/>
        <v>21.27080095728934</v>
      </c>
      <c r="K364" s="10">
        <v>104853.83558</v>
      </c>
      <c r="L364" s="10">
        <f t="shared" si="18"/>
        <v>81.00985907682137</v>
      </c>
    </row>
    <row r="365" spans="1:12" s="20" customFormat="1" ht="12.75">
      <c r="A365" s="6" t="s">
        <v>677</v>
      </c>
      <c r="B365" s="7" t="s">
        <v>753</v>
      </c>
      <c r="C365" s="10">
        <v>7870.3</v>
      </c>
      <c r="D365" s="10">
        <v>7870.3</v>
      </c>
      <c r="E365" s="10">
        <v>400.62583</v>
      </c>
      <c r="F365" s="10"/>
      <c r="G365" s="10"/>
      <c r="H365" s="10"/>
      <c r="I365" s="10">
        <f t="shared" si="16"/>
        <v>5.090350177248643</v>
      </c>
      <c r="J365" s="10">
        <f t="shared" si="17"/>
        <v>5.090350177248643</v>
      </c>
      <c r="K365" s="10">
        <v>133.7125</v>
      </c>
      <c r="L365" s="10" t="s">
        <v>925</v>
      </c>
    </row>
    <row r="366" spans="1:12" ht="25.5">
      <c r="A366" s="6" t="s">
        <v>678</v>
      </c>
      <c r="B366" s="7" t="s">
        <v>754</v>
      </c>
      <c r="C366" s="10">
        <v>178783.3</v>
      </c>
      <c r="D366" s="10">
        <v>178783.3</v>
      </c>
      <c r="E366" s="10">
        <v>21152.60318</v>
      </c>
      <c r="F366" s="10"/>
      <c r="G366" s="10"/>
      <c r="H366" s="10"/>
      <c r="I366" s="10">
        <f t="shared" si="16"/>
        <v>11.831420037553842</v>
      </c>
      <c r="J366" s="10">
        <f t="shared" si="17"/>
        <v>11.831420037553842</v>
      </c>
      <c r="K366" s="10">
        <v>26674.54881</v>
      </c>
      <c r="L366" s="10">
        <f t="shared" si="18"/>
        <v>79.29882274923472</v>
      </c>
    </row>
    <row r="367" spans="1:12" s="20" customFormat="1" ht="12.75">
      <c r="A367" s="4" t="s">
        <v>679</v>
      </c>
      <c r="B367" s="5" t="s">
        <v>755</v>
      </c>
      <c r="C367" s="9">
        <f>C368+C369+C370+C371+C372+C373+C374+C375+C376+C377</f>
        <v>12278278.399999999</v>
      </c>
      <c r="D367" s="9">
        <v>12345272.65635</v>
      </c>
      <c r="E367" s="9">
        <v>856184.844</v>
      </c>
      <c r="F367" s="9"/>
      <c r="G367" s="9"/>
      <c r="H367" s="9"/>
      <c r="I367" s="9">
        <f t="shared" si="16"/>
        <v>6.973166889586086</v>
      </c>
      <c r="J367" s="9">
        <f t="shared" si="17"/>
        <v>6.935325511499391</v>
      </c>
      <c r="K367" s="9">
        <v>1109309.29846</v>
      </c>
      <c r="L367" s="9">
        <f t="shared" si="18"/>
        <v>77.18179638344326</v>
      </c>
    </row>
    <row r="368" spans="1:12" ht="12.75">
      <c r="A368" s="6" t="s">
        <v>680</v>
      </c>
      <c r="B368" s="7" t="s">
        <v>756</v>
      </c>
      <c r="C368" s="10">
        <v>263284.6</v>
      </c>
      <c r="D368" s="10">
        <v>263284.6</v>
      </c>
      <c r="E368" s="10">
        <v>46844.65077</v>
      </c>
      <c r="F368" s="10"/>
      <c r="G368" s="10"/>
      <c r="H368" s="10"/>
      <c r="I368" s="10">
        <f t="shared" si="16"/>
        <v>17.792400607555475</v>
      </c>
      <c r="J368" s="10">
        <f t="shared" si="17"/>
        <v>17.792400607555475</v>
      </c>
      <c r="K368" s="10">
        <v>51570.02394</v>
      </c>
      <c r="L368" s="10">
        <f t="shared" si="18"/>
        <v>90.83697697038534</v>
      </c>
    </row>
    <row r="369" spans="1:12" ht="12.75">
      <c r="A369" s="6" t="s">
        <v>681</v>
      </c>
      <c r="B369" s="7" t="s">
        <v>757</v>
      </c>
      <c r="C369" s="10">
        <v>2627.8</v>
      </c>
      <c r="D369" s="10">
        <v>2627.8</v>
      </c>
      <c r="E369" s="10">
        <v>0</v>
      </c>
      <c r="F369" s="10"/>
      <c r="G369" s="10"/>
      <c r="H369" s="10"/>
      <c r="I369" s="10">
        <f t="shared" si="16"/>
        <v>0</v>
      </c>
      <c r="J369" s="10">
        <f t="shared" si="17"/>
        <v>0</v>
      </c>
      <c r="K369" s="10">
        <v>0</v>
      </c>
      <c r="L369" s="10">
        <v>0</v>
      </c>
    </row>
    <row r="370" spans="1:12" ht="12.75">
      <c r="A370" s="6" t="s">
        <v>682</v>
      </c>
      <c r="B370" s="7" t="s">
        <v>758</v>
      </c>
      <c r="C370" s="10">
        <v>2898606.6</v>
      </c>
      <c r="D370" s="10">
        <v>2902019.3</v>
      </c>
      <c r="E370" s="10">
        <v>181685.05621</v>
      </c>
      <c r="F370" s="10"/>
      <c r="G370" s="10"/>
      <c r="H370" s="10"/>
      <c r="I370" s="10">
        <f t="shared" si="16"/>
        <v>6.2680136107466256</v>
      </c>
      <c r="J370" s="10">
        <f t="shared" si="17"/>
        <v>6.260642588076518</v>
      </c>
      <c r="K370" s="10">
        <v>421168.6504</v>
      </c>
      <c r="L370" s="10">
        <f t="shared" si="18"/>
        <v>43.138314315998294</v>
      </c>
    </row>
    <row r="371" spans="1:12" s="20" customFormat="1" ht="12.75">
      <c r="A371" s="6" t="s">
        <v>683</v>
      </c>
      <c r="B371" s="7" t="s">
        <v>759</v>
      </c>
      <c r="C371" s="10">
        <v>19955</v>
      </c>
      <c r="D371" s="10">
        <v>19955</v>
      </c>
      <c r="E371" s="10">
        <v>0</v>
      </c>
      <c r="F371" s="10"/>
      <c r="G371" s="10"/>
      <c r="H371" s="10"/>
      <c r="I371" s="10">
        <f t="shared" si="16"/>
        <v>0</v>
      </c>
      <c r="J371" s="10">
        <f t="shared" si="17"/>
        <v>0</v>
      </c>
      <c r="K371" s="10">
        <v>0</v>
      </c>
      <c r="L371" s="10">
        <v>0</v>
      </c>
    </row>
    <row r="372" spans="1:12" ht="12.75">
      <c r="A372" s="6" t="s">
        <v>684</v>
      </c>
      <c r="B372" s="7" t="s">
        <v>760</v>
      </c>
      <c r="C372" s="10">
        <v>383534</v>
      </c>
      <c r="D372" s="10">
        <v>383534</v>
      </c>
      <c r="E372" s="10">
        <v>65660.44931</v>
      </c>
      <c r="F372" s="10"/>
      <c r="G372" s="10"/>
      <c r="H372" s="10"/>
      <c r="I372" s="10">
        <f t="shared" si="16"/>
        <v>17.119850993653756</v>
      </c>
      <c r="J372" s="10">
        <f t="shared" si="17"/>
        <v>17.119850993653756</v>
      </c>
      <c r="K372" s="10">
        <v>68208.53504</v>
      </c>
      <c r="L372" s="10">
        <f t="shared" si="18"/>
        <v>96.26427143097897</v>
      </c>
    </row>
    <row r="373" spans="1:12" s="20" customFormat="1" ht="12.75">
      <c r="A373" s="6" t="s">
        <v>685</v>
      </c>
      <c r="B373" s="7" t="s">
        <v>761</v>
      </c>
      <c r="C373" s="10">
        <v>345063.3</v>
      </c>
      <c r="D373" s="10">
        <v>345063.3</v>
      </c>
      <c r="E373" s="10">
        <v>43255.03468</v>
      </c>
      <c r="F373" s="10"/>
      <c r="G373" s="10"/>
      <c r="H373" s="10"/>
      <c r="I373" s="10">
        <f t="shared" si="16"/>
        <v>12.535391239810204</v>
      </c>
      <c r="J373" s="10">
        <f t="shared" si="17"/>
        <v>12.535391239810204</v>
      </c>
      <c r="K373" s="10">
        <v>31364.39818</v>
      </c>
      <c r="L373" s="10">
        <f t="shared" si="18"/>
        <v>137.9112534911709</v>
      </c>
    </row>
    <row r="374" spans="1:12" ht="12.75">
      <c r="A374" s="6" t="s">
        <v>686</v>
      </c>
      <c r="B374" s="7" t="s">
        <v>762</v>
      </c>
      <c r="C374" s="10">
        <v>7635132.6</v>
      </c>
      <c r="D374" s="10">
        <v>7635132.544</v>
      </c>
      <c r="E374" s="10">
        <v>482998.24043</v>
      </c>
      <c r="F374" s="10"/>
      <c r="G374" s="10"/>
      <c r="H374" s="10"/>
      <c r="I374" s="10">
        <f t="shared" si="16"/>
        <v>6.32599675387432</v>
      </c>
      <c r="J374" s="10">
        <f t="shared" si="17"/>
        <v>6.325996800272443</v>
      </c>
      <c r="K374" s="10">
        <v>496857.17337000003</v>
      </c>
      <c r="L374" s="10">
        <f t="shared" si="18"/>
        <v>97.21068071816293</v>
      </c>
    </row>
    <row r="375" spans="1:12" s="20" customFormat="1" ht="12.75">
      <c r="A375" s="6" t="s">
        <v>687</v>
      </c>
      <c r="B375" s="7" t="s">
        <v>763</v>
      </c>
      <c r="C375" s="10">
        <v>91932.2</v>
      </c>
      <c r="D375" s="10">
        <v>91932.2</v>
      </c>
      <c r="E375" s="10">
        <v>8828.04112</v>
      </c>
      <c r="F375" s="10"/>
      <c r="G375" s="10"/>
      <c r="H375" s="10"/>
      <c r="I375" s="10">
        <f t="shared" si="16"/>
        <v>9.602773696267466</v>
      </c>
      <c r="J375" s="10">
        <f t="shared" si="17"/>
        <v>9.602773696267466</v>
      </c>
      <c r="K375" s="10">
        <v>11899.51643</v>
      </c>
      <c r="L375" s="10">
        <f t="shared" si="18"/>
        <v>74.18823421885892</v>
      </c>
    </row>
    <row r="376" spans="1:12" ht="12.75">
      <c r="A376" s="6" t="s">
        <v>688</v>
      </c>
      <c r="B376" s="7" t="s">
        <v>764</v>
      </c>
      <c r="C376" s="10">
        <v>1215</v>
      </c>
      <c r="D376" s="10">
        <v>1215</v>
      </c>
      <c r="E376" s="10">
        <v>0</v>
      </c>
      <c r="F376" s="10"/>
      <c r="G376" s="10"/>
      <c r="H376" s="10"/>
      <c r="I376" s="10">
        <f t="shared" si="16"/>
        <v>0</v>
      </c>
      <c r="J376" s="10">
        <f t="shared" si="17"/>
        <v>0</v>
      </c>
      <c r="K376" s="10">
        <v>0</v>
      </c>
      <c r="L376" s="10">
        <v>0</v>
      </c>
    </row>
    <row r="377" spans="1:12" ht="12.75">
      <c r="A377" s="6" t="s">
        <v>689</v>
      </c>
      <c r="B377" s="7" t="s">
        <v>765</v>
      </c>
      <c r="C377" s="10">
        <v>636927.3</v>
      </c>
      <c r="D377" s="10">
        <v>700508.91235</v>
      </c>
      <c r="E377" s="10">
        <v>26913.37148</v>
      </c>
      <c r="F377" s="10"/>
      <c r="G377" s="10"/>
      <c r="H377" s="10"/>
      <c r="I377" s="10">
        <f t="shared" si="16"/>
        <v>4.225501321736405</v>
      </c>
      <c r="J377" s="10">
        <f t="shared" si="17"/>
        <v>3.8419741712797926</v>
      </c>
      <c r="K377" s="10">
        <v>28241.0011</v>
      </c>
      <c r="L377" s="10">
        <f t="shared" si="18"/>
        <v>95.29892862048719</v>
      </c>
    </row>
    <row r="378" spans="1:12" s="20" customFormat="1" ht="12.75">
      <c r="A378" s="4" t="s">
        <v>690</v>
      </c>
      <c r="B378" s="5" t="s">
        <v>766</v>
      </c>
      <c r="C378" s="9">
        <f>C379+C380+C381+C382</f>
        <v>2419100.1</v>
      </c>
      <c r="D378" s="9">
        <v>2419099.988</v>
      </c>
      <c r="E378" s="9">
        <v>96020.31270000001</v>
      </c>
      <c r="F378" s="9"/>
      <c r="G378" s="9"/>
      <c r="H378" s="9"/>
      <c r="I378" s="9">
        <f t="shared" si="16"/>
        <v>3.969257522663076</v>
      </c>
      <c r="J378" s="9">
        <f t="shared" si="17"/>
        <v>3.9692577064325962</v>
      </c>
      <c r="K378" s="9">
        <v>96136.19904</v>
      </c>
      <c r="L378" s="9">
        <f t="shared" si="18"/>
        <v>99.87945608297683</v>
      </c>
    </row>
    <row r="379" spans="1:12" ht="12.75">
      <c r="A379" s="6" t="s">
        <v>691</v>
      </c>
      <c r="B379" s="7" t="s">
        <v>767</v>
      </c>
      <c r="C379" s="10">
        <v>1262001.6</v>
      </c>
      <c r="D379" s="10">
        <v>1262001.6</v>
      </c>
      <c r="E379" s="10">
        <v>55469.90162</v>
      </c>
      <c r="F379" s="10"/>
      <c r="G379" s="10"/>
      <c r="H379" s="10"/>
      <c r="I379" s="10">
        <f t="shared" si="16"/>
        <v>4.395390752277968</v>
      </c>
      <c r="J379" s="10">
        <f t="shared" si="17"/>
        <v>4.395390752277968</v>
      </c>
      <c r="K379" s="10">
        <v>0</v>
      </c>
      <c r="L379" s="10">
        <v>0</v>
      </c>
    </row>
    <row r="380" spans="1:12" s="20" customFormat="1" ht="12.75">
      <c r="A380" s="6" t="s">
        <v>692</v>
      </c>
      <c r="B380" s="7" t="s">
        <v>768</v>
      </c>
      <c r="C380" s="10">
        <v>723377.9</v>
      </c>
      <c r="D380" s="10">
        <v>723377.9</v>
      </c>
      <c r="E380" s="10">
        <v>18809.37722</v>
      </c>
      <c r="F380" s="10"/>
      <c r="G380" s="10"/>
      <c r="H380" s="10"/>
      <c r="I380" s="10">
        <f t="shared" si="16"/>
        <v>2.6002145241097354</v>
      </c>
      <c r="J380" s="10">
        <f t="shared" si="17"/>
        <v>2.6002145241097354</v>
      </c>
      <c r="K380" s="10">
        <v>64447.38419</v>
      </c>
      <c r="L380" s="10">
        <f t="shared" si="18"/>
        <v>29.185633298237978</v>
      </c>
    </row>
    <row r="381" spans="1:12" s="20" customFormat="1" ht="12.75">
      <c r="A381" s="6" t="s">
        <v>693</v>
      </c>
      <c r="B381" s="7" t="s">
        <v>769</v>
      </c>
      <c r="C381" s="10">
        <v>319499.6</v>
      </c>
      <c r="D381" s="10">
        <v>319499.6</v>
      </c>
      <c r="E381" s="10">
        <v>0</v>
      </c>
      <c r="F381" s="10"/>
      <c r="G381" s="10"/>
      <c r="H381" s="10"/>
      <c r="I381" s="10">
        <f t="shared" si="16"/>
        <v>0</v>
      </c>
      <c r="J381" s="10">
        <f t="shared" si="17"/>
        <v>0</v>
      </c>
      <c r="K381" s="10">
        <v>0</v>
      </c>
      <c r="L381" s="10">
        <v>0</v>
      </c>
    </row>
    <row r="382" spans="1:12" ht="12.75">
      <c r="A382" s="6" t="s">
        <v>694</v>
      </c>
      <c r="B382" s="7" t="s">
        <v>770</v>
      </c>
      <c r="C382" s="10">
        <v>114221</v>
      </c>
      <c r="D382" s="10">
        <v>114220.888</v>
      </c>
      <c r="E382" s="10">
        <v>21741.03386</v>
      </c>
      <c r="F382" s="10"/>
      <c r="G382" s="10"/>
      <c r="H382" s="10"/>
      <c r="I382" s="10">
        <f t="shared" si="16"/>
        <v>19.03418273347283</v>
      </c>
      <c r="J382" s="10">
        <f t="shared" si="17"/>
        <v>19.034201397558736</v>
      </c>
      <c r="K382" s="10">
        <v>31688.814850000002</v>
      </c>
      <c r="L382" s="10">
        <f t="shared" si="18"/>
        <v>68.6079109077189</v>
      </c>
    </row>
    <row r="383" spans="1:12" s="20" customFormat="1" ht="12.75">
      <c r="A383" s="4" t="s">
        <v>695</v>
      </c>
      <c r="B383" s="5" t="s">
        <v>771</v>
      </c>
      <c r="C383" s="9">
        <v>177563.2</v>
      </c>
      <c r="D383" s="9">
        <v>177563.2</v>
      </c>
      <c r="E383" s="9">
        <v>12797.705619999999</v>
      </c>
      <c r="F383" s="9"/>
      <c r="G383" s="9"/>
      <c r="H383" s="9"/>
      <c r="I383" s="9">
        <f t="shared" si="16"/>
        <v>7.207408753615613</v>
      </c>
      <c r="J383" s="9">
        <f t="shared" si="17"/>
        <v>7.207408753615613</v>
      </c>
      <c r="K383" s="9">
        <v>13979.13772</v>
      </c>
      <c r="L383" s="9">
        <f t="shared" si="18"/>
        <v>91.5486053312879</v>
      </c>
    </row>
    <row r="384" spans="1:12" s="20" customFormat="1" ht="12.75">
      <c r="A384" s="6" t="s">
        <v>696</v>
      </c>
      <c r="B384" s="7" t="s">
        <v>772</v>
      </c>
      <c r="C384" s="10">
        <v>33954.2</v>
      </c>
      <c r="D384" s="10">
        <v>33954.2</v>
      </c>
      <c r="E384" s="10">
        <v>4413.91177</v>
      </c>
      <c r="F384" s="10"/>
      <c r="G384" s="10"/>
      <c r="H384" s="10"/>
      <c r="I384" s="10">
        <f t="shared" si="16"/>
        <v>12.999604673354106</v>
      </c>
      <c r="J384" s="10">
        <f t="shared" si="17"/>
        <v>12.999604673354106</v>
      </c>
      <c r="K384" s="10">
        <v>4938.0456699999995</v>
      </c>
      <c r="L384" s="10">
        <f t="shared" si="18"/>
        <v>89.38580290611205</v>
      </c>
    </row>
    <row r="385" spans="1:12" s="20" customFormat="1" ht="12.75">
      <c r="A385" s="6" t="s">
        <v>697</v>
      </c>
      <c r="B385" s="8" t="s">
        <v>773</v>
      </c>
      <c r="C385" s="10">
        <v>143609</v>
      </c>
      <c r="D385" s="10">
        <v>143609</v>
      </c>
      <c r="E385" s="10">
        <v>8383.79385</v>
      </c>
      <c r="F385" s="10"/>
      <c r="G385" s="10"/>
      <c r="H385" s="10"/>
      <c r="I385" s="10">
        <f t="shared" si="16"/>
        <v>5.83793066590534</v>
      </c>
      <c r="J385" s="10">
        <f t="shared" si="17"/>
        <v>5.83793066590534</v>
      </c>
      <c r="K385" s="10">
        <v>9041.092050000001</v>
      </c>
      <c r="L385" s="10">
        <f t="shared" si="18"/>
        <v>92.72988045730602</v>
      </c>
    </row>
    <row r="386" spans="1:12" ht="12.75">
      <c r="A386" s="4" t="s">
        <v>698</v>
      </c>
      <c r="B386" s="3" t="s">
        <v>774</v>
      </c>
      <c r="C386" s="9">
        <f>C387+C388+C389+C390+C391+C392+C393</f>
        <v>12206682.8</v>
      </c>
      <c r="D386" s="9">
        <v>12207019.43</v>
      </c>
      <c r="E386" s="9">
        <v>2513686.9566599997</v>
      </c>
      <c r="F386" s="9"/>
      <c r="G386" s="9"/>
      <c r="H386" s="9"/>
      <c r="I386" s="9">
        <f t="shared" si="16"/>
        <v>20.592711368398952</v>
      </c>
      <c r="J386" s="9">
        <f t="shared" si="17"/>
        <v>20.592143488215942</v>
      </c>
      <c r="K386" s="9">
        <v>2595642.11663</v>
      </c>
      <c r="L386" s="9">
        <f t="shared" si="18"/>
        <v>96.84258629319802</v>
      </c>
    </row>
    <row r="387" spans="1:12" s="20" customFormat="1" ht="12.75">
      <c r="A387" s="6" t="s">
        <v>699</v>
      </c>
      <c r="B387" s="8" t="s">
        <v>775</v>
      </c>
      <c r="C387" s="10">
        <v>2151307.1</v>
      </c>
      <c r="D387" s="10">
        <v>2151307.1</v>
      </c>
      <c r="E387" s="10">
        <v>522988.54</v>
      </c>
      <c r="F387" s="10"/>
      <c r="G387" s="10"/>
      <c r="H387" s="10"/>
      <c r="I387" s="10">
        <f t="shared" si="16"/>
        <v>24.310268859336723</v>
      </c>
      <c r="J387" s="10">
        <f t="shared" si="17"/>
        <v>24.310268859336723</v>
      </c>
      <c r="K387" s="10">
        <v>530977</v>
      </c>
      <c r="L387" s="10">
        <f t="shared" si="18"/>
        <v>98.49551675496302</v>
      </c>
    </row>
    <row r="388" spans="1:12" ht="12.75">
      <c r="A388" s="6" t="s">
        <v>700</v>
      </c>
      <c r="B388" s="8" t="s">
        <v>776</v>
      </c>
      <c r="C388" s="10">
        <v>7687518.7</v>
      </c>
      <c r="D388" s="10">
        <v>7687518.73</v>
      </c>
      <c r="E388" s="10">
        <v>1585717.73542</v>
      </c>
      <c r="F388" s="10"/>
      <c r="G388" s="10"/>
      <c r="H388" s="10"/>
      <c r="I388" s="10">
        <f t="shared" si="16"/>
        <v>20.627172398552997</v>
      </c>
      <c r="J388" s="10">
        <f t="shared" si="17"/>
        <v>20.627172318056907</v>
      </c>
      <c r="K388" s="10">
        <v>1601865.55621</v>
      </c>
      <c r="L388" s="10">
        <f t="shared" si="18"/>
        <v>98.99193657498913</v>
      </c>
    </row>
    <row r="389" spans="1:12" ht="12.75">
      <c r="A389" s="6" t="s">
        <v>701</v>
      </c>
      <c r="B389" s="8" t="s">
        <v>777</v>
      </c>
      <c r="C389" s="10">
        <v>77921.6</v>
      </c>
      <c r="D389" s="10">
        <v>77921.6</v>
      </c>
      <c r="E389" s="10">
        <v>13049.107189999999</v>
      </c>
      <c r="F389" s="10"/>
      <c r="G389" s="10"/>
      <c r="H389" s="10"/>
      <c r="I389" s="10">
        <f t="shared" si="16"/>
        <v>16.74645693876922</v>
      </c>
      <c r="J389" s="10">
        <f t="shared" si="17"/>
        <v>16.74645693876922</v>
      </c>
      <c r="K389" s="10">
        <v>0</v>
      </c>
      <c r="L389" s="10">
        <v>0</v>
      </c>
    </row>
    <row r="390" spans="1:12" ht="12.75">
      <c r="A390" s="6" t="s">
        <v>702</v>
      </c>
      <c r="B390" s="8" t="s">
        <v>778</v>
      </c>
      <c r="C390" s="10">
        <v>1571058.1</v>
      </c>
      <c r="D390" s="10">
        <v>1571058.1</v>
      </c>
      <c r="E390" s="10">
        <v>321310.18879000004</v>
      </c>
      <c r="F390" s="10"/>
      <c r="G390" s="10"/>
      <c r="H390" s="10"/>
      <c r="I390" s="10">
        <f t="shared" si="16"/>
        <v>20.451833626649453</v>
      </c>
      <c r="J390" s="10">
        <f t="shared" si="17"/>
        <v>20.451833626649453</v>
      </c>
      <c r="K390" s="10">
        <v>310207.81152999995</v>
      </c>
      <c r="L390" s="10">
        <f t="shared" si="18"/>
        <v>103.57901279314703</v>
      </c>
    </row>
    <row r="391" spans="1:12" ht="12.75">
      <c r="A391" s="6" t="s">
        <v>703</v>
      </c>
      <c r="B391" s="8" t="s">
        <v>779</v>
      </c>
      <c r="C391" s="10">
        <v>47936.4</v>
      </c>
      <c r="D391" s="10">
        <v>48273</v>
      </c>
      <c r="E391" s="10">
        <v>9897.90999</v>
      </c>
      <c r="F391" s="10"/>
      <c r="G391" s="10"/>
      <c r="H391" s="10"/>
      <c r="I391" s="10">
        <f t="shared" si="16"/>
        <v>20.64800441835432</v>
      </c>
      <c r="J391" s="10">
        <f t="shared" si="17"/>
        <v>20.504029146727984</v>
      </c>
      <c r="K391" s="10">
        <v>10208.10233</v>
      </c>
      <c r="L391" s="10">
        <f t="shared" si="18"/>
        <v>96.96131239703199</v>
      </c>
    </row>
    <row r="392" spans="1:12" s="20" customFormat="1" ht="12.75">
      <c r="A392" s="6" t="s">
        <v>704</v>
      </c>
      <c r="B392" s="8" t="s">
        <v>780</v>
      </c>
      <c r="C392" s="10">
        <v>146099.9</v>
      </c>
      <c r="D392" s="10">
        <v>146099.9</v>
      </c>
      <c r="E392" s="10">
        <v>3347.3</v>
      </c>
      <c r="F392" s="10"/>
      <c r="G392" s="10"/>
      <c r="H392" s="10"/>
      <c r="I392" s="10">
        <f t="shared" si="16"/>
        <v>2.2911035531167374</v>
      </c>
      <c r="J392" s="10">
        <f t="shared" si="17"/>
        <v>2.2911035531167374</v>
      </c>
      <c r="K392" s="10">
        <v>4217.3</v>
      </c>
      <c r="L392" s="10">
        <f t="shared" si="18"/>
        <v>79.37068740663457</v>
      </c>
    </row>
    <row r="393" spans="1:12" ht="12.75">
      <c r="A393" s="6" t="s">
        <v>705</v>
      </c>
      <c r="B393" s="8" t="s">
        <v>781</v>
      </c>
      <c r="C393" s="10">
        <v>524841</v>
      </c>
      <c r="D393" s="10">
        <v>524841</v>
      </c>
      <c r="E393" s="10">
        <v>57376.17527</v>
      </c>
      <c r="F393" s="10"/>
      <c r="G393" s="10"/>
      <c r="H393" s="10"/>
      <c r="I393" s="10">
        <f t="shared" si="16"/>
        <v>10.932106155959614</v>
      </c>
      <c r="J393" s="10">
        <f t="shared" si="17"/>
        <v>10.932106155959614</v>
      </c>
      <c r="K393" s="10">
        <v>138166.34656</v>
      </c>
      <c r="L393" s="10">
        <f t="shared" si="18"/>
        <v>41.526881689010914</v>
      </c>
    </row>
    <row r="394" spans="1:12" ht="12.75">
      <c r="A394" s="4" t="s">
        <v>706</v>
      </c>
      <c r="B394" s="3" t="s">
        <v>782</v>
      </c>
      <c r="C394" s="9">
        <f>C395+C396</f>
        <v>904399.2000000001</v>
      </c>
      <c r="D394" s="9">
        <v>900986.5</v>
      </c>
      <c r="E394" s="9">
        <v>124754.17476000001</v>
      </c>
      <c r="F394" s="9"/>
      <c r="G394" s="9"/>
      <c r="H394" s="9"/>
      <c r="I394" s="9">
        <f t="shared" si="16"/>
        <v>13.794149172179718</v>
      </c>
      <c r="J394" s="9">
        <f t="shared" si="17"/>
        <v>13.84639778287466</v>
      </c>
      <c r="K394" s="9">
        <v>122650.59864</v>
      </c>
      <c r="L394" s="9">
        <f t="shared" si="18"/>
        <v>101.71509649632804</v>
      </c>
    </row>
    <row r="395" spans="1:12" ht="12.75">
      <c r="A395" s="6" t="s">
        <v>707</v>
      </c>
      <c r="B395" s="8" t="s">
        <v>783</v>
      </c>
      <c r="C395" s="10">
        <v>839660.3</v>
      </c>
      <c r="D395" s="10">
        <v>836247.6</v>
      </c>
      <c r="E395" s="10">
        <v>114021.41533</v>
      </c>
      <c r="F395" s="10"/>
      <c r="G395" s="10"/>
      <c r="H395" s="10"/>
      <c r="I395" s="10">
        <f t="shared" si="16"/>
        <v>13.57946961765371</v>
      </c>
      <c r="J395" s="10">
        <f t="shared" si="17"/>
        <v>13.634887003562104</v>
      </c>
      <c r="K395" s="10">
        <v>111309.68509999999</v>
      </c>
      <c r="L395" s="10">
        <f t="shared" si="18"/>
        <v>102.43620330752334</v>
      </c>
    </row>
    <row r="396" spans="1:12" ht="12.75">
      <c r="A396" s="6" t="s">
        <v>708</v>
      </c>
      <c r="B396" s="8" t="s">
        <v>784</v>
      </c>
      <c r="C396" s="10">
        <v>64738.9</v>
      </c>
      <c r="D396" s="10">
        <v>64738.9</v>
      </c>
      <c r="E396" s="10">
        <v>10732.75943</v>
      </c>
      <c r="F396" s="10"/>
      <c r="G396" s="10"/>
      <c r="H396" s="10"/>
      <c r="I396" s="10">
        <f t="shared" si="16"/>
        <v>16.578532273486264</v>
      </c>
      <c r="J396" s="10">
        <f t="shared" si="17"/>
        <v>16.578532273486264</v>
      </c>
      <c r="K396" s="10">
        <v>11340.91354</v>
      </c>
      <c r="L396" s="10">
        <f t="shared" si="18"/>
        <v>94.63752097346472</v>
      </c>
    </row>
    <row r="397" spans="1:12" s="20" customFormat="1" ht="12.75">
      <c r="A397" s="4" t="s">
        <v>709</v>
      </c>
      <c r="B397" s="3" t="s">
        <v>785</v>
      </c>
      <c r="C397" s="9">
        <f>C398+C399+C400+C401+C402+C403+C404</f>
        <v>5026101.699999999</v>
      </c>
      <c r="D397" s="9">
        <v>5068029.935</v>
      </c>
      <c r="E397" s="9">
        <v>652691.88535</v>
      </c>
      <c r="F397" s="9"/>
      <c r="G397" s="9"/>
      <c r="H397" s="9"/>
      <c r="I397" s="9">
        <f t="shared" si="16"/>
        <v>12.986046130940807</v>
      </c>
      <c r="J397" s="9">
        <f t="shared" si="17"/>
        <v>12.87861148653614</v>
      </c>
      <c r="K397" s="9">
        <v>2281042.21897</v>
      </c>
      <c r="L397" s="9">
        <f t="shared" si="18"/>
        <v>28.613757339604252</v>
      </c>
    </row>
    <row r="398" spans="1:12" ht="12.75">
      <c r="A398" s="6" t="s">
        <v>710</v>
      </c>
      <c r="B398" s="7" t="s">
        <v>786</v>
      </c>
      <c r="C398" s="10">
        <v>1837807.7</v>
      </c>
      <c r="D398" s="10">
        <v>1837807.7</v>
      </c>
      <c r="E398" s="10">
        <v>326873.46418</v>
      </c>
      <c r="F398" s="10"/>
      <c r="G398" s="10"/>
      <c r="H398" s="10"/>
      <c r="I398" s="10">
        <f t="shared" si="16"/>
        <v>17.786053686683324</v>
      </c>
      <c r="J398" s="10">
        <f t="shared" si="17"/>
        <v>17.786053686683324</v>
      </c>
      <c r="K398" s="10">
        <v>282622.66761</v>
      </c>
      <c r="L398" s="10">
        <f t="shared" si="18"/>
        <v>115.65720009092233</v>
      </c>
    </row>
    <row r="399" spans="1:12" ht="12.75">
      <c r="A399" s="6" t="s">
        <v>711</v>
      </c>
      <c r="B399" s="7" t="s">
        <v>787</v>
      </c>
      <c r="C399" s="10">
        <v>1118539.9</v>
      </c>
      <c r="D399" s="10">
        <v>1118539.9</v>
      </c>
      <c r="E399" s="10">
        <v>109103.58992</v>
      </c>
      <c r="F399" s="10"/>
      <c r="G399" s="10"/>
      <c r="H399" s="10"/>
      <c r="I399" s="10">
        <f t="shared" si="16"/>
        <v>9.754108004551291</v>
      </c>
      <c r="J399" s="10">
        <f t="shared" si="17"/>
        <v>9.754108004551291</v>
      </c>
      <c r="K399" s="10">
        <v>422416.20256</v>
      </c>
      <c r="L399" s="10">
        <f t="shared" si="18"/>
        <v>25.828457634624684</v>
      </c>
    </row>
    <row r="400" spans="1:12" ht="12.75">
      <c r="A400" s="6" t="s">
        <v>712</v>
      </c>
      <c r="B400" s="7" t="s">
        <v>788</v>
      </c>
      <c r="C400" s="10">
        <v>54972.9</v>
      </c>
      <c r="D400" s="10">
        <v>54972.9</v>
      </c>
      <c r="E400" s="10">
        <v>10793.23459</v>
      </c>
      <c r="F400" s="10"/>
      <c r="G400" s="10"/>
      <c r="H400" s="10"/>
      <c r="I400" s="10">
        <f t="shared" si="16"/>
        <v>19.633736968579065</v>
      </c>
      <c r="J400" s="10">
        <f t="shared" si="17"/>
        <v>19.633736968579065</v>
      </c>
      <c r="K400" s="10">
        <v>9019.314269999999</v>
      </c>
      <c r="L400" s="10">
        <f t="shared" si="18"/>
        <v>119.66801762192063</v>
      </c>
    </row>
    <row r="401" spans="1:12" s="20" customFormat="1" ht="12.75">
      <c r="A401" s="6" t="s">
        <v>713</v>
      </c>
      <c r="B401" s="7" t="s">
        <v>789</v>
      </c>
      <c r="C401" s="10">
        <v>129497.6</v>
      </c>
      <c r="D401" s="10">
        <v>124625.835</v>
      </c>
      <c r="E401" s="10">
        <v>27490.56513</v>
      </c>
      <c r="F401" s="10"/>
      <c r="G401" s="10"/>
      <c r="H401" s="10"/>
      <c r="I401" s="10">
        <f t="shared" si="16"/>
        <v>21.22862904795147</v>
      </c>
      <c r="J401" s="10">
        <f t="shared" si="17"/>
        <v>22.058480193934106</v>
      </c>
      <c r="K401" s="10">
        <v>23851.2</v>
      </c>
      <c r="L401" s="10">
        <f t="shared" si="18"/>
        <v>115.25862484906419</v>
      </c>
    </row>
    <row r="402" spans="1:12" ht="12.75">
      <c r="A402" s="6" t="s">
        <v>714</v>
      </c>
      <c r="B402" s="7" t="s">
        <v>790</v>
      </c>
      <c r="C402" s="10">
        <v>392806.6</v>
      </c>
      <c r="D402" s="10">
        <v>392806.6</v>
      </c>
      <c r="E402" s="10">
        <v>63227.89498</v>
      </c>
      <c r="F402" s="10"/>
      <c r="G402" s="10"/>
      <c r="H402" s="10"/>
      <c r="I402" s="10">
        <f t="shared" si="16"/>
        <v>16.096444148341703</v>
      </c>
      <c r="J402" s="10">
        <f t="shared" si="17"/>
        <v>16.096444148341703</v>
      </c>
      <c r="K402" s="10">
        <v>125666.5956</v>
      </c>
      <c r="L402" s="10">
        <f t="shared" si="18"/>
        <v>50.3140032385822</v>
      </c>
    </row>
    <row r="403" spans="1:12" ht="25.5">
      <c r="A403" s="6" t="s">
        <v>715</v>
      </c>
      <c r="B403" s="7" t="s">
        <v>791</v>
      </c>
      <c r="C403" s="10">
        <v>118915.8</v>
      </c>
      <c r="D403" s="10">
        <v>118915.8</v>
      </c>
      <c r="E403" s="10">
        <v>14241.02275</v>
      </c>
      <c r="F403" s="10"/>
      <c r="G403" s="10"/>
      <c r="H403" s="10"/>
      <c r="I403" s="10">
        <f t="shared" si="16"/>
        <v>11.975719584781837</v>
      </c>
      <c r="J403" s="10">
        <f t="shared" si="17"/>
        <v>11.975719584781837</v>
      </c>
      <c r="K403" s="10">
        <v>13842.97563</v>
      </c>
      <c r="L403" s="10">
        <f t="shared" si="18"/>
        <v>102.87544477891997</v>
      </c>
    </row>
    <row r="404" spans="1:12" ht="12.75">
      <c r="A404" s="6" t="s">
        <v>716</v>
      </c>
      <c r="B404" s="7" t="s">
        <v>792</v>
      </c>
      <c r="C404" s="10">
        <v>1373561.2</v>
      </c>
      <c r="D404" s="10">
        <v>1420361.2</v>
      </c>
      <c r="E404" s="10">
        <v>100962.11379999999</v>
      </c>
      <c r="F404" s="10"/>
      <c r="G404" s="10"/>
      <c r="H404" s="10"/>
      <c r="I404" s="10">
        <f t="shared" si="16"/>
        <v>7.350390634214186</v>
      </c>
      <c r="J404" s="10">
        <f t="shared" si="17"/>
        <v>7.108199928299928</v>
      </c>
      <c r="K404" s="10">
        <v>1403623.2633</v>
      </c>
      <c r="L404" s="10">
        <f t="shared" si="18"/>
        <v>7.192963841496342</v>
      </c>
    </row>
    <row r="405" spans="1:12" ht="12.75">
      <c r="A405" s="4" t="s">
        <v>717</v>
      </c>
      <c r="B405" s="5" t="s">
        <v>793</v>
      </c>
      <c r="C405" s="9">
        <f>C406+C407+C408+C409+C410</f>
        <v>14992064.9</v>
      </c>
      <c r="D405" s="9">
        <v>14992264.87</v>
      </c>
      <c r="E405" s="9">
        <v>3684263.89138</v>
      </c>
      <c r="F405" s="9"/>
      <c r="G405" s="9"/>
      <c r="H405" s="9"/>
      <c r="I405" s="9">
        <f t="shared" si="16"/>
        <v>24.574759487467265</v>
      </c>
      <c r="J405" s="9">
        <f t="shared" si="17"/>
        <v>24.57443170412717</v>
      </c>
      <c r="K405" s="9">
        <v>2376841.3423099997</v>
      </c>
      <c r="L405" s="9">
        <f t="shared" si="18"/>
        <v>155.006723662899</v>
      </c>
    </row>
    <row r="406" spans="1:12" ht="12.75">
      <c r="A406" s="6" t="s">
        <v>718</v>
      </c>
      <c r="B406" s="7" t="s">
        <v>794</v>
      </c>
      <c r="C406" s="10">
        <v>130137.6</v>
      </c>
      <c r="D406" s="10">
        <v>130137.6</v>
      </c>
      <c r="E406" s="10">
        <v>31896.10653</v>
      </c>
      <c r="F406" s="10"/>
      <c r="G406" s="10"/>
      <c r="H406" s="10"/>
      <c r="I406" s="10">
        <f t="shared" si="16"/>
        <v>24.50952417287548</v>
      </c>
      <c r="J406" s="10">
        <f t="shared" si="17"/>
        <v>24.50952417287548</v>
      </c>
      <c r="K406" s="10">
        <v>32924.29515</v>
      </c>
      <c r="L406" s="10">
        <f t="shared" si="18"/>
        <v>96.87711273600341</v>
      </c>
    </row>
    <row r="407" spans="1:12" ht="12.75">
      <c r="A407" s="6" t="s">
        <v>719</v>
      </c>
      <c r="B407" s="7" t="s">
        <v>795</v>
      </c>
      <c r="C407" s="10">
        <v>1537810.7</v>
      </c>
      <c r="D407" s="10">
        <v>1537810.73</v>
      </c>
      <c r="E407" s="10">
        <v>423495.469</v>
      </c>
      <c r="F407" s="10"/>
      <c r="G407" s="10"/>
      <c r="H407" s="10"/>
      <c r="I407" s="10">
        <f t="shared" si="16"/>
        <v>27.53885566019277</v>
      </c>
      <c r="J407" s="10">
        <f t="shared" si="17"/>
        <v>27.538855122957816</v>
      </c>
      <c r="K407" s="10">
        <v>421455</v>
      </c>
      <c r="L407" s="10">
        <f t="shared" si="18"/>
        <v>100.4841487228767</v>
      </c>
    </row>
    <row r="408" spans="1:12" ht="12.75">
      <c r="A408" s="6" t="s">
        <v>720</v>
      </c>
      <c r="B408" s="7" t="s">
        <v>796</v>
      </c>
      <c r="C408" s="10">
        <v>10870767.3</v>
      </c>
      <c r="D408" s="10">
        <v>10870967.24</v>
      </c>
      <c r="E408" s="10">
        <v>2710129.95027</v>
      </c>
      <c r="F408" s="10"/>
      <c r="G408" s="10"/>
      <c r="H408" s="10"/>
      <c r="I408" s="10">
        <f t="shared" si="16"/>
        <v>24.930438445407617</v>
      </c>
      <c r="J408" s="10">
        <f t="shared" si="17"/>
        <v>24.929979922099367</v>
      </c>
      <c r="K408" s="10">
        <v>1485459.52277</v>
      </c>
      <c r="L408" s="10">
        <f t="shared" si="18"/>
        <v>182.4438773812096</v>
      </c>
    </row>
    <row r="409" spans="1:12" ht="12.75">
      <c r="A409" s="6" t="s">
        <v>721</v>
      </c>
      <c r="B409" s="7" t="s">
        <v>797</v>
      </c>
      <c r="C409" s="10">
        <v>2078299.6</v>
      </c>
      <c r="D409" s="10">
        <v>2078299.6</v>
      </c>
      <c r="E409" s="10">
        <v>450505.65888999996</v>
      </c>
      <c r="F409" s="10"/>
      <c r="G409" s="10"/>
      <c r="H409" s="10"/>
      <c r="I409" s="10">
        <f aca="true" t="shared" si="19" ref="I409:I459">E409/C409*100</f>
        <v>21.676646566741386</v>
      </c>
      <c r="J409" s="10">
        <f aca="true" t="shared" si="20" ref="J409:J459">E409/D409*100</f>
        <v>21.676646566741386</v>
      </c>
      <c r="K409" s="10">
        <v>368192.19073000003</v>
      </c>
      <c r="L409" s="10">
        <f aca="true" t="shared" si="21" ref="L409:L459">E409/K409*100</f>
        <v>122.35611461416396</v>
      </c>
    </row>
    <row r="410" spans="1:12" ht="12.75">
      <c r="A410" s="6" t="s">
        <v>722</v>
      </c>
      <c r="B410" s="7" t="s">
        <v>798</v>
      </c>
      <c r="C410" s="10">
        <v>375049.7</v>
      </c>
      <c r="D410" s="10">
        <v>375049.7</v>
      </c>
      <c r="E410" s="10">
        <v>68236.70668999999</v>
      </c>
      <c r="F410" s="10"/>
      <c r="G410" s="10"/>
      <c r="H410" s="10"/>
      <c r="I410" s="10">
        <f t="shared" si="19"/>
        <v>18.194043800061696</v>
      </c>
      <c r="J410" s="10">
        <f t="shared" si="20"/>
        <v>18.194043800061696</v>
      </c>
      <c r="K410" s="10">
        <v>68810.33365999999</v>
      </c>
      <c r="L410" s="10">
        <f t="shared" si="21"/>
        <v>99.16636507993937</v>
      </c>
    </row>
    <row r="411" spans="1:12" ht="12.75">
      <c r="A411" s="4" t="s">
        <v>723</v>
      </c>
      <c r="B411" s="5" t="s">
        <v>799</v>
      </c>
      <c r="C411" s="9">
        <f>C412+C413+C414</f>
        <v>649640.9</v>
      </c>
      <c r="D411" s="9">
        <v>649640.83</v>
      </c>
      <c r="E411" s="9">
        <v>117350.85328</v>
      </c>
      <c r="F411" s="9"/>
      <c r="G411" s="9"/>
      <c r="H411" s="9"/>
      <c r="I411" s="9">
        <f t="shared" si="19"/>
        <v>18.063957069205465</v>
      </c>
      <c r="J411" s="9">
        <f t="shared" si="20"/>
        <v>18.06395901563022</v>
      </c>
      <c r="K411" s="9">
        <v>140060.16071999999</v>
      </c>
      <c r="L411" s="9">
        <f t="shared" si="21"/>
        <v>83.7860335706746</v>
      </c>
    </row>
    <row r="412" spans="1:12" ht="12.75">
      <c r="A412" s="6" t="s">
        <v>724</v>
      </c>
      <c r="B412" s="7" t="s">
        <v>800</v>
      </c>
      <c r="C412" s="10">
        <v>343709.5</v>
      </c>
      <c r="D412" s="10">
        <v>343709.5</v>
      </c>
      <c r="E412" s="10">
        <v>54564.93711</v>
      </c>
      <c r="F412" s="10"/>
      <c r="G412" s="10"/>
      <c r="H412" s="10"/>
      <c r="I412" s="10">
        <f t="shared" si="19"/>
        <v>15.875306649947122</v>
      </c>
      <c r="J412" s="10">
        <f t="shared" si="20"/>
        <v>15.875306649947122</v>
      </c>
      <c r="K412" s="10">
        <v>53999.3708</v>
      </c>
      <c r="L412" s="10">
        <f t="shared" si="21"/>
        <v>101.04735722216971</v>
      </c>
    </row>
    <row r="413" spans="1:12" ht="12.75">
      <c r="A413" s="6" t="s">
        <v>725</v>
      </c>
      <c r="B413" s="7" t="s">
        <v>801</v>
      </c>
      <c r="C413" s="10">
        <v>284870</v>
      </c>
      <c r="D413" s="10">
        <v>284869.93</v>
      </c>
      <c r="E413" s="10">
        <v>59152.94612</v>
      </c>
      <c r="F413" s="10"/>
      <c r="G413" s="10"/>
      <c r="H413" s="10"/>
      <c r="I413" s="10">
        <f t="shared" si="19"/>
        <v>20.764891396075402</v>
      </c>
      <c r="J413" s="10">
        <f t="shared" si="20"/>
        <v>20.76489649855287</v>
      </c>
      <c r="K413" s="10">
        <v>81095.20393</v>
      </c>
      <c r="L413" s="10">
        <f t="shared" si="21"/>
        <v>72.94259494193986</v>
      </c>
    </row>
    <row r="414" spans="1:12" ht="12.75">
      <c r="A414" s="6" t="s">
        <v>726</v>
      </c>
      <c r="B414" s="7" t="s">
        <v>802</v>
      </c>
      <c r="C414" s="10">
        <v>21061.4</v>
      </c>
      <c r="D414" s="10">
        <v>21061.4</v>
      </c>
      <c r="E414" s="10">
        <v>3632.97005</v>
      </c>
      <c r="F414" s="10"/>
      <c r="G414" s="10"/>
      <c r="H414" s="10"/>
      <c r="I414" s="10">
        <f t="shared" si="19"/>
        <v>17.24942335267361</v>
      </c>
      <c r="J414" s="10">
        <f t="shared" si="20"/>
        <v>17.24942335267361</v>
      </c>
      <c r="K414" s="10">
        <v>4965.5859900000005</v>
      </c>
      <c r="L414" s="10">
        <f t="shared" si="21"/>
        <v>73.1629672170877</v>
      </c>
    </row>
    <row r="415" spans="1:12" ht="12.75">
      <c r="A415" s="4" t="s">
        <v>727</v>
      </c>
      <c r="B415" s="5" t="s">
        <v>803</v>
      </c>
      <c r="C415" s="9">
        <v>156970.4</v>
      </c>
      <c r="D415" s="9">
        <v>156970.4</v>
      </c>
      <c r="E415" s="9">
        <v>12512.199470000001</v>
      </c>
      <c r="F415" s="9"/>
      <c r="G415" s="9"/>
      <c r="H415" s="9"/>
      <c r="I415" s="9">
        <f t="shared" si="19"/>
        <v>7.971056625962603</v>
      </c>
      <c r="J415" s="9">
        <f t="shared" si="20"/>
        <v>7.971056625962603</v>
      </c>
      <c r="K415" s="9">
        <v>18207.707469999998</v>
      </c>
      <c r="L415" s="9">
        <f t="shared" si="21"/>
        <v>68.71924700358778</v>
      </c>
    </row>
    <row r="416" spans="1:12" ht="12.75">
      <c r="A416" s="6" t="s">
        <v>728</v>
      </c>
      <c r="B416" s="7" t="s">
        <v>804</v>
      </c>
      <c r="C416" s="10">
        <v>44557</v>
      </c>
      <c r="D416" s="10">
        <v>44557</v>
      </c>
      <c r="E416" s="10">
        <v>9800</v>
      </c>
      <c r="F416" s="10"/>
      <c r="G416" s="10"/>
      <c r="H416" s="10"/>
      <c r="I416" s="10">
        <f t="shared" si="19"/>
        <v>21.994299436676616</v>
      </c>
      <c r="J416" s="10">
        <f t="shared" si="20"/>
        <v>21.994299436676616</v>
      </c>
      <c r="K416" s="10">
        <v>9980</v>
      </c>
      <c r="L416" s="10">
        <f t="shared" si="21"/>
        <v>98.19639278557113</v>
      </c>
    </row>
    <row r="417" spans="1:12" s="20" customFormat="1" ht="12.75">
      <c r="A417" s="6" t="s">
        <v>729</v>
      </c>
      <c r="B417" s="7" t="s">
        <v>805</v>
      </c>
      <c r="C417" s="10">
        <v>112413.4</v>
      </c>
      <c r="D417" s="10">
        <v>112413.4</v>
      </c>
      <c r="E417" s="10">
        <v>2712.19947</v>
      </c>
      <c r="F417" s="10"/>
      <c r="G417" s="10"/>
      <c r="H417" s="10"/>
      <c r="I417" s="10">
        <f t="shared" si="19"/>
        <v>2.4127012171146855</v>
      </c>
      <c r="J417" s="10">
        <f t="shared" si="20"/>
        <v>2.4127012171146855</v>
      </c>
      <c r="K417" s="10">
        <v>8227.70747</v>
      </c>
      <c r="L417" s="10">
        <f t="shared" si="21"/>
        <v>32.9642185248961</v>
      </c>
    </row>
    <row r="418" spans="1:12" s="20" customFormat="1" ht="12.75">
      <c r="A418" s="4" t="s">
        <v>730</v>
      </c>
      <c r="B418" s="5" t="s">
        <v>806</v>
      </c>
      <c r="C418" s="9">
        <v>1660000</v>
      </c>
      <c r="D418" s="9">
        <v>1660000</v>
      </c>
      <c r="E418" s="9">
        <v>142574.58783</v>
      </c>
      <c r="F418" s="9"/>
      <c r="G418" s="9"/>
      <c r="H418" s="9"/>
      <c r="I418" s="9">
        <f t="shared" si="19"/>
        <v>8.588830592168675</v>
      </c>
      <c r="J418" s="9">
        <f t="shared" si="20"/>
        <v>8.588830592168675</v>
      </c>
      <c r="K418" s="9">
        <v>320164.8765</v>
      </c>
      <c r="L418" s="9">
        <f t="shared" si="21"/>
        <v>44.531614269687076</v>
      </c>
    </row>
    <row r="419" spans="1:12" ht="12.75">
      <c r="A419" s="6" t="s">
        <v>731</v>
      </c>
      <c r="B419" s="7" t="s">
        <v>807</v>
      </c>
      <c r="C419" s="10">
        <v>1660000</v>
      </c>
      <c r="D419" s="10">
        <v>1660000</v>
      </c>
      <c r="E419" s="10">
        <v>142574.58783</v>
      </c>
      <c r="F419" s="10"/>
      <c r="G419" s="10"/>
      <c r="H419" s="10"/>
      <c r="I419" s="10">
        <f t="shared" si="19"/>
        <v>8.588830592168675</v>
      </c>
      <c r="J419" s="10">
        <f t="shared" si="20"/>
        <v>8.588830592168675</v>
      </c>
      <c r="K419" s="10">
        <v>320164.8765</v>
      </c>
      <c r="L419" s="10">
        <f t="shared" si="21"/>
        <v>44.531614269687076</v>
      </c>
    </row>
    <row r="420" spans="1:12" ht="38.25">
      <c r="A420" s="4" t="s">
        <v>732</v>
      </c>
      <c r="B420" s="5" t="s">
        <v>808</v>
      </c>
      <c r="C420" s="9">
        <v>2011574</v>
      </c>
      <c r="D420" s="9">
        <v>2011574</v>
      </c>
      <c r="E420" s="9">
        <v>448642.875</v>
      </c>
      <c r="F420" s="9"/>
      <c r="G420" s="9"/>
      <c r="H420" s="9"/>
      <c r="I420" s="9">
        <f t="shared" si="19"/>
        <v>22.303075850055727</v>
      </c>
      <c r="J420" s="9">
        <f t="shared" si="20"/>
        <v>22.303075850055727</v>
      </c>
      <c r="K420" s="9">
        <v>623611.85</v>
      </c>
      <c r="L420" s="9">
        <f t="shared" si="21"/>
        <v>71.94264749779852</v>
      </c>
    </row>
    <row r="421" spans="1:12" ht="25.5">
      <c r="A421" s="6" t="s">
        <v>733</v>
      </c>
      <c r="B421" s="7" t="s">
        <v>809</v>
      </c>
      <c r="C421" s="10">
        <v>983015.1</v>
      </c>
      <c r="D421" s="10">
        <v>983015.1</v>
      </c>
      <c r="E421" s="10">
        <v>329250.875</v>
      </c>
      <c r="F421" s="10"/>
      <c r="G421" s="10"/>
      <c r="H421" s="10"/>
      <c r="I421" s="10">
        <f t="shared" si="19"/>
        <v>33.493979390550564</v>
      </c>
      <c r="J421" s="10">
        <f t="shared" si="20"/>
        <v>33.493979390550564</v>
      </c>
      <c r="K421" s="10">
        <v>240496.85</v>
      </c>
      <c r="L421" s="10">
        <f t="shared" si="21"/>
        <v>136.90444386277824</v>
      </c>
    </row>
    <row r="422" spans="1:12" ht="12.75">
      <c r="A422" s="6" t="s">
        <v>734</v>
      </c>
      <c r="B422" s="7" t="s">
        <v>810</v>
      </c>
      <c r="C422" s="10">
        <v>887049.3</v>
      </c>
      <c r="D422" s="10">
        <v>887049.3</v>
      </c>
      <c r="E422" s="10">
        <v>119392</v>
      </c>
      <c r="F422" s="10"/>
      <c r="G422" s="10"/>
      <c r="H422" s="10"/>
      <c r="I422" s="10">
        <f t="shared" si="19"/>
        <v>13.459454846534461</v>
      </c>
      <c r="J422" s="10">
        <f t="shared" si="20"/>
        <v>13.459454846534461</v>
      </c>
      <c r="K422" s="10">
        <v>383115</v>
      </c>
      <c r="L422" s="10">
        <f t="shared" si="21"/>
        <v>31.163488769690563</v>
      </c>
    </row>
    <row r="423" spans="1:12" ht="12.75">
      <c r="A423" s="6" t="s">
        <v>735</v>
      </c>
      <c r="B423" s="7" t="s">
        <v>811</v>
      </c>
      <c r="C423" s="10">
        <v>141509.6</v>
      </c>
      <c r="D423" s="10">
        <v>141509.6</v>
      </c>
      <c r="E423" s="10">
        <v>0</v>
      </c>
      <c r="F423" s="10"/>
      <c r="G423" s="10"/>
      <c r="H423" s="10"/>
      <c r="I423" s="10">
        <f t="shared" si="19"/>
        <v>0</v>
      </c>
      <c r="J423" s="10">
        <f t="shared" si="20"/>
        <v>0</v>
      </c>
      <c r="K423" s="10">
        <v>0</v>
      </c>
      <c r="L423" s="10">
        <v>0</v>
      </c>
    </row>
    <row r="424" spans="1:12" ht="12.75">
      <c r="A424" s="4" t="s">
        <v>736</v>
      </c>
      <c r="B424" s="5" t="s">
        <v>812</v>
      </c>
      <c r="C424" s="9">
        <f>C6-C348</f>
        <v>-4889476.399999991</v>
      </c>
      <c r="D424" s="9">
        <f>D6-D348</f>
        <v>-4996356.603680007</v>
      </c>
      <c r="E424" s="9">
        <v>2225224.86303</v>
      </c>
      <c r="F424" s="9"/>
      <c r="G424" s="9"/>
      <c r="H424" s="9"/>
      <c r="I424" s="9">
        <v>0</v>
      </c>
      <c r="J424" s="9">
        <v>0</v>
      </c>
      <c r="K424" s="9">
        <v>2222607.94069</v>
      </c>
      <c r="L424" s="9">
        <f t="shared" si="21"/>
        <v>100.11774106859295</v>
      </c>
    </row>
    <row r="425" spans="1:12" ht="12.75">
      <c r="A425" s="4" t="s">
        <v>813</v>
      </c>
      <c r="B425" s="5" t="s">
        <v>849</v>
      </c>
      <c r="C425" s="9">
        <f>C426+C451</f>
        <v>4889476.4</v>
      </c>
      <c r="D425" s="9">
        <f>D426+D451</f>
        <v>4996356.603680015</v>
      </c>
      <c r="E425" s="9">
        <v>-2225224.86303</v>
      </c>
      <c r="F425" s="9"/>
      <c r="G425" s="9"/>
      <c r="H425" s="9"/>
      <c r="I425" s="9">
        <v>0</v>
      </c>
      <c r="J425" s="9">
        <v>0</v>
      </c>
      <c r="K425" s="9">
        <v>-2222607.94069</v>
      </c>
      <c r="L425" s="9">
        <f t="shared" si="21"/>
        <v>100.11774106859295</v>
      </c>
    </row>
    <row r="426" spans="1:12" ht="25.5">
      <c r="A426" s="4" t="s">
        <v>814</v>
      </c>
      <c r="B426" s="5" t="s">
        <v>850</v>
      </c>
      <c r="C426" s="9">
        <v>397945.5</v>
      </c>
      <c r="D426" s="9">
        <v>397945.5</v>
      </c>
      <c r="E426" s="9">
        <v>-6550534.355</v>
      </c>
      <c r="F426" s="9"/>
      <c r="G426" s="9"/>
      <c r="H426" s="9"/>
      <c r="I426" s="9">
        <v>0</v>
      </c>
      <c r="J426" s="9">
        <v>0</v>
      </c>
      <c r="K426" s="9">
        <v>-2478964.133</v>
      </c>
      <c r="L426" s="9" t="s">
        <v>925</v>
      </c>
    </row>
    <row r="427" spans="1:12" s="25" customFormat="1" ht="25.5">
      <c r="A427" s="6" t="s">
        <v>815</v>
      </c>
      <c r="B427" s="7" t="s">
        <v>851</v>
      </c>
      <c r="C427" s="10">
        <v>-1500000</v>
      </c>
      <c r="D427" s="10">
        <v>-1500000</v>
      </c>
      <c r="E427" s="10">
        <v>0</v>
      </c>
      <c r="F427" s="10"/>
      <c r="G427" s="10"/>
      <c r="H427" s="10"/>
      <c r="I427" s="10">
        <f t="shared" si="19"/>
        <v>0</v>
      </c>
      <c r="J427" s="10">
        <f t="shared" si="20"/>
        <v>0</v>
      </c>
      <c r="K427" s="10">
        <v>0</v>
      </c>
      <c r="L427" s="10">
        <v>0</v>
      </c>
    </row>
    <row r="428" spans="1:12" ht="25.5">
      <c r="A428" s="6" t="s">
        <v>816</v>
      </c>
      <c r="B428" s="7" t="s">
        <v>852</v>
      </c>
      <c r="C428" s="10">
        <v>-1500000</v>
      </c>
      <c r="D428" s="10">
        <v>-1500000</v>
      </c>
      <c r="E428" s="10">
        <v>0</v>
      </c>
      <c r="F428" s="10"/>
      <c r="G428" s="10"/>
      <c r="H428" s="10"/>
      <c r="I428" s="10">
        <f t="shared" si="19"/>
        <v>0</v>
      </c>
      <c r="J428" s="10">
        <f t="shared" si="20"/>
        <v>0</v>
      </c>
      <c r="K428" s="10">
        <v>0</v>
      </c>
      <c r="L428" s="10">
        <v>0</v>
      </c>
    </row>
    <row r="429" spans="1:12" ht="25.5">
      <c r="A429" s="6" t="s">
        <v>817</v>
      </c>
      <c r="B429" s="7" t="s">
        <v>853</v>
      </c>
      <c r="C429" s="10">
        <v>-1500000</v>
      </c>
      <c r="D429" s="10">
        <v>-1500000</v>
      </c>
      <c r="E429" s="10">
        <v>0</v>
      </c>
      <c r="F429" s="10"/>
      <c r="G429" s="10"/>
      <c r="H429" s="10"/>
      <c r="I429" s="10">
        <f t="shared" si="19"/>
        <v>0</v>
      </c>
      <c r="J429" s="10">
        <f t="shared" si="20"/>
        <v>0</v>
      </c>
      <c r="K429" s="10">
        <v>0</v>
      </c>
      <c r="L429" s="10">
        <v>0</v>
      </c>
    </row>
    <row r="430" spans="1:12" ht="12.75">
      <c r="A430" s="6" t="s">
        <v>818</v>
      </c>
      <c r="B430" s="7" t="s">
        <v>854</v>
      </c>
      <c r="C430" s="10">
        <v>3838781.1</v>
      </c>
      <c r="D430" s="10">
        <v>3838781.1</v>
      </c>
      <c r="E430" s="10">
        <v>-6571899</v>
      </c>
      <c r="F430" s="10"/>
      <c r="G430" s="10"/>
      <c r="H430" s="10"/>
      <c r="I430" s="10">
        <v>0</v>
      </c>
      <c r="J430" s="10">
        <v>0</v>
      </c>
      <c r="K430" s="10">
        <v>-2500000</v>
      </c>
      <c r="L430" s="10" t="s">
        <v>925</v>
      </c>
    </row>
    <row r="431" spans="1:12" ht="12.75">
      <c r="A431" s="6" t="s">
        <v>819</v>
      </c>
      <c r="B431" s="7" t="s">
        <v>855</v>
      </c>
      <c r="C431" s="10">
        <v>22583427.8</v>
      </c>
      <c r="D431" s="10">
        <v>22583427.8</v>
      </c>
      <c r="E431" s="10">
        <v>0</v>
      </c>
      <c r="F431" s="10"/>
      <c r="G431" s="10"/>
      <c r="H431" s="10"/>
      <c r="I431" s="10">
        <f t="shared" si="19"/>
        <v>0</v>
      </c>
      <c r="J431" s="10">
        <f t="shared" si="20"/>
        <v>0</v>
      </c>
      <c r="K431" s="10">
        <v>0</v>
      </c>
      <c r="L431" s="10">
        <v>0</v>
      </c>
    </row>
    <row r="432" spans="1:12" ht="25.5">
      <c r="A432" s="6" t="s">
        <v>820</v>
      </c>
      <c r="B432" s="7" t="s">
        <v>856</v>
      </c>
      <c r="C432" s="10">
        <v>-18744646.7</v>
      </c>
      <c r="D432" s="10">
        <v>-18744646.7</v>
      </c>
      <c r="E432" s="10">
        <v>-6571899</v>
      </c>
      <c r="F432" s="10"/>
      <c r="G432" s="10"/>
      <c r="H432" s="10"/>
      <c r="I432" s="10">
        <f t="shared" si="19"/>
        <v>35.060137996626</v>
      </c>
      <c r="J432" s="10">
        <f t="shared" si="20"/>
        <v>35.060137996626</v>
      </c>
      <c r="K432" s="10">
        <v>-2500000</v>
      </c>
      <c r="L432" s="10" t="s">
        <v>925</v>
      </c>
    </row>
    <row r="433" spans="1:12" ht="25.5">
      <c r="A433" s="6" t="s">
        <v>821</v>
      </c>
      <c r="B433" s="7" t="s">
        <v>857</v>
      </c>
      <c r="C433" s="10">
        <v>22583427.8</v>
      </c>
      <c r="D433" s="10">
        <v>22583427.8</v>
      </c>
      <c r="E433" s="10">
        <v>0</v>
      </c>
      <c r="F433" s="10"/>
      <c r="G433" s="10"/>
      <c r="H433" s="10"/>
      <c r="I433" s="10">
        <f t="shared" si="19"/>
        <v>0</v>
      </c>
      <c r="J433" s="10">
        <f t="shared" si="20"/>
        <v>0</v>
      </c>
      <c r="K433" s="10">
        <v>0</v>
      </c>
      <c r="L433" s="10">
        <v>0</v>
      </c>
    </row>
    <row r="434" spans="1:12" ht="25.5">
      <c r="A434" s="6" t="s">
        <v>822</v>
      </c>
      <c r="B434" s="7" t="s">
        <v>858</v>
      </c>
      <c r="C434" s="10">
        <v>-18744646.7</v>
      </c>
      <c r="D434" s="10">
        <v>-18744646.7</v>
      </c>
      <c r="E434" s="10">
        <v>-6571899</v>
      </c>
      <c r="F434" s="10"/>
      <c r="G434" s="10"/>
      <c r="H434" s="10"/>
      <c r="I434" s="10">
        <f t="shared" si="19"/>
        <v>35.060137996626</v>
      </c>
      <c r="J434" s="10">
        <f t="shared" si="20"/>
        <v>35.060137996626</v>
      </c>
      <c r="K434" s="10">
        <v>-2500000</v>
      </c>
      <c r="L434" s="10" t="s">
        <v>925</v>
      </c>
    </row>
    <row r="435" spans="1:12" ht="25.5">
      <c r="A435" s="6" t="s">
        <v>823</v>
      </c>
      <c r="B435" s="7" t="s">
        <v>859</v>
      </c>
      <c r="C435" s="10">
        <v>-1978270.2</v>
      </c>
      <c r="D435" s="10">
        <v>-1978270.2</v>
      </c>
      <c r="E435" s="10">
        <v>0</v>
      </c>
      <c r="F435" s="10"/>
      <c r="G435" s="10"/>
      <c r="H435" s="10"/>
      <c r="I435" s="10">
        <f t="shared" si="19"/>
        <v>0</v>
      </c>
      <c r="J435" s="10">
        <f t="shared" si="20"/>
        <v>0</v>
      </c>
      <c r="K435" s="10">
        <v>0</v>
      </c>
      <c r="L435" s="10">
        <v>0</v>
      </c>
    </row>
    <row r="436" spans="1:12" ht="25.5">
      <c r="A436" s="6" t="s">
        <v>824</v>
      </c>
      <c r="B436" s="7" t="s">
        <v>860</v>
      </c>
      <c r="C436" s="10">
        <v>-1978270.2</v>
      </c>
      <c r="D436" s="10">
        <v>-1978270.2</v>
      </c>
      <c r="E436" s="10">
        <v>0</v>
      </c>
      <c r="F436" s="10"/>
      <c r="G436" s="10"/>
      <c r="H436" s="10"/>
      <c r="I436" s="10">
        <f t="shared" si="19"/>
        <v>0</v>
      </c>
      <c r="J436" s="10">
        <f t="shared" si="20"/>
        <v>0</v>
      </c>
      <c r="K436" s="10">
        <v>0</v>
      </c>
      <c r="L436" s="10">
        <v>0</v>
      </c>
    </row>
    <row r="437" spans="1:12" ht="25.5">
      <c r="A437" s="6" t="s">
        <v>825</v>
      </c>
      <c r="B437" s="7" t="s">
        <v>861</v>
      </c>
      <c r="C437" s="10">
        <v>7335102</v>
      </c>
      <c r="D437" s="10">
        <v>7335102</v>
      </c>
      <c r="E437" s="10">
        <v>0</v>
      </c>
      <c r="F437" s="10"/>
      <c r="G437" s="10"/>
      <c r="H437" s="10"/>
      <c r="I437" s="10">
        <f t="shared" si="19"/>
        <v>0</v>
      </c>
      <c r="J437" s="10">
        <f t="shared" si="20"/>
        <v>0</v>
      </c>
      <c r="K437" s="10">
        <v>0</v>
      </c>
      <c r="L437" s="10">
        <v>0</v>
      </c>
    </row>
    <row r="438" spans="1:12" ht="25.5">
      <c r="A438" s="6" t="s">
        <v>826</v>
      </c>
      <c r="B438" s="7" t="s">
        <v>862</v>
      </c>
      <c r="C438" s="10">
        <v>-9313372.2</v>
      </c>
      <c r="D438" s="10">
        <v>-9313372.2</v>
      </c>
      <c r="E438" s="10">
        <v>0</v>
      </c>
      <c r="F438" s="10"/>
      <c r="G438" s="10"/>
      <c r="H438" s="10"/>
      <c r="I438" s="10">
        <f t="shared" si="19"/>
        <v>0</v>
      </c>
      <c r="J438" s="10">
        <f t="shared" si="20"/>
        <v>0</v>
      </c>
      <c r="K438" s="10">
        <v>0</v>
      </c>
      <c r="L438" s="10">
        <v>0</v>
      </c>
    </row>
    <row r="439" spans="1:12" ht="24.75" customHeight="1">
      <c r="A439" s="6" t="s">
        <v>827</v>
      </c>
      <c r="B439" s="7" t="s">
        <v>863</v>
      </c>
      <c r="C439" s="10">
        <v>7335102</v>
      </c>
      <c r="D439" s="10">
        <v>7335102</v>
      </c>
      <c r="E439" s="10">
        <v>0</v>
      </c>
      <c r="F439" s="10"/>
      <c r="G439" s="10"/>
      <c r="H439" s="10"/>
      <c r="I439" s="10">
        <f t="shared" si="19"/>
        <v>0</v>
      </c>
      <c r="J439" s="10">
        <f t="shared" si="20"/>
        <v>0</v>
      </c>
      <c r="K439" s="10">
        <v>0</v>
      </c>
      <c r="L439" s="10">
        <v>0</v>
      </c>
    </row>
    <row r="440" spans="1:12" ht="38.25">
      <c r="A440" s="6" t="s">
        <v>828</v>
      </c>
      <c r="B440" s="7" t="s">
        <v>864</v>
      </c>
      <c r="C440" s="10">
        <v>-9313372.2</v>
      </c>
      <c r="D440" s="10">
        <v>-9313372.2</v>
      </c>
      <c r="E440" s="10">
        <v>0</v>
      </c>
      <c r="F440" s="10"/>
      <c r="G440" s="10"/>
      <c r="H440" s="10"/>
      <c r="I440" s="10">
        <f t="shared" si="19"/>
        <v>0</v>
      </c>
      <c r="J440" s="10">
        <f t="shared" si="20"/>
        <v>0</v>
      </c>
      <c r="K440" s="10">
        <v>0</v>
      </c>
      <c r="L440" s="10">
        <v>0</v>
      </c>
    </row>
    <row r="441" spans="1:12" ht="12.75">
      <c r="A441" s="6" t="s">
        <v>829</v>
      </c>
      <c r="B441" s="7" t="s">
        <v>865</v>
      </c>
      <c r="C441" s="10">
        <v>37434.6</v>
      </c>
      <c r="D441" s="10">
        <v>37434.6</v>
      </c>
      <c r="E441" s="10">
        <v>21364.645</v>
      </c>
      <c r="F441" s="10"/>
      <c r="G441" s="10"/>
      <c r="H441" s="10"/>
      <c r="I441" s="10">
        <f t="shared" si="19"/>
        <v>57.0719200953129</v>
      </c>
      <c r="J441" s="10">
        <f t="shared" si="20"/>
        <v>57.0719200953129</v>
      </c>
      <c r="K441" s="10">
        <v>21035.867</v>
      </c>
      <c r="L441" s="10">
        <f t="shared" si="21"/>
        <v>101.56294009655034</v>
      </c>
    </row>
    <row r="442" spans="1:12" ht="25.5">
      <c r="A442" s="6" t="s">
        <v>830</v>
      </c>
      <c r="B442" s="7" t="s">
        <v>866</v>
      </c>
      <c r="C442" s="10">
        <v>37434.6</v>
      </c>
      <c r="D442" s="10">
        <v>37434.6</v>
      </c>
      <c r="E442" s="10">
        <v>21364.645</v>
      </c>
      <c r="F442" s="10"/>
      <c r="G442" s="10"/>
      <c r="H442" s="10"/>
      <c r="I442" s="10">
        <f t="shared" si="19"/>
        <v>57.0719200953129</v>
      </c>
      <c r="J442" s="10">
        <f t="shared" si="20"/>
        <v>57.0719200953129</v>
      </c>
      <c r="K442" s="10">
        <v>21035.867</v>
      </c>
      <c r="L442" s="10">
        <f t="shared" si="21"/>
        <v>101.56294009655034</v>
      </c>
    </row>
    <row r="443" spans="1:12" ht="15" customHeight="1">
      <c r="A443" s="6" t="s">
        <v>831</v>
      </c>
      <c r="B443" s="7" t="s">
        <v>867</v>
      </c>
      <c r="C443" s="10">
        <v>-350000</v>
      </c>
      <c r="D443" s="10">
        <v>-350000</v>
      </c>
      <c r="E443" s="10">
        <v>0</v>
      </c>
      <c r="F443" s="10"/>
      <c r="G443" s="10"/>
      <c r="H443" s="10"/>
      <c r="I443" s="10">
        <f t="shared" si="19"/>
        <v>0</v>
      </c>
      <c r="J443" s="10">
        <f t="shared" si="20"/>
        <v>0</v>
      </c>
      <c r="K443" s="10">
        <v>-7000</v>
      </c>
      <c r="L443" s="10">
        <f t="shared" si="21"/>
        <v>0</v>
      </c>
    </row>
    <row r="444" spans="1:12" ht="25.5">
      <c r="A444" s="6" t="s">
        <v>832</v>
      </c>
      <c r="B444" s="7" t="s">
        <v>868</v>
      </c>
      <c r="C444" s="10">
        <v>387434.6</v>
      </c>
      <c r="D444" s="10">
        <v>387434.6</v>
      </c>
      <c r="E444" s="10">
        <v>21364.645</v>
      </c>
      <c r="F444" s="10"/>
      <c r="G444" s="10"/>
      <c r="H444" s="10"/>
      <c r="I444" s="10">
        <f t="shared" si="19"/>
        <v>5.514387460490107</v>
      </c>
      <c r="J444" s="10">
        <f t="shared" si="20"/>
        <v>5.514387460490107</v>
      </c>
      <c r="K444" s="10">
        <v>28035.867</v>
      </c>
      <c r="L444" s="10">
        <f t="shared" si="21"/>
        <v>76.20468808758439</v>
      </c>
    </row>
    <row r="445" spans="1:12" ht="25.5">
      <c r="A445" s="6" t="s">
        <v>833</v>
      </c>
      <c r="B445" s="7" t="s">
        <v>869</v>
      </c>
      <c r="C445" s="10">
        <v>34.6</v>
      </c>
      <c r="D445" s="10">
        <v>34.6</v>
      </c>
      <c r="E445" s="10">
        <v>14.645</v>
      </c>
      <c r="F445" s="10"/>
      <c r="G445" s="10"/>
      <c r="H445" s="10"/>
      <c r="I445" s="10">
        <f t="shared" si="19"/>
        <v>42.32658959537572</v>
      </c>
      <c r="J445" s="10">
        <f t="shared" si="20"/>
        <v>42.32658959537572</v>
      </c>
      <c r="K445" s="10">
        <v>11.367</v>
      </c>
      <c r="L445" s="10">
        <f t="shared" si="21"/>
        <v>128.83786399225826</v>
      </c>
    </row>
    <row r="446" spans="1:12" ht="25.5">
      <c r="A446" s="6" t="s">
        <v>834</v>
      </c>
      <c r="B446" s="7" t="s">
        <v>870</v>
      </c>
      <c r="C446" s="10">
        <v>34.6</v>
      </c>
      <c r="D446" s="10">
        <v>34.6</v>
      </c>
      <c r="E446" s="10">
        <v>14.645</v>
      </c>
      <c r="F446" s="10"/>
      <c r="G446" s="10"/>
      <c r="H446" s="10"/>
      <c r="I446" s="10">
        <f t="shared" si="19"/>
        <v>42.32658959537572</v>
      </c>
      <c r="J446" s="10">
        <f t="shared" si="20"/>
        <v>42.32658959537572</v>
      </c>
      <c r="K446" s="10">
        <v>11.367</v>
      </c>
      <c r="L446" s="10">
        <f t="shared" si="21"/>
        <v>128.83786399225826</v>
      </c>
    </row>
    <row r="447" spans="1:12" ht="25.5">
      <c r="A447" s="6" t="s">
        <v>835</v>
      </c>
      <c r="B447" s="7" t="s">
        <v>871</v>
      </c>
      <c r="C447" s="10">
        <v>-350000</v>
      </c>
      <c r="D447" s="10">
        <v>-350000</v>
      </c>
      <c r="E447" s="10">
        <v>0</v>
      </c>
      <c r="F447" s="10"/>
      <c r="G447" s="10"/>
      <c r="H447" s="10"/>
      <c r="I447" s="10">
        <f t="shared" si="19"/>
        <v>0</v>
      </c>
      <c r="J447" s="10">
        <f t="shared" si="20"/>
        <v>0</v>
      </c>
      <c r="K447" s="10">
        <v>-7000</v>
      </c>
      <c r="L447" s="10">
        <f t="shared" si="21"/>
        <v>0</v>
      </c>
    </row>
    <row r="448" spans="1:12" ht="25.5">
      <c r="A448" s="6" t="s">
        <v>836</v>
      </c>
      <c r="B448" s="7" t="s">
        <v>872</v>
      </c>
      <c r="C448" s="10">
        <v>387400</v>
      </c>
      <c r="D448" s="10">
        <v>387400</v>
      </c>
      <c r="E448" s="10">
        <v>21350</v>
      </c>
      <c r="F448" s="10"/>
      <c r="G448" s="10"/>
      <c r="H448" s="10"/>
      <c r="I448" s="10">
        <f t="shared" si="19"/>
        <v>5.511099638616417</v>
      </c>
      <c r="J448" s="10">
        <f t="shared" si="20"/>
        <v>5.511099638616417</v>
      </c>
      <c r="K448" s="10">
        <v>28024.5</v>
      </c>
      <c r="L448" s="10">
        <f t="shared" si="21"/>
        <v>76.18333957786938</v>
      </c>
    </row>
    <row r="449" spans="1:12" ht="38.25">
      <c r="A449" s="6" t="s">
        <v>837</v>
      </c>
      <c r="B449" s="7" t="s">
        <v>873</v>
      </c>
      <c r="C449" s="10">
        <v>-350000</v>
      </c>
      <c r="D449" s="10">
        <v>-350000</v>
      </c>
      <c r="E449" s="10">
        <v>0</v>
      </c>
      <c r="F449" s="10"/>
      <c r="G449" s="10"/>
      <c r="H449" s="10"/>
      <c r="I449" s="10">
        <f t="shared" si="19"/>
        <v>0</v>
      </c>
      <c r="J449" s="10">
        <f t="shared" si="20"/>
        <v>0</v>
      </c>
      <c r="K449" s="10">
        <v>-7000</v>
      </c>
      <c r="L449" s="10">
        <f t="shared" si="21"/>
        <v>0</v>
      </c>
    </row>
    <row r="450" spans="1:12" ht="38.25">
      <c r="A450" s="6" t="s">
        <v>838</v>
      </c>
      <c r="B450" s="7" t="s">
        <v>874</v>
      </c>
      <c r="C450" s="10">
        <v>387400</v>
      </c>
      <c r="D450" s="10">
        <v>387400</v>
      </c>
      <c r="E450" s="10">
        <v>21350</v>
      </c>
      <c r="F450" s="10"/>
      <c r="G450" s="10"/>
      <c r="H450" s="10"/>
      <c r="I450" s="10">
        <f t="shared" si="19"/>
        <v>5.511099638616417</v>
      </c>
      <c r="J450" s="10">
        <f t="shared" si="20"/>
        <v>5.511099638616417</v>
      </c>
      <c r="K450" s="10">
        <v>28024.5</v>
      </c>
      <c r="L450" s="10">
        <f t="shared" si="21"/>
        <v>76.18333957786938</v>
      </c>
    </row>
    <row r="451" spans="1:12" ht="12.75">
      <c r="A451" s="4" t="s">
        <v>839</v>
      </c>
      <c r="B451" s="5" t="s">
        <v>850</v>
      </c>
      <c r="C451" s="9">
        <f>C452</f>
        <v>4491530.9</v>
      </c>
      <c r="D451" s="9">
        <f>D452</f>
        <v>4598411.103680015</v>
      </c>
      <c r="E451" s="9">
        <v>4325309.49197</v>
      </c>
      <c r="F451" s="9"/>
      <c r="G451" s="9"/>
      <c r="H451" s="9"/>
      <c r="I451" s="9">
        <f t="shared" si="19"/>
        <v>96.29922599374746</v>
      </c>
      <c r="J451" s="9">
        <f t="shared" si="20"/>
        <v>94.06095702292782</v>
      </c>
      <c r="K451" s="9">
        <v>256356.19231</v>
      </c>
      <c r="L451" s="9" t="s">
        <v>925</v>
      </c>
    </row>
    <row r="452" spans="1:12" ht="12.75">
      <c r="A452" s="6" t="s">
        <v>840</v>
      </c>
      <c r="B452" s="7" t="s">
        <v>875</v>
      </c>
      <c r="C452" s="10">
        <v>4491530.9</v>
      </c>
      <c r="D452" s="10">
        <f>D453+D457</f>
        <v>4598411.103680015</v>
      </c>
      <c r="E452" s="10">
        <v>4325309.49197</v>
      </c>
      <c r="F452" s="10"/>
      <c r="G452" s="10"/>
      <c r="H452" s="10"/>
      <c r="I452" s="10">
        <f t="shared" si="19"/>
        <v>96.29922599374746</v>
      </c>
      <c r="J452" s="10">
        <f t="shared" si="20"/>
        <v>94.06095702292782</v>
      </c>
      <c r="K452" s="10">
        <v>256356.19231</v>
      </c>
      <c r="L452" s="10" t="s">
        <v>925</v>
      </c>
    </row>
    <row r="453" spans="1:12" ht="12.75">
      <c r="A453" s="6" t="s">
        <v>841</v>
      </c>
      <c r="B453" s="7" t="s">
        <v>876</v>
      </c>
      <c r="C453" s="10">
        <f>-(C6+C433+C439+C446+C450)</f>
        <v>-82346071.8</v>
      </c>
      <c r="D453" s="10">
        <f>-(D6+D433+D439+D446+D450)</f>
        <v>-82346508.11742999</v>
      </c>
      <c r="E453" s="10">
        <v>-14556635.045780001</v>
      </c>
      <c r="F453" s="10"/>
      <c r="G453" s="10"/>
      <c r="H453" s="10"/>
      <c r="I453" s="10">
        <f t="shared" si="19"/>
        <v>17.677388523322374</v>
      </c>
      <c r="J453" s="10">
        <f t="shared" si="20"/>
        <v>17.677294858722554</v>
      </c>
      <c r="K453" s="10">
        <v>-15100358.16809</v>
      </c>
      <c r="L453" s="10">
        <f t="shared" si="21"/>
        <v>96.39927002884612</v>
      </c>
    </row>
    <row r="454" spans="1:12" ht="12.75">
      <c r="A454" s="6" t="s">
        <v>842</v>
      </c>
      <c r="B454" s="7" t="s">
        <v>877</v>
      </c>
      <c r="C454" s="10">
        <f>C453</f>
        <v>-82346071.8</v>
      </c>
      <c r="D454" s="10">
        <f>D453</f>
        <v>-82346508.11742999</v>
      </c>
      <c r="E454" s="10">
        <v>-14556635.045780001</v>
      </c>
      <c r="F454" s="10"/>
      <c r="G454" s="10"/>
      <c r="H454" s="10"/>
      <c r="I454" s="10">
        <f t="shared" si="19"/>
        <v>17.677388523322374</v>
      </c>
      <c r="J454" s="10">
        <f t="shared" si="20"/>
        <v>17.677294858722554</v>
      </c>
      <c r="K454" s="10">
        <v>-15100358.16809</v>
      </c>
      <c r="L454" s="10">
        <f t="shared" si="21"/>
        <v>96.39927002884612</v>
      </c>
    </row>
    <row r="455" spans="1:12" ht="12.75">
      <c r="A455" s="6" t="s">
        <v>843</v>
      </c>
      <c r="B455" s="7" t="s">
        <v>878</v>
      </c>
      <c r="C455" s="10">
        <f>C453</f>
        <v>-82346071.8</v>
      </c>
      <c r="D455" s="10">
        <f>D453</f>
        <v>-82346508.11742999</v>
      </c>
      <c r="E455" s="10">
        <v>-14556635.045780001</v>
      </c>
      <c r="F455" s="10"/>
      <c r="G455" s="10"/>
      <c r="H455" s="10"/>
      <c r="I455" s="10">
        <f t="shared" si="19"/>
        <v>17.677388523322374</v>
      </c>
      <c r="J455" s="10">
        <f t="shared" si="20"/>
        <v>17.677294858722554</v>
      </c>
      <c r="K455" s="10">
        <v>-15100358.16809</v>
      </c>
      <c r="L455" s="10">
        <f t="shared" si="21"/>
        <v>96.39927002884612</v>
      </c>
    </row>
    <row r="456" spans="1:12" ht="25.5">
      <c r="A456" s="6" t="s">
        <v>844</v>
      </c>
      <c r="B456" s="7" t="s">
        <v>879</v>
      </c>
      <c r="C456" s="10">
        <f>C453</f>
        <v>-82346071.8</v>
      </c>
      <c r="D456" s="10">
        <f>D453</f>
        <v>-82346508.11742999</v>
      </c>
      <c r="E456" s="10">
        <v>-14556635.045780001</v>
      </c>
      <c r="F456" s="10"/>
      <c r="G456" s="10"/>
      <c r="H456" s="10"/>
      <c r="I456" s="10">
        <f t="shared" si="19"/>
        <v>17.677388523322374</v>
      </c>
      <c r="J456" s="10">
        <f t="shared" si="20"/>
        <v>17.677294858722554</v>
      </c>
      <c r="K456" s="10">
        <v>-15100358.16809</v>
      </c>
      <c r="L456" s="10">
        <f t="shared" si="21"/>
        <v>96.39927002884612</v>
      </c>
    </row>
    <row r="457" spans="1:12" ht="12.75">
      <c r="A457" s="6" t="s">
        <v>845</v>
      </c>
      <c r="B457" s="7" t="s">
        <v>880</v>
      </c>
      <c r="C457" s="10">
        <f>C348-C434-C440-C449-C429</f>
        <v>86837602.69999999</v>
      </c>
      <c r="D457" s="10">
        <f>D348-D434-D440-D449-D429</f>
        <v>86944919.22111</v>
      </c>
      <c r="E457" s="10">
        <v>18881944.53775</v>
      </c>
      <c r="F457" s="10"/>
      <c r="G457" s="10"/>
      <c r="H457" s="10"/>
      <c r="I457" s="10">
        <f t="shared" si="19"/>
        <v>21.743972600190173</v>
      </c>
      <c r="J457" s="10">
        <f t="shared" si="20"/>
        <v>21.717133912944636</v>
      </c>
      <c r="K457" s="10">
        <v>15356714.360399999</v>
      </c>
      <c r="L457" s="10">
        <f t="shared" si="21"/>
        <v>122.95562771187845</v>
      </c>
    </row>
    <row r="458" spans="1:12" ht="12.75">
      <c r="A458" s="6" t="s">
        <v>846</v>
      </c>
      <c r="B458" s="7" t="s">
        <v>881</v>
      </c>
      <c r="C458" s="10">
        <f>C457</f>
        <v>86837602.69999999</v>
      </c>
      <c r="D458" s="10">
        <f>D457</f>
        <v>86944919.22111</v>
      </c>
      <c r="E458" s="10">
        <v>18881944.53775</v>
      </c>
      <c r="F458" s="10"/>
      <c r="G458" s="10"/>
      <c r="H458" s="10"/>
      <c r="I458" s="10">
        <f t="shared" si="19"/>
        <v>21.743972600190173</v>
      </c>
      <c r="J458" s="10">
        <f t="shared" si="20"/>
        <v>21.717133912944636</v>
      </c>
      <c r="K458" s="10">
        <v>15356714.360399999</v>
      </c>
      <c r="L458" s="10">
        <f t="shared" si="21"/>
        <v>122.95562771187845</v>
      </c>
    </row>
    <row r="459" spans="1:12" ht="12.75">
      <c r="A459" s="6" t="s">
        <v>847</v>
      </c>
      <c r="B459" s="7" t="s">
        <v>882</v>
      </c>
      <c r="C459" s="10">
        <f>C457</f>
        <v>86837602.69999999</v>
      </c>
      <c r="D459" s="10">
        <f>D457</f>
        <v>86944919.22111</v>
      </c>
      <c r="E459" s="10">
        <v>18881944.53775</v>
      </c>
      <c r="F459" s="10"/>
      <c r="G459" s="10"/>
      <c r="H459" s="10"/>
      <c r="I459" s="10">
        <f t="shared" si="19"/>
        <v>21.743972600190173</v>
      </c>
      <c r="J459" s="10">
        <f t="shared" si="20"/>
        <v>21.717133912944636</v>
      </c>
      <c r="K459" s="10">
        <v>15356714.360399999</v>
      </c>
      <c r="L459" s="10">
        <f t="shared" si="21"/>
        <v>122.95562771187845</v>
      </c>
    </row>
    <row r="460" spans="1:12" ht="25.5">
      <c r="A460" s="6" t="s">
        <v>848</v>
      </c>
      <c r="B460" s="7" t="s">
        <v>883</v>
      </c>
      <c r="C460" s="10">
        <f>C457</f>
        <v>86837602.69999999</v>
      </c>
      <c r="D460" s="10">
        <f>D457</f>
        <v>86944919.22111</v>
      </c>
      <c r="E460" s="10">
        <v>18881944.53775</v>
      </c>
      <c r="F460" s="10"/>
      <c r="G460" s="10"/>
      <c r="H460" s="10"/>
      <c r="I460" s="10">
        <f>E460/C460*100</f>
        <v>21.743972600190173</v>
      </c>
      <c r="J460" s="10">
        <f>E460/D460*100</f>
        <v>21.717133912944636</v>
      </c>
      <c r="K460" s="10">
        <v>15356714.360399999</v>
      </c>
      <c r="L460" s="10">
        <f>E460/K460*100</f>
        <v>122.95562771187845</v>
      </c>
    </row>
    <row r="461" spans="1:12" ht="11.25" customHeight="1" hidden="1">
      <c r="A461" s="36"/>
      <c r="B461" s="36"/>
      <c r="C461" s="22"/>
      <c r="D461" s="22"/>
      <c r="F461" s="23"/>
      <c r="G461" s="23"/>
      <c r="H461" s="24"/>
      <c r="I461" s="24"/>
      <c r="J461" s="25"/>
      <c r="K461" s="25"/>
      <c r="L461" s="25"/>
    </row>
    <row r="462" ht="12.75" hidden="1">
      <c r="I462" s="13">
        <v>0</v>
      </c>
    </row>
    <row r="463" spans="1:5" ht="28.5" customHeight="1">
      <c r="A463" s="36" t="s">
        <v>13</v>
      </c>
      <c r="B463" s="36"/>
      <c r="E463" s="22" t="s">
        <v>12</v>
      </c>
    </row>
  </sheetData>
  <sheetProtection/>
  <autoFilter ref="A5:L463"/>
  <mergeCells count="13">
    <mergeCell ref="H3:H4"/>
    <mergeCell ref="B3:B4"/>
    <mergeCell ref="G3:G4"/>
    <mergeCell ref="A463:B463"/>
    <mergeCell ref="A1:F1"/>
    <mergeCell ref="K3:L3"/>
    <mergeCell ref="A461:B461"/>
    <mergeCell ref="I3:J3"/>
    <mergeCell ref="C3:C4"/>
    <mergeCell ref="D3:D4"/>
    <mergeCell ref="E3:E4"/>
    <mergeCell ref="A3:A4"/>
    <mergeCell ref="F3:F4"/>
  </mergeCells>
  <printOptions/>
  <pageMargins left="0.3937007874015748" right="0.3937007874015748" top="0.3937007874015748" bottom="0.3937007874015748" header="0" footer="0"/>
  <pageSetup fitToHeight="0" fitToWidth="1" horizontalDpi="600" verticalDpi="600" orientation="landscape" pageOrder="overThenDown" paperSize="9" scale="6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Kartasheva</cp:lastModifiedBy>
  <cp:lastPrinted>2017-04-19T12:59:00Z</cp:lastPrinted>
  <dcterms:created xsi:type="dcterms:W3CDTF">1999-06-18T11:49:53Z</dcterms:created>
  <dcterms:modified xsi:type="dcterms:W3CDTF">2017-04-21T08:22:17Z</dcterms:modified>
  <cp:category/>
  <cp:version/>
  <cp:contentType/>
  <cp:contentStatus/>
</cp:coreProperties>
</file>