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25" windowWidth="11805" windowHeight="5385" activeTab="0"/>
  </bookViews>
  <sheets>
    <sheet name="на 01.01.2016" sheetId="1" r:id="rId1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_xlnm._FilterDatabase" localSheetId="0" hidden="1">'на 01.01.2016'!$A$6:$L$492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'на 01.01.2016'!$6:$6</definedName>
    <definedName name="_xlnm.Print_Area" localSheetId="0">'на 01.01.2016'!$A$1:$L$492</definedName>
  </definedNames>
  <calcPr fullCalcOnLoad="1"/>
</workbook>
</file>

<file path=xl/sharedStrings.xml><?xml version="1.0" encoding="utf-8"?>
<sst xmlns="http://schemas.openxmlformats.org/spreadsheetml/2006/main" count="1128" uniqueCount="982">
  <si>
    <t>Расходы бюджета - ИТОГО</t>
  </si>
  <si>
    <t>х</t>
  </si>
  <si>
    <t>Наименование показателя</t>
  </si>
  <si>
    <t>Код по бюджетной классификации</t>
  </si>
  <si>
    <t>% исполнения</t>
  </si>
  <si>
    <t>к закону о бюджете</t>
  </si>
  <si>
    <t>к уточненному плану</t>
  </si>
  <si>
    <t xml:space="preserve">Утверждено законом 132-ЗО от 27.12.2012
</t>
  </si>
  <si>
    <t>Уточненный план на 01.02.2013</t>
  </si>
  <si>
    <t>Исполнено
на 01.02.2013</t>
  </si>
  <si>
    <t>(тыс. руб.)</t>
  </si>
  <si>
    <t>справочно</t>
  </si>
  <si>
    <t>Факт за аналогичный период прошлого года</t>
  </si>
  <si>
    <t>Темп роста поступлений к аналогичному периоду прошлого года, %</t>
  </si>
  <si>
    <t>0100</t>
  </si>
  <si>
    <t>0102</t>
  </si>
  <si>
    <t>0103</t>
  </si>
  <si>
    <t>0104</t>
  </si>
  <si>
    <t>0105</t>
  </si>
  <si>
    <t>0106</t>
  </si>
  <si>
    <t>0107</t>
  </si>
  <si>
    <t>0111</t>
  </si>
  <si>
    <t>0113</t>
  </si>
  <si>
    <t>0200</t>
  </si>
  <si>
    <t>0203</t>
  </si>
  <si>
    <t>0300</t>
  </si>
  <si>
    <t>0304</t>
  </si>
  <si>
    <t>0309</t>
  </si>
  <si>
    <t>0310</t>
  </si>
  <si>
    <t>0311</t>
  </si>
  <si>
    <t>0314</t>
  </si>
  <si>
    <t>0400</t>
  </si>
  <si>
    <t>0401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</si>
  <si>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</si>
  <si>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</si>
  <si>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</si>
  <si>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</si>
  <si>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</si>
  <si>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</si>
  <si>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</si>
  <si>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</si>
  <si>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</si>
  <si>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0500</t>
  </si>
  <si>
    <t>0501</t>
  </si>
  <si>
    <t>0502</t>
  </si>
  <si>
    <t>0505</t>
  </si>
  <si>
    <t>0600</t>
  </si>
  <si>
    <t>0603</t>
  </si>
  <si>
    <t>0605</t>
  </si>
  <si>
    <t>0700</t>
  </si>
  <si>
    <t>0701</t>
  </si>
  <si>
    <t>0702</t>
  </si>
  <si>
    <t>0704</t>
  </si>
  <si>
    <t>0705</t>
  </si>
  <si>
    <t>0707</t>
  </si>
  <si>
    <t>0709</t>
  </si>
  <si>
    <t>0800</t>
  </si>
  <si>
    <t>0801</t>
  </si>
  <si>
    <t>0804</t>
  </si>
  <si>
    <t>0900</t>
  </si>
  <si>
    <t>0901</t>
  </si>
  <si>
    <t>0902</t>
  </si>
  <si>
    <t>0903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</si>
  <si>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</si>
  <si>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</si>
  <si>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</si>
  <si>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</si>
  <si>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</si>
  <si>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</si>
  <si>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</si>
  <si>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</si>
  <si>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</si>
  <si>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</si>
  <si>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</si>
  <si>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1102</t>
  </si>
  <si>
    <t>1103</t>
  </si>
  <si>
    <t>1105</t>
  </si>
  <si>
    <t>1200</t>
  </si>
  <si>
    <t>1202</t>
  </si>
  <si>
    <t>1204</t>
  </si>
  <si>
    <t>1300</t>
  </si>
  <si>
    <t>1301</t>
  </si>
  <si>
    <t>1400</t>
  </si>
  <si>
    <t>1401</t>
  </si>
  <si>
    <t>1402</t>
  </si>
  <si>
    <t>1403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</si>
  <si>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</si>
  <si>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</si>
  <si>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</si>
  <si>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</si>
  <si>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</si>
  <si>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</si>
  <si>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</si>
  <si>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</si>
  <si>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</si>
  <si>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Органы юстиции</t>
  </si>
  <si>
    <t>Обеспечение пожарной безопасности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</si>
  <si>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</si>
  <si>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</si>
  <si>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</si>
  <si>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</si>
  <si>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</si>
  <si>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</si>
  <si>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</si>
  <si>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</si>
  <si>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</si>
  <si>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</si>
  <si>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</si>
  <si>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</si>
  <si>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</si>
  <si>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</si>
  <si>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0503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</si>
  <si>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</si>
  <si>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</si>
  <si>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</si>
  <si>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</si>
  <si>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</si>
  <si>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</si>
  <si>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</si>
  <si>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</si>
  <si>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</si>
  <si>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</si>
  <si>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</si>
  <si>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</si>
  <si>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</si>
  <si>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</si>
  <si>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</si>
  <si>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</si>
  <si>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</si>
  <si>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</si>
  <si>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</si>
  <si>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</si>
  <si>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</si>
  <si>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</si>
  <si>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</si>
  <si>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</si>
  <si>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</si>
  <si>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</si>
  <si>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</si>
  <si>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</si>
  <si>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</si>
  <si>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</si>
  <si>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</si>
  <si>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</si>
  <si>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</si>
  <si>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</si>
  <si>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</si>
  <si>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</si>
  <si>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</si>
  <si>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</si>
  <si>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</si>
  <si>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</si>
  <si>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</si>
  <si>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</si>
  <si>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</si>
  <si>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Акцизы на этиловый спирт из пищевого или непищевого сырья, в том числе денатурированный этиловый спирт, спирт-сырец, дистилляты винный, виноградный, плодовый, коньячный, кальвадосный, висковый, производимый на территории Российской Федерации</t>
  </si>
  <si>
    <t>Акцизы на этиловый спирт из пищевого сырья (за исключением дистиллятов винного, виноградного, плодового, коньячного, кальвадосного, вискового), производимый на территории Российской Федерации</t>
  </si>
  <si>
    <t>Акцизы на спиртосодержащую продукцию, производимую на территории Российской Федерации</t>
  </si>
  <si>
    <t>Акцизы на вина, фруктовые вина, игристые вина (шампанские), 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дистиллята, производимые на территории Российской Федерации</t>
  </si>
  <si>
    <t>Акцизы на пиво, производимое на территории Российской Федерации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</si>
  <si>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</si>
  <si>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</si>
  <si>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</si>
  <si>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</si>
  <si>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</si>
  <si>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Федерации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</si>
  <si>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</si>
  <si>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</si>
  <si>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</si>
  <si>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</si>
  <si>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</si>
  <si>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</si>
  <si>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Транспортный налог</t>
  </si>
  <si>
    <t>Транспортный налог с организаций</t>
  </si>
  <si>
    <t>Транспортный налог с физических лиц</t>
  </si>
  <si>
    <t>Налог на игорный бизнес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</si>
  <si>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</si>
  <si>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</si>
  <si>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</si>
  <si>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Налог на добычу прочих полезных ископаемых (за исключением полезных ископаемых в виде природных алмазов)</t>
  </si>
  <si>
    <t>Сборы за пользование объектами животного мира и за пользование объектами водных биологических ресурсов</t>
  </si>
  <si>
    <t>Сбор за пользование объектами животного мира</t>
  </si>
  <si>
    <t>Сбор за пользование объектами водных биологических ресурсов (по внутренним водным объектам)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</si>
  <si>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</si>
  <si>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</si>
  <si>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</si>
  <si>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</si>
  <si>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</si>
  <si>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</si>
  <si>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</si>
  <si>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</si>
  <si>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</si>
  <si>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Государственная пошлина за выдачу разрешения на выброс вредных (загрязняющих) веществ в атмосферный воздух</t>
  </si>
  <si>
    <t>Государственная пошлина за выдачу разрешения на выброс вредных (загрязняющих) веществ в атмосферный воздух стационарных источников, находящихся на объектах хозяйственной и иной деятельности, не подлежащих федеральному государственному экологическому контролю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</si>
  <si>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</si>
  <si>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Государственная пошлина за выдачу свидетельства о государственной аккредитации региональной спортивной федерации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</si>
  <si>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</si>
  <si>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</si>
  <si>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</si>
  <si>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</si>
  <si>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Платежи за пользование природными ресурсами</t>
  </si>
  <si>
    <t>Платежи за добычу полезных ископаемых</t>
  </si>
  <si>
    <t>Платежи за добычу подземных вод</t>
  </si>
  <si>
    <t>Отчисления на воспроизводство минерально-сырьевой базы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</si>
  <si>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</si>
  <si>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Налоги на имущество</t>
  </si>
  <si>
    <t>Налог на имущество предприятий</t>
  </si>
  <si>
    <t>Налог с владельцев транспортных средств и налог на приобретение автотранспортных средств</t>
  </si>
  <si>
    <t>Налог на пользователей автомобильных дорог</t>
  </si>
  <si>
    <t>Прочие налоги и сборы (по отмененным налогам и сборам субъектов Российской Федерации)</t>
  </si>
  <si>
    <t>Налог с продаж</t>
  </si>
  <si>
    <t>Сбор на нужды образовательных учреждений, взимаемый с юридических лиц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</si>
  <si>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</si>
  <si>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</si>
  <si>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</si>
  <si>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Проценты, полученные от предоставления бюджетных кредитов внутри страны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</si>
  <si>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</si>
  <si>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</si>
  <si>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</si>
  <si>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</si>
  <si>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</si>
  <si>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субъекта Российской Федерации (за исключением земельных участков)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</si>
  <si>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</si>
  <si>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</si>
  <si>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</si>
  <si>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</si>
  <si>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</si>
  <si>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</si>
  <si>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</si>
  <si>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</si>
  <si>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Платежи при пользовании недрами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</si>
  <si>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</si>
  <si>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местного значения</t>
  </si>
  <si>
    <t>Плата за использование лесов</t>
  </si>
  <si>
    <t>Плата за использование лесов, расположенных на землях лесного фонда</t>
  </si>
  <si>
    <t>Плата за использование лесов, расположенных на землях лесного фонда, в части, превышающей минимальный размер платы по договору купли-продажи лесных насаждений</t>
  </si>
  <si>
    <t>Плата за использование лесов, расположенных на землях лесного фонда, в части, превышающей минимальный размер арендной платы</t>
  </si>
  <si>
    <t>Плата за использование лесов, расположенных на землях лесного фонда, в части платы по договору купли-продажи лесных насаждений для собственных нужд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</si>
  <si>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</si>
  <si>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</si>
  <si>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</si>
  <si>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</si>
  <si>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</si>
  <si>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Прочие 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</si>
  <si>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</si>
  <si>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</si>
  <si>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</si>
  <si>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</si>
  <si>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</si>
  <si>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</si>
  <si>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</si>
  <si>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АДМИНИСТРАТИВНЫЕ ПЛАТЕЖИ И СБОРЫ</t>
  </si>
  <si>
    <t>Платежи, взимаемые государственными и муниципальными органами (организациями) за выполнение определенных функций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</si>
  <si>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</si>
  <si>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</si>
  <si>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</si>
  <si>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</si>
  <si>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</si>
  <si>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субъектов Российской Федерации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</si>
  <si>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</si>
  <si>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Денежные взыскания (штрафы) за нарушение законодательства о рекламе</t>
  </si>
  <si>
    <t>Денежные взыскания (штрафы) за нарушение законодательства Российской Федерации о пожарной безопасности</t>
  </si>
  <si>
    <t>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</si>
  <si>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</si>
  <si>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законодательства Российской Федерации о безопасности дорожного движения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</si>
  <si>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</si>
  <si>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</si>
  <si>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</si>
  <si>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Поступления сумм в возмещение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крупногабаритных грузов, зачисляемые в бюджеты субъектов Российской Федерации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</si>
  <si>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</si>
  <si>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 субъектов Российской Федерации,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</si>
  <si>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</si>
  <si>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</si>
  <si>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ПРОЧИЕ НЕНАЛОГОВЫЕ ДОХОДЫ</t>
  </si>
  <si>
    <t>Невыясненные поступления</t>
  </si>
  <si>
    <t>Невыясненные поступления, зачисляемые в бюджеты субъектов Российской Федерации</t>
  </si>
  <si>
    <t>Прочие неналоговые доходы</t>
  </si>
  <si>
    <t>Прочие неналоговые доходы бюджетов субъектов Российской Федерации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</si>
  <si>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</si>
  <si>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</si>
  <si>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</si>
  <si>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</si>
  <si>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субъектов Российской Федерации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</si>
  <si>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</si>
  <si>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субъектов Российской Федерации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</si>
  <si>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</si>
  <si>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Субсидии бюджетам на реализацию федеральных целевых программ</t>
  </si>
  <si>
    <t>Субсидии бюджетам субъектов Российской Федерации на реализацию федеральных целевых программ</t>
  </si>
  <si>
    <t>Субсидии бюджетам субъектов Российской Федерации на поощрение лучших учителей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</si>
  <si>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</t>
  </si>
  <si>
    <t>Субсидии бюджетам субъектов Российской Федерации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</si>
  <si>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Субсидии бюджетам субъектов Российской Федерации на возмещение части затрат на приобретение элитных семян</t>
  </si>
  <si>
    <t>Субсидии бюджетам субъектов Российской Федерации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</si>
  <si>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Субсидии бюджетам субъектов Российской Федерации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</si>
  <si>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</si>
  <si>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Субсидии бюджетам субъектов Российской Федерации на поддержку племенного животноводства</t>
  </si>
  <si>
    <t>Субсидии бюджетам субъектов Российской Федерации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</si>
  <si>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Субсидии бюджетам субъектов Российской Федерации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</si>
  <si>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Субсидии бюджетам субъектов Российской Федерации на поддержку племенного крупного рогатого скота мясного направления</t>
  </si>
  <si>
    <t>Субсидии бюджетам субъектов Российской Федерации на поддержку начинающих фермеров</t>
  </si>
  <si>
    <t>Субсидии бюджетам субъектов Российской Федерации на развитие семейных животноводческих ферм</t>
  </si>
  <si>
    <t>Субсидии бюджетам субъектов Российской Федерации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</si>
  <si>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Субвенции бюджетам субъектов Российской Федерации и муниципальных образований</t>
  </si>
  <si>
    <t>Субвенции бюджетам на оплату жилищно-коммунальных услуг отдельным категориям граждан</t>
  </si>
  <si>
    <t>Субвенции бюджетам субъектов Российской Федерации на оплату жилищно-коммунальных услуг отдельным категориям граждан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</si>
  <si>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</si>
  <si>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</si>
  <si>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</si>
  <si>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</si>
  <si>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</si>
  <si>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</si>
  <si>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Субвенции бюджетам на осуществление отдельных полномочий в области лесных отношений</t>
  </si>
  <si>
    <t>Субвенции бюджетам субъектов Российской Федерации на осуществление отдельных полномочий в области лесных отношений</t>
  </si>
  <si>
    <t>Субвенции бюджетам на осуществление отдельных полномочий в области водных отношений</t>
  </si>
  <si>
    <t>Субвенции бюджетам субъектов Российской Федерации на осуществление отдельных полномочий в области водных отношений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</si>
  <si>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</si>
  <si>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</si>
  <si>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Субвенции бюджетам на реализацию полномочий Российской Федерации по осуществлению социальных выплат безработным гражданам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</si>
  <si>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</si>
  <si>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</si>
  <si>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субъектов Российской Федерации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</si>
  <si>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Субвенции бюджетам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</si>
  <si>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</si>
  <si>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</si>
  <si>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</si>
  <si>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</si>
  <si>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Иные межбюджетные трансферты</t>
  </si>
  <si>
    <t>Межбюджетные трансферты, передаваемые бюджетам на содержание депутатов Государственной Думы и их помощников</t>
  </si>
  <si>
    <t>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</si>
  <si>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Межбюджетные трансферты, передаваемые бюджетам на содержание членов Совета Федерации и их помощников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</si>
  <si>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</si>
  <si>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Межбюджетные трансферты,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</si>
  <si>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Межбюджетные трансферты,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</si>
  <si>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Межбюджетные трансферты, передаваемые бюджетам субъектов Российской Федерации на единовременные компенсационные выплаты медицинским работникам</t>
  </si>
  <si>
    <t>Межбюджетные трансферты, передаваемые бюджетам субъектов Российской Федерации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В и С</t>
  </si>
  <si>
    <t>БЕЗВОЗМЕЗДНЫЕ ПОСТУПЛЕНИЯ ОТ ГОСУДАРСТВЕННЫХ (МУНИЦИПАЛЬНЫХ) ОРГАНИЗАЦИЙ</t>
  </si>
  <si>
    <t>Безвозмездные поступления от государственных (муниципальных) организаций в бюджеты субъектов Российской Федерации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</si>
  <si>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</si>
  <si>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</si>
  <si>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</si>
  <si>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</si>
  <si>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субъектов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</si>
  <si>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субъектов Российской Федерации от возврата  организациями остатков субсидий прошлых лет</t>
  </si>
  <si>
    <t>Доходы бюджетов субъектов Российской Федерации от возврата бюджетными учреждениями остатков субсидий прошлых лет</t>
  </si>
  <si>
    <t>Доходы бюджетов субъектов Российской Федерации от возврата автономными учреждениями остатков субсидий прошлых лет</t>
  </si>
  <si>
    <t>Доходы бюджетов субъектов Российской Федерации от возврата иными организациями остатков субсидий прошлых лет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</si>
  <si>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</si>
  <si>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</si>
  <si>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</si>
  <si>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</si>
  <si>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</si>
  <si>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Заготовка, переработка, хранение и обеспечение безопасности донорской крови и её компонентов</t>
  </si>
  <si>
    <t>00010000000000000000</t>
  </si>
  <si>
    <t>00010100000000000000</t>
  </si>
  <si>
    <t>00010101000000000110</t>
  </si>
  <si>
    <t>00010101010000000110</t>
  </si>
  <si>
    <t>00010101012020000110</t>
  </si>
  <si>
    <t>00010102000010000110</t>
  </si>
  <si>
    <t>00010102010010000110</t>
  </si>
  <si>
    <t>00010102020010000110</t>
  </si>
  <si>
    <t>00010102030010000110</t>
  </si>
  <si>
    <t>00010102040010000110</t>
  </si>
  <si>
    <t>00010300000000000000</t>
  </si>
  <si>
    <t>00010302000010000110</t>
  </si>
  <si>
    <t>00010302010010000110</t>
  </si>
  <si>
    <t>00010302011010000110</t>
  </si>
  <si>
    <t>00010302020010000110</t>
  </si>
  <si>
    <t>00010302090010000110</t>
  </si>
  <si>
    <t>00010302100010000110</t>
  </si>
  <si>
    <t>00010302110010000110</t>
  </si>
  <si>
    <t>00010302130010000110</t>
  </si>
  <si>
    <t>00010500000000000000</t>
  </si>
  <si>
    <t>00010501000000000110</t>
  </si>
  <si>
    <t>00010501010010000110</t>
  </si>
  <si>
    <t>00010501011010000110</t>
  </si>
  <si>
    <t>00010501012010000110</t>
  </si>
  <si>
    <t>00010501020010000110</t>
  </si>
  <si>
    <t>00010501021010000110</t>
  </si>
  <si>
    <t>00010501022010000110</t>
  </si>
  <si>
    <t>00010501050010000110</t>
  </si>
  <si>
    <t>00010503000010000110</t>
  </si>
  <si>
    <t>00010503020010000110</t>
  </si>
  <si>
    <t>00010600000000000000</t>
  </si>
  <si>
    <t>00010602000020000110</t>
  </si>
  <si>
    <t>00010602010020000110</t>
  </si>
  <si>
    <t>00010602020020000110</t>
  </si>
  <si>
    <t>00010604000020000110</t>
  </si>
  <si>
    <t>00010604011020000110</t>
  </si>
  <si>
    <t>00010604012020000110</t>
  </si>
  <si>
    <t>00010605000020000110</t>
  </si>
  <si>
    <t>00010700000000000000</t>
  </si>
  <si>
    <t>00010701000010000110</t>
  </si>
  <si>
    <t>00010701020010000110</t>
  </si>
  <si>
    <t>00010701030010000110</t>
  </si>
  <si>
    <t>00010704000010000110</t>
  </si>
  <si>
    <t>00010704010010000110</t>
  </si>
  <si>
    <t>00010704030010000110</t>
  </si>
  <si>
    <t>00010800000000000000</t>
  </si>
  <si>
    <t>00010807000010000110</t>
  </si>
  <si>
    <t>00010807080010000110</t>
  </si>
  <si>
    <t>00010807082010000110</t>
  </si>
  <si>
    <t>00010807110010000110</t>
  </si>
  <si>
    <t>00010807120010000110</t>
  </si>
  <si>
    <t>00010807130010000110</t>
  </si>
  <si>
    <t>00010807140010000110</t>
  </si>
  <si>
    <t>00010807142010000110</t>
  </si>
  <si>
    <t>00010807160010000110</t>
  </si>
  <si>
    <t>00010807170010000110</t>
  </si>
  <si>
    <t>00010807172010000110</t>
  </si>
  <si>
    <t>00010807260010000110</t>
  </si>
  <si>
    <t>00010807262010000110</t>
  </si>
  <si>
    <t>00010807300010000110</t>
  </si>
  <si>
    <t>00010807340010000110</t>
  </si>
  <si>
    <t>00010807350010000110</t>
  </si>
  <si>
    <t>00010900000000000000</t>
  </si>
  <si>
    <t>00010901000000000110</t>
  </si>
  <si>
    <t>00010901020040000110</t>
  </si>
  <si>
    <t>00010901030050000110</t>
  </si>
  <si>
    <t>00010903000000000110</t>
  </si>
  <si>
    <t>00010903020000000110</t>
  </si>
  <si>
    <t>00010903023010000110</t>
  </si>
  <si>
    <t>00010903080000000110</t>
  </si>
  <si>
    <t>00010903082020000110</t>
  </si>
  <si>
    <t>00010904000000000110</t>
  </si>
  <si>
    <t>00010904010020000110</t>
  </si>
  <si>
    <t>00010904020020000110</t>
  </si>
  <si>
    <t>00010904030010000110</t>
  </si>
  <si>
    <t>00010906000020000110</t>
  </si>
  <si>
    <t>00010906010020000110</t>
  </si>
  <si>
    <t>00010906020020000110</t>
  </si>
  <si>
    <t>00011100000000000000</t>
  </si>
  <si>
    <t>00011101000000000120</t>
  </si>
  <si>
    <t>00011101020020000120</t>
  </si>
  <si>
    <t>00011103000000000120</t>
  </si>
  <si>
    <t>00011103020020000120</t>
  </si>
  <si>
    <t>00011105000000000120</t>
  </si>
  <si>
    <t>00011105020000000120</t>
  </si>
  <si>
    <t>00011105022020000120</t>
  </si>
  <si>
    <t>00011105030000000120</t>
  </si>
  <si>
    <t>00011105032020000120</t>
  </si>
  <si>
    <t>00011105070000000120</t>
  </si>
  <si>
    <t>00011105072020000120</t>
  </si>
  <si>
    <t>00011107000000000120</t>
  </si>
  <si>
    <t>00011107010000000120</t>
  </si>
  <si>
    <t>00011107012020000120</t>
  </si>
  <si>
    <t>00011200000000000000</t>
  </si>
  <si>
    <t>00011201000010000120</t>
  </si>
  <si>
    <t>00011201010010000120</t>
  </si>
  <si>
    <t>00011201020010000120</t>
  </si>
  <si>
    <t>00011201030010000120</t>
  </si>
  <si>
    <t>00011201040010000120</t>
  </si>
  <si>
    <t>00011202000000000120</t>
  </si>
  <si>
    <t>00011202010010000120</t>
  </si>
  <si>
    <t>00011202012010000120</t>
  </si>
  <si>
    <t>00011202030010000120</t>
  </si>
  <si>
    <t>00011202050010000120</t>
  </si>
  <si>
    <t>00011202052010000120</t>
  </si>
  <si>
    <t>00011202100000000120</t>
  </si>
  <si>
    <t>00011202102020000120</t>
  </si>
  <si>
    <t>00011204000000000120</t>
  </si>
  <si>
    <t>00011204010000000120</t>
  </si>
  <si>
    <t>00011204013020000120</t>
  </si>
  <si>
    <t>00011204014020000120</t>
  </si>
  <si>
    <t>00011204015020000120</t>
  </si>
  <si>
    <t>00011300000000000000</t>
  </si>
  <si>
    <t>00011301000000000130</t>
  </si>
  <si>
    <t>00011301500000000130</t>
  </si>
  <si>
    <t>00011301520020000130</t>
  </si>
  <si>
    <t>00011301990000000130</t>
  </si>
  <si>
    <t>00011301992020000130</t>
  </si>
  <si>
    <t>00011302000000000130</t>
  </si>
  <si>
    <t>00011302060000000130</t>
  </si>
  <si>
    <t>00011302062020000130</t>
  </si>
  <si>
    <t>00011302990000000130</t>
  </si>
  <si>
    <t>00011302992020000130</t>
  </si>
  <si>
    <t>00011400000000000000</t>
  </si>
  <si>
    <t>00011402000000000000</t>
  </si>
  <si>
    <t>00011402020020000410</t>
  </si>
  <si>
    <t>00011402020020000440</t>
  </si>
  <si>
    <t>00011402022020000410</t>
  </si>
  <si>
    <t>00011402022020000440</t>
  </si>
  <si>
    <t>00011402023020000410</t>
  </si>
  <si>
    <t>00011406000000000430</t>
  </si>
  <si>
    <t>00011406020000000430</t>
  </si>
  <si>
    <t>00011406022020000430</t>
  </si>
  <si>
    <t>00011500000000000000</t>
  </si>
  <si>
    <t>00011502000000000140</t>
  </si>
  <si>
    <t>00011502020020000140</t>
  </si>
  <si>
    <t>00011600000000000000</t>
  </si>
  <si>
    <t>00011603000000000140</t>
  </si>
  <si>
    <t>00011603020020000140</t>
  </si>
  <si>
    <t>00011621000000000140</t>
  </si>
  <si>
    <t>00011621020020000140</t>
  </si>
  <si>
    <t>00011623000000000140</t>
  </si>
  <si>
    <t>00011623020020000140</t>
  </si>
  <si>
    <t>00011623021020000140</t>
  </si>
  <si>
    <t>00011626000010000140</t>
  </si>
  <si>
    <t>00011627000010000140</t>
  </si>
  <si>
    <t>00011630000010000140</t>
  </si>
  <si>
    <t>00011630010010000140</t>
  </si>
  <si>
    <t>00011630012010000140</t>
  </si>
  <si>
    <t>00011630020010000140</t>
  </si>
  <si>
    <t>00011632000000000140</t>
  </si>
  <si>
    <t>00011632000020000140</t>
  </si>
  <si>
    <t>00011633000000000140</t>
  </si>
  <si>
    <t>00011633020020000140</t>
  </si>
  <si>
    <t>00011637000000000140</t>
  </si>
  <si>
    <t>00011637020020000140</t>
  </si>
  <si>
    <t>00011646000000000140</t>
  </si>
  <si>
    <t>00011646000020000140</t>
  </si>
  <si>
    <t>00011690000000000140</t>
  </si>
  <si>
    <t>00011690020020000140</t>
  </si>
  <si>
    <t>00011700000000000000</t>
  </si>
  <si>
    <t>00011701000000000180</t>
  </si>
  <si>
    <t>00011701020020000180</t>
  </si>
  <si>
    <t>00011705000000000180</t>
  </si>
  <si>
    <t>00011705020020000180</t>
  </si>
  <si>
    <t>00020000000000000000</t>
  </si>
  <si>
    <t>00020200000000000000</t>
  </si>
  <si>
    <t>00020201000000000151</t>
  </si>
  <si>
    <t>00020201001000000151</t>
  </si>
  <si>
    <t>00020201001020000151</t>
  </si>
  <si>
    <t>00020201003000000151</t>
  </si>
  <si>
    <t>00020201003020000151</t>
  </si>
  <si>
    <t>00020201007000000151</t>
  </si>
  <si>
    <t>00020201007020000151</t>
  </si>
  <si>
    <t>00020202000000000151</t>
  </si>
  <si>
    <t>Субсидии бюджетам на государственную поддержку малого и среднего предпринимательства, включая  крестьянские (фермерские) хозяйства</t>
  </si>
  <si>
    <t>00020202009000000151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</si>
  <si>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</t>
  </si>
  <si>
    <t>00020202009020000151</t>
  </si>
  <si>
    <t>00020202051000000151</t>
  </si>
  <si>
    <t>00020202051020000151</t>
  </si>
  <si>
    <t>00020202067020000151</t>
  </si>
  <si>
    <t>00020202077000000151</t>
  </si>
  <si>
    <t>00020202077020000151</t>
  </si>
  <si>
    <t>00020202101020000151</t>
  </si>
  <si>
    <t>00020202103020000151</t>
  </si>
  <si>
    <t>00020202118020000151</t>
  </si>
  <si>
    <t>00020202172020000151</t>
  </si>
  <si>
    <t>00020202174020000151</t>
  </si>
  <si>
    <t>00020202181020000151</t>
  </si>
  <si>
    <t>00020202182020000151</t>
  </si>
  <si>
    <t>00020202184020000151</t>
  </si>
  <si>
    <t>00020202185020000151</t>
  </si>
  <si>
    <t>00020202186020000151</t>
  </si>
  <si>
    <t>00020202190020000151</t>
  </si>
  <si>
    <t>00020202191020000151</t>
  </si>
  <si>
    <t>00020202193020000151</t>
  </si>
  <si>
    <t>00020202196020000151</t>
  </si>
  <si>
    <t>00020202197000000151</t>
  </si>
  <si>
    <t>00020202197020000151</t>
  </si>
  <si>
    <t>00020202198020000151</t>
  </si>
  <si>
    <t>Субсидии бюджетам на модернизацию региональных систем дошкольного образования</t>
  </si>
  <si>
    <t>00020202204000000151</t>
  </si>
  <si>
    <t>Субсидии бюджетам субъектов Российской Федерации на модернизацию региональных систем дошкольного образования</t>
  </si>
  <si>
    <t>00020202204020000151</t>
  </si>
  <si>
    <t>00020203000000000151</t>
  </si>
  <si>
    <t>00020203001000000151</t>
  </si>
  <si>
    <t>00020203001020000151</t>
  </si>
  <si>
    <t>00020203004000000151</t>
  </si>
  <si>
    <t>00020203004020000151</t>
  </si>
  <si>
    <t>00020203011000000151</t>
  </si>
  <si>
    <t>00020203011020000151</t>
  </si>
  <si>
    <t>00020203012000000151</t>
  </si>
  <si>
    <t>00020203012020000151</t>
  </si>
  <si>
    <t>00020203015000000151</t>
  </si>
  <si>
    <t>00020203015020000151</t>
  </si>
  <si>
    <t>00020203018000000151</t>
  </si>
  <si>
    <t>00020203018020000151</t>
  </si>
  <si>
    <t>00020203019000000151</t>
  </si>
  <si>
    <t>00020203019020000151</t>
  </si>
  <si>
    <t>00020203020000000151</t>
  </si>
  <si>
    <t>00020203020020000151</t>
  </si>
  <si>
    <t>00020203025000000151</t>
  </si>
  <si>
    <t>00020203025020000151</t>
  </si>
  <si>
    <t>00020203053000000151</t>
  </si>
  <si>
    <t>00020203053020000151</t>
  </si>
  <si>
    <t>00020203068000000151</t>
  </si>
  <si>
    <t>00020203068020000151</t>
  </si>
  <si>
    <t>00020203069000000151</t>
  </si>
  <si>
    <t>00020203069020000151</t>
  </si>
  <si>
    <t>00020203070000000151</t>
  </si>
  <si>
    <t>00020203070020000151</t>
  </si>
  <si>
    <t>00020204000000000151</t>
  </si>
  <si>
    <t>00020204001000000151</t>
  </si>
  <si>
    <t>00020204001020000151</t>
  </si>
  <si>
    <t>00020204002000000151</t>
  </si>
  <si>
    <t>00020204002020000151</t>
  </si>
  <si>
    <t>00020204017000000151</t>
  </si>
  <si>
    <t>00020204017020000151</t>
  </si>
  <si>
    <t>00020204042000000151</t>
  </si>
  <si>
    <t>00020204042020000151</t>
  </si>
  <si>
    <t>00020204043020000151</t>
  </si>
  <si>
    <t>00020204055020000151</t>
  </si>
  <si>
    <t>00020302000020000180</t>
  </si>
  <si>
    <t>00020302030020000180</t>
  </si>
  <si>
    <t>00020302040020000180</t>
  </si>
  <si>
    <t>00020302060020000180</t>
  </si>
  <si>
    <t>00021800000000000000</t>
  </si>
  <si>
    <t>00021800000000000151</t>
  </si>
  <si>
    <t>00021800000000000180</t>
  </si>
  <si>
    <t>00021802000020000151</t>
  </si>
  <si>
    <t>00021802000020000180</t>
  </si>
  <si>
    <t>00021802010020000180</t>
  </si>
  <si>
    <t>00021802020020000180</t>
  </si>
  <si>
    <t>00021802030020000180</t>
  </si>
  <si>
    <t>00021802050020000151</t>
  </si>
  <si>
    <t>00021802060020000151</t>
  </si>
  <si>
    <t>00021900000000000000</t>
  </si>
  <si>
    <t>00021902000020000151</t>
  </si>
  <si>
    <t>Государственные   (муниципальные)   ценные   бумаги,   номинальная стоимость которых указана в валюте Российской Федерации</t>
  </si>
  <si>
    <t>00001010000000000000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</si>
  <si>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</si>
  <si>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00001010000000000800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</si>
  <si>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</si>
  <si>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00001010000020000810</t>
  </si>
  <si>
    <t>Кредиты кредитных организаций в валюте Российской Федерации</t>
  </si>
  <si>
    <t>00001020000000000000</t>
  </si>
  <si>
    <t>Получение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</si>
  <si>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</si>
  <si>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</si>
  <si>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</si>
  <si>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Получение кредитов от кредитных организаций бюджетами субъектов Российской Федерации в валюте Российской Федерации</t>
  </si>
  <si>
    <t>00001020000020000710</t>
  </si>
  <si>
    <t>Погашение бюджетами субъектов Российской Федерации кредитов от кредитных организаций в валюте Российской Федерации</t>
  </si>
  <si>
    <t>00001020000020000810</t>
  </si>
  <si>
    <t>Иные источники внутреннего финансирования дефицитов бюджетов</t>
  </si>
  <si>
    <t>00001060000000000000</t>
  </si>
  <si>
    <t>Акции и иные формы участия в капитале, находящиеся в государственной и муниципальной собственности</t>
  </si>
  <si>
    <t>00001060100000000000</t>
  </si>
  <si>
    <t>Средства от продажи акций и иных форм участия в капитале, находящихся в государственной и муниципальной собственности</t>
  </si>
  <si>
    <t>00001060100000000630</t>
  </si>
  <si>
    <t>Бюджетные кредиты, предоставленные внутри страны в валюте Российской Федерации</t>
  </si>
  <si>
    <t>00001060500000000000</t>
  </si>
  <si>
    <t>Предоставление бюджетных кредитов внутри страны в валюте Российской Федерации</t>
  </si>
  <si>
    <t>00001060500000000500</t>
  </si>
  <si>
    <t>Возврат бюджетных кредитов, предоставленных внутри страны в валюте Российской Федерации</t>
  </si>
  <si>
    <t>00001060500000000600</t>
  </si>
  <si>
    <t>Возврат бюджетных кредитов, предоставленных юридическим лицам  в валюте Российской Федерации</t>
  </si>
  <si>
    <t>00001060501000000600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</si>
  <si>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</si>
  <si>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00001060501020000640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</si>
  <si>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</si>
  <si>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00001060502000000500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</si>
  <si>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</si>
  <si>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00001060502000000600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</si>
  <si>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</si>
  <si>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00001060502020000540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</si>
  <si>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</si>
  <si>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00001060502020000640</t>
  </si>
  <si>
    <t>Изменение остатков средств</t>
  </si>
  <si>
    <t>00001000000000000000</t>
  </si>
  <si>
    <t>Изменение остатков средств на счетах по учету средств бюджетов</t>
  </si>
  <si>
    <t>00001050000000000000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</si>
  <si>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</si>
  <si>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</si>
  <si>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</si>
  <si>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</si>
  <si>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</si>
  <si>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</si>
  <si>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субъектов Российской Федерации</t>
  </si>
  <si>
    <t>00001050201020000510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</si>
  <si>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</si>
  <si>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</si>
  <si>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</si>
  <si>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</si>
  <si>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</si>
  <si>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</si>
  <si>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субъектов Российской Федерации</t>
  </si>
  <si>
    <t>00001050201020000610</t>
  </si>
  <si>
    <t>Денежные взыскания (штрафы) за нарушение условий договоров (соглашений) о предоставлении бюджетных кредитов</t>
  </si>
  <si>
    <t>00011642000000000140</t>
  </si>
  <si>
    <t>Денежные взыскания (штрафы) за нарушение условий договоров (соглашений) о предоставлении бюджетных кредитов за счет средств бюджетов субъектов Российской Федерации</t>
  </si>
  <si>
    <t>00011642020020000140</t>
  </si>
  <si>
    <t>Прочие субсидии</t>
  </si>
  <si>
    <t>00020202999000000151</t>
  </si>
  <si>
    <t>Прочие субсидии бюджетам субъектов Российской Федерации</t>
  </si>
  <si>
    <t>00020202999020000151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</si>
  <si>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</si>
  <si>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00021802030020000151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</si>
  <si>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</si>
  <si>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00021802040020000151</t>
  </si>
  <si>
    <t>00020202173020000151</t>
  </si>
  <si>
    <t>НАЛОГОВЫЕ И НЕНАЛОГОВЫЕ ДОХОДЫ</t>
  </si>
  <si>
    <t>НАЛОГИ НА ПРИБЫЛЬ, ДОХОДЫ</t>
  </si>
  <si>
    <t>Плата за выбросы загрязняющих веществ в атмосферный воздух стационарными объектами</t>
  </si>
  <si>
    <t>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</si>
  <si>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00020202183020000151</t>
  </si>
  <si>
    <t>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</si>
  <si>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>00020202192020000151</t>
  </si>
  <si>
    <t>00020204041000000151</t>
  </si>
  <si>
    <t>00020204041020000151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</si>
  <si>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</si>
  <si>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00020204052000000151</t>
  </si>
  <si>
    <t>Межбюджетные трансферты, передаваемые бюджетам субъектов Российской Федерации на государственную поддержку муниципальных учреждений культуры, находящихся на территориях сельских поселений</t>
  </si>
  <si>
    <t>00020204052020000151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</si>
  <si>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</si>
  <si>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00020204053000000151</t>
  </si>
  <si>
    <t>Межбюджетные трансферты, передаваемые бюджетам субъектов Российской Федерации на государственную поддержку лучших работников муниципальных учреждений культуры, находящихся на территориях сельских поселений</t>
  </si>
  <si>
    <t>00020204053020000151</t>
  </si>
  <si>
    <t>Субсидии бюджетам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</si>
  <si>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00020202046000000151</t>
  </si>
  <si>
    <t>Субсидии бюджетам субъектов Российской Федерации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</si>
  <si>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00020202046020000151</t>
  </si>
  <si>
    <t>Акцизы на сидр, пуаре, медовуху, производимые на территории Российской Федерации</t>
  </si>
  <si>
    <t>00010302120010000110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</si>
  <si>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</si>
  <si>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00011602000000000140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</si>
  <si>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</si>
  <si>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00011602030020000140</t>
  </si>
  <si>
    <t>00020204047020000151</t>
  </si>
  <si>
    <t>Межбюджетные трансферты,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</t>
  </si>
  <si>
    <t>00020204064020000151</t>
  </si>
  <si>
    <t>Доходы бюджета - Всего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</si>
  <si>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</si>
  <si>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</si>
  <si>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</si>
  <si>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</si>
  <si>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Возврат сумм доходов от уплаты акцизов на топливо печное бытовое, вырабатываемое из дизельных фракций прямой перегонки и (или) вторичного происхождения, кипящих в интервале температур от 280 до 360 градусов Цельсия, производимое на территории Российской Федерации, за счет доходов бюджетов субъектов Российской Федерации</t>
  </si>
  <si>
    <t>Государственная пошлина за государственную регистрацию политических партий и региональных отделений политических партий</t>
  </si>
  <si>
    <t>Государственная пошлина за действия органов исполнительной власти субъектов Российской Федерации, связанные с государственной аккредитацией образовательных учреждений, осуществляемой в пределах переданных полномочий Российской Федерации в области образования</t>
  </si>
  <si>
    <t>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образовании, об ученых степенях и ученых званиях в пределах переданных полномочий Российской Федерации в области образования</t>
  </si>
  <si>
    <t>Плата за иные виды негативного воздействия на окружающую среду</t>
  </si>
  <si>
    <t>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</t>
  </si>
  <si>
    <t>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 по участкам недр местного значения</t>
  </si>
  <si>
    <t>Регулярные платежи за пользование недрами при пользовании недрами на территории Российской Федерации</t>
  </si>
  <si>
    <t>Сборы за участие в конкурсе (аукционе) на право пользования участками недр</t>
  </si>
  <si>
    <t>Сборы за участие в конкурсе (аукционе) на право пользования участками недр местного значения</t>
  </si>
  <si>
    <t>Плата за предоставление сведений, документов, содержащихся в государственных реестрах (регистрах)</t>
  </si>
  <si>
    <t>Плата за предоставление государственными органами субъектов Российской Федерации, казенными учреждениями субъектов Российской Федерации сведений, документов, содержащихся в государственных реестрах (регистрах), ведение которых осуществляется данными государственными органами, учреждениями</t>
  </si>
  <si>
    <t>Прочие доходы от оказания платных услуг (работ) получателями средств бюджетов субъектов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</si>
  <si>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</si>
  <si>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субъектов Российской Федерации (за исключением движимого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</si>
  <si>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Доходы от реализации недвижимого имущества бюджетных, автономных учреждений, находящегося в собственности субъекта Российской Федерации, в части реализации основных средств</t>
  </si>
  <si>
    <t>Доходы от продажи земельных участков, находящихся в государственной и муниципальной собственности</t>
  </si>
  <si>
    <t>Денежные взыскания (штрафы) за нарушение законодательства о налогах и сборах, предусмотренные статьей 129.2 Налогового кодекса Российской Федерации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</si>
  <si>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</si>
  <si>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субъектов Российской Федерации)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</si>
  <si>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</si>
  <si>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водного законодательства</t>
  </si>
  <si>
    <t>Денежные взыскания (штрафы) за нарушение водного законодательства, установленное на водных объектах, находящихся в федеральной собственности, налагаемые исполнительными органами государственной власти субъектов Российской Федерации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</si>
  <si>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</si>
  <si>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</si>
  <si>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субъектов Российской Федерации на реализацию дополнительных мероприятий в сфере занятости населения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</si>
  <si>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</si>
  <si>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Субсидии бюджетам субъектов Российской Федерации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</si>
  <si>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</si>
  <si>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субъектов Российской Федерации на 1 килограмм реализованного и (или) отгруженного на собственную переработку молока</t>
  </si>
  <si>
    <t>Субсидии бюджетам субъектов Российской Федерации на возмещение части процентной ставки по инвестиционным кредитам на строительство и реконструкцию объектов мясного скотоводства</t>
  </si>
  <si>
    <t>Субсидии бюджетам субъектов Российской Федерации на социальную поддержку Героев Социалистического Труда, Героев Труда Российской Федерации и полных кавалеров ордена Трудовой Славы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</si>
  <si>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</si>
  <si>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субъектов Российской Федерации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</si>
  <si>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</si>
  <si>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</si>
  <si>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</si>
  <si>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</si>
  <si>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</si>
  <si>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Единая субвенция бюджетам субъектов Российской Федерации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</si>
  <si>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препаратами, а также специализированными продуктами лечебного питания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</si>
  <si>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препаратами, а также специализированными продуктами лечебного питания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</si>
  <si>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</si>
  <si>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Межбюджетные трансферты, передаваемые бюджетам субъектов Российской Федерации на создание и развитие сети многофункциональных центров предоставления государственных и муниципальных услуг</t>
  </si>
  <si>
    <t>Межбюджетные трансферты, передаваемые бюджетам на 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</si>
  <si>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Межбюджетные трансферты, передаваемые бюджетам субъектов Российской Федерации на 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</si>
  <si>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Межбюджетные трансферты бюджетам на реализацию мероприятий по профилактике ВИЧ-инфекции и гепатитов В и С</t>
  </si>
  <si>
    <t>Межбюджетные трансферты, передаваемые бюджетам субъектов Российской Федерации на реализацию мероприятий по профилактике ВИЧ-инфекции и гепатитов В и С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</si>
  <si>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</si>
  <si>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Межбюджетные трансферты, передаваемые бюджетам субъектов Российской Федерации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</si>
  <si>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Прочие межбюджетные трансферты, передаваемые бюджетам</t>
  </si>
  <si>
    <t>Прочие межбюджетные трансферты, передаваемые бюджетам субъектов Российской Федерации</t>
  </si>
  <si>
    <t>00010302230010000110</t>
  </si>
  <si>
    <t>00010302240010000110</t>
  </si>
  <si>
    <t>00010302250010000110</t>
  </si>
  <si>
    <t>00010302260010000110</t>
  </si>
  <si>
    <t>00010302290010000110</t>
  </si>
  <si>
    <t>00010807380010000110</t>
  </si>
  <si>
    <t>00010807390010000110</t>
  </si>
  <si>
    <t>00011201050010000120</t>
  </si>
  <si>
    <t>00011301400010000130</t>
  </si>
  <si>
    <t>00011301410010000130</t>
  </si>
  <si>
    <t>00011402028020000410</t>
  </si>
  <si>
    <t>00011618000000000140</t>
  </si>
  <si>
    <t>00011618020020000140</t>
  </si>
  <si>
    <t>00011625000000000140</t>
  </si>
  <si>
    <t>00011625080000000140</t>
  </si>
  <si>
    <t>00011625086020000140</t>
  </si>
  <si>
    <t>00020202133000000151</t>
  </si>
  <si>
    <t>00020202133020000151</t>
  </si>
  <si>
    <t>00020202195020000151</t>
  </si>
  <si>
    <t>00020202208020000151</t>
  </si>
  <si>
    <t>00020202213020000151</t>
  </si>
  <si>
    <t>00020202215000000151</t>
  </si>
  <si>
    <t>00020202215020000151</t>
  </si>
  <si>
    <t>00020203122000000151</t>
  </si>
  <si>
    <t>00020203122020000151</t>
  </si>
  <si>
    <t>00020203998020000151</t>
  </si>
  <si>
    <t>00020204061000000151</t>
  </si>
  <si>
    <t>00020204061020000151</t>
  </si>
  <si>
    <t>00020204062000000151</t>
  </si>
  <si>
    <t>00020204062020000151</t>
  </si>
  <si>
    <t>00020204066000000151</t>
  </si>
  <si>
    <t>00020204066020000151</t>
  </si>
  <si>
    <t>00020204080000000151</t>
  </si>
  <si>
    <t>00020204080020000151</t>
  </si>
  <si>
    <t>00020204081000000151</t>
  </si>
  <si>
    <t>00020204081020000151</t>
  </si>
  <si>
    <t>00020204087020000151</t>
  </si>
  <si>
    <t>00020204999000000151</t>
  </si>
  <si>
    <t>00020204999020000151</t>
  </si>
  <si>
    <t>00020300000000000000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</si>
  <si>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</si>
  <si>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</si>
  <si>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</si>
  <si>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</si>
  <si>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Водное хозяйство</t>
  </si>
  <si>
    <t>ЖИЛИЩНО-КОММУНАЛЬНОЕ ХОЗЯЙСТВО</t>
  </si>
  <si>
    <t>ОХРАНА ОКРУЖАЮЩЕЙ СРЕДЫ</t>
  </si>
  <si>
    <t>ОБРАЗОВАНИЕ</t>
  </si>
  <si>
    <t>ЗДРАВООХРАНЕНИЕ</t>
  </si>
  <si>
    <t>СОЦИАЛЬНАЯ ПОЛИТИКА</t>
  </si>
  <si>
    <t>Результат исполнения бюджета (дефицит "--", профицит "+")</t>
  </si>
  <si>
    <t>Заместитель начальника  управления сводного бюджетного
планирования и анализа исполнения бюджета</t>
  </si>
  <si>
    <t>Г.А. Яковлева</t>
  </si>
  <si>
    <t>ИТОГО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</si>
  <si>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</si>
  <si>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</si>
  <si>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</si>
  <si>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</si>
  <si>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</si>
  <si>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</si>
  <si>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</si>
  <si>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Средства от продажи акций и иных форм участия в капитале, находящихся в собственности субъектов Российской Федерации</t>
  </si>
  <si>
    <t>00001030000000000000</t>
  </si>
  <si>
    <t>00001030100000000000</t>
  </si>
  <si>
    <t>00001030100000000700</t>
  </si>
  <si>
    <t>00001030100000000800</t>
  </si>
  <si>
    <t>00001030100020000710</t>
  </si>
  <si>
    <t>00001030100020000810</t>
  </si>
  <si>
    <t>00001060100020000630</t>
  </si>
  <si>
    <t>СВОДКА ОБ ИСПОЛНЕНИИ ОБЛАСТНОГО БЮДЖЕТА ТВЕРСКОЙ ОБЛАСТИ
ЗА 2015 ГОД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</si>
  <si>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</si>
  <si>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</si>
  <si>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</si>
  <si>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</si>
  <si>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</si>
  <si>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</si>
  <si>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</si>
  <si>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</si>
  <si>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</si>
  <si>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</si>
  <si>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Государственная пошлина за выдачу и обмен паспорта гражданина Российской Федерации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</si>
  <si>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</si>
  <si>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</si>
  <si>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>Государственная пошлина за выдачу исполнительными органами государственной власти субъектов Российской Федерации, уполномоченными в области контроля (надзора), свидетельств об аккредитации в целях признания компетентности организации в соответствующей сфере науки, техники и хозяйственной деятельности для участия в проведении мероприятий по контролю</t>
  </si>
  <si>
    <t>Государственная пошлина за действия уполномоченных органов субъектов Российской Федерации, связанные с лицензированием предпринимательской деятельности по управлению многоквартирными домами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</si>
  <si>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</si>
  <si>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</si>
  <si>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(реконструкции), капитального ремонта и эксплуатации объектов дорожного сервиса, прокладки, переноса, переустройства и эксплуатации инженерных коммуникаций, установки и эксплуатации рекламных конструкций</t>
  </si>
  <si>
    <t>Плата за оказание услуг по присоединению объектов дорожного сервиса к автомобильным дорогам общего пользования</t>
  </si>
  <si>
    <t>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значения, зачисляемая в бюджеты субъектов Российской Федерации</t>
  </si>
  <si>
    <t>Доходы, поступающие в порядке возмещения расходов, понесенных в связи с эксплуатацией имущества субъектов Российской Федерации</t>
  </si>
  <si>
    <t>Прочие доходы от компенсации затрат бюджетов субъектов Российской Федерации</t>
  </si>
  <si>
    <t>Доходы от продажи квартир</t>
  </si>
  <si>
    <t>Доходы от продажи квартир, находящихся в собственности субъектов Российской Федерации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</si>
  <si>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</si>
  <si>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</si>
  <si>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</si>
  <si>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субъектов Российской Федерации</t>
  </si>
  <si>
    <t>Прочие неналоговые доходы бюджетов субъектов Российской Федерации от поступления денежных средств, внесенных участником конкурса (аукциона), проводимого в целях заключения государственного контракта, финансируемого за счет средств дорожных фондов субъектов Российской Федерации, в качестве обеспечения заявки на участие в таком конкурсе (аукционе) в случае уклонения участника конкурса (аукциона) от заключения данного контракта и в иных случаях, установленных законодательством Российской Федерации</t>
  </si>
  <si>
    <t>Дотации бюджетам субъектов Российской Федерации, связанные с особым режимом безопасного функционирования закрытых административно-территориальных образований</t>
  </si>
  <si>
    <t>Субсидии бюджетам субъектов Российской Федерации  на софинансирование капитальных вложений в объекты государственной (муниципальной) собственности</t>
  </si>
  <si>
    <t>Субсидии бюджетам субъектов Российской Федерации на софинансирование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пенсионерам, обучением компьютерной грамотности неработающих пенсионеров</t>
  </si>
  <si>
    <t>Субсидии бюджетам субъектов Российской Федерации на возмещение части затрат на закладку и уход за многолетними плодовыми и ягодными насаждениями</t>
  </si>
  <si>
    <t>Субсидии бюджетам субъектов Российской Федерации на поддержку экономически значимых региональных программ в области растениеводства</t>
  </si>
  <si>
    <t>Субсидии бюджетам субъектов Российской Федерации на поддержку экономически значимых региональных программ в области животноводства</t>
  </si>
  <si>
    <t>Субсидии бюджетам на развитие семейных животноводческих ферм</t>
  </si>
  <si>
    <t>Субсидии бюджетам субъектов Российской Федерации на реализацию отдельных мероприятий Государственной программы Российской Федерации "Развитие здравоохранения"</t>
  </si>
  <si>
    <t>Субсидии бюджетам на реализацию мероприятий по поэтапному внедрению Всероссийского физкультурно-спортивного комплекса "Готов к труду и обороне" (ГТО)</t>
  </si>
  <si>
    <t>Субсидии бюджетам субъектов Российской Федерации на реализацию мероприятий по поэтапному внедрению Всероссийского физкультурно-спортивного комплекса "Готов к труду и обороне" (ГТО)</t>
  </si>
  <si>
    <t>Субсидии бюджетам субъектов Российской Федерации на реализацию дополнительных мероприятий в сфере занятости населения, направленных на снижение напряженности на рынке труда субъектов Российской Федерации</t>
  </si>
  <si>
    <t>Субсидии бюджетам на возмещение части процентной ставки по инвестиционным кредитам (займам) на строительство и реконструкцию объектов для молочного скотоводства</t>
  </si>
  <si>
    <t>Субсидии бюджетам субъектов Российской Федерации на возмещение части процентной ставки по инвестиционным кредитам (займам) на строительство и реконструкцию объектов для молочного скотоводства</t>
  </si>
  <si>
    <t>Субсидии бюджетам на возмещение части процентной ставки по краткосрочным кредитам (займам) на переработку продукции растениеводства и животноводства</t>
  </si>
  <si>
    <t>Субсидии бюджетам субъектов Российской Федерации на возмещение части процентной ставки по краткосрочным кредитам (займам) на переработку продукции растениеводства и животноводства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</si>
  <si>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</si>
  <si>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</si>
  <si>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</si>
  <si>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</si>
  <si>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</si>
  <si>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субъектов Российской Федерации,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</si>
  <si>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административно-территориальных образований, обслуживаемых федеральными государственными бюджетными учреждениями здравоохранения, находящимися в ведении Федерального медико-биологического агентства</t>
  </si>
  <si>
    <t>Межбюджетные трансферты, передаваемые бюджетам для оказания адресной финансовой помощи гражданам Украины,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</t>
  </si>
  <si>
    <t>Межбюджетные трансферты, передаваемые бюджетам субъектов Российской Федерации для оказания адресной финансовой помощи гражданам Украины, имеющим статус беженца или получившим временное убежище на территории Российской Федерации и проживающим в жилых помещ</t>
  </si>
  <si>
    <t>Межбюджетные трансферты, передаваемые бюджетам субъектов Российской Федерации на компенсацию расходов, связанных с оказанием в 2014 - 2015 годах медицинскими организациями, подведомственными органам исполнительной власти субъектов Российской Федерации и органам местного самоуправления, гражданам Украины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</t>
  </si>
  <si>
    <t>Межбюджетные трансферты, передаваемые бюджетам субъектов Российской Федерации на финансовое обеспечение дорожной деятельности</t>
  </si>
  <si>
    <t>Межбюджетные трансферты, передаваемые бюджетам на реализацию мероприятий региональных программ в сфере дорожного хозяйства по решениям Правительства Российской Федерации</t>
  </si>
  <si>
    <t>Межбюджетные трансферты, передаваемые бюджетам субъектов Российской Федерации на реализацию мероприятий региональных программ в сфере дорожного хозяйства в сфере дорожного хозяйства по решениям Правительства Российской Федерации</t>
  </si>
  <si>
    <t>Межбюджетные трансферты, передаваемые бюджетам субъектов Российской Федерации в целях улучшения лекарственного обеспечения граждан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</si>
  <si>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</si>
  <si>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</si>
  <si>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ПРОЧИЕ БЕЗВОЗМЕЗДНЫЕ ПОСТУПЛЕНИЯ</t>
  </si>
  <si>
    <t>Прочие безвозмездные поступления в бюджеты субъектов Российской Федерации</t>
  </si>
  <si>
    <t>Уточненный план на 01.01.2016</t>
  </si>
  <si>
    <t>Исполнено
на 01.01.2016</t>
  </si>
  <si>
    <t>00010101014020000110</t>
  </si>
  <si>
    <t>00010806000010000110</t>
  </si>
  <si>
    <t>00010807010010000110</t>
  </si>
  <si>
    <t>00010807020010000110</t>
  </si>
  <si>
    <t>00010807100010000110</t>
  </si>
  <si>
    <t>00010807400010000110</t>
  </si>
  <si>
    <t>00011105100020000120</t>
  </si>
  <si>
    <t>00011401000000000410</t>
  </si>
  <si>
    <t>00011401020020000410</t>
  </si>
  <si>
    <t>00011705070020000180</t>
  </si>
  <si>
    <t>00020202177020000151</t>
  </si>
  <si>
    <t>00020202178020000151</t>
  </si>
  <si>
    <t>00020202189020000151</t>
  </si>
  <si>
    <t>00020202220000000151</t>
  </si>
  <si>
    <t>00020202220020000151</t>
  </si>
  <si>
    <t>00020202240020000151</t>
  </si>
  <si>
    <t>00020202250000000151</t>
  </si>
  <si>
    <t>00020202250020000151</t>
  </si>
  <si>
    <t>00020202253000000151</t>
  </si>
  <si>
    <t>00020202253020000151</t>
  </si>
  <si>
    <t>00020203123000000151</t>
  </si>
  <si>
    <t>00020203123020000151</t>
  </si>
  <si>
    <t>00020204025000000151</t>
  </si>
  <si>
    <t>00020204025020000151</t>
  </si>
  <si>
    <t>00020204091020000151</t>
  </si>
  <si>
    <t>00020204095000000151</t>
  </si>
  <si>
    <t>00020204095020000151</t>
  </si>
  <si>
    <t>00020204101020000151</t>
  </si>
  <si>
    <t>00020700000000000000</t>
  </si>
  <si>
    <t>00020702000020000180</t>
  </si>
  <si>
    <t>00020702030020000180</t>
  </si>
  <si>
    <t>Международные отношения и международное сотрудничество</t>
  </si>
  <si>
    <t>0108</t>
  </si>
  <si>
    <t xml:space="preserve">Утверждено законом 104-ЗО от 01.12.2015
</t>
  </si>
  <si>
    <t>Государственная пошлина за государственную регистрацию договора о залоге транспортных средств, включая выдачу свидетельства, а также за выдачу дубликата свидетельства о государственной регистрации договора о залоге транспортных средств взамен утраченного или пришедшего в негодность, в части регистрации залога тракторов, самоходных дорожно-строительных машин и иных машин и прицепов к ним</t>
  </si>
  <si>
    <t>00010807360010000110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</si>
  <si>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</si>
  <si>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</si>
  <si>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</si>
  <si>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</si>
  <si>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</si>
  <si>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00011109042020000120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</si>
  <si>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субъектов Российской Федерации</t>
  </si>
  <si>
    <t>00011623022020000140</t>
  </si>
  <si>
    <t>Субсидии бюджетам субъектов Российской Федерации на оздоровление детей</t>
  </si>
  <si>
    <t>00020202005020000151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</si>
  <si>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</si>
  <si>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00020202085000000151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</si>
  <si>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</si>
  <si>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00020202085020000151</t>
  </si>
  <si>
    <t>Субсидии бюджетам субъектов Российской Федерации на реализацию мероприятий, направленных на совершенствование организации медицинской помощи пострадавшим при дорожно-транспортных происшествиях</t>
  </si>
  <si>
    <t>00020202093020000151</t>
  </si>
  <si>
    <t>Субсидии бюджетам субъектов Российской Федерации на приобретение специализированной лесопожарной техники и оборудования</t>
  </si>
  <si>
    <t>00020202124020000151</t>
  </si>
  <si>
    <t>Субсидии бюджетам субъектов Российской Федерации на закупку оборудования и расходных материалов для неонатального и аудиологического скрининга в учреждениях государственной и муниципальной систем здравоохранения</t>
  </si>
  <si>
    <t>00020202128020000151</t>
  </si>
  <si>
    <t>Субсидии бюджетам субъектов Российской Федерации на финансовое обеспечение мероприятий, направленных на проведение пренатальной (дородовой) диагностики нарушений развития ребенка</t>
  </si>
  <si>
    <t>00020202129020000151</t>
  </si>
  <si>
    <t>Субсидии бюджетам субъектов Российской Федерации на мероприятия по развитию службы крови</t>
  </si>
  <si>
    <t>00020202161020000151</t>
  </si>
  <si>
    <t>Субсидии бюджетам субъектов Российской Федерации на 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</t>
  </si>
  <si>
    <t>00020202199020000151</t>
  </si>
  <si>
    <t>Субсидии бюджетам субъектов Российской Федерации на реализацию региональных программ в области энергосбережения и повышения энергетической эффективности</t>
  </si>
  <si>
    <t>00020202210000000151</t>
  </si>
  <si>
    <t>00020202210020000151</t>
  </si>
  <si>
    <t>Межбюджетные трансферты, передаваемые бюджетам на переселение граждан из закрытых административно-территориальных образований</t>
  </si>
  <si>
    <t>00020204010000000151</t>
  </si>
  <si>
    <t>Межбюджетные трансферты, передаваемые бюджетам субъектов Российской Федерации на переселение граждан из закрытых административно-территориальных образований</t>
  </si>
  <si>
    <t>00020204010020000151</t>
  </si>
  <si>
    <t>Межбюджетные трансферты, передаваемые бюджетам на государственную поддержку (грант) комплексного развития региональных и муниципальных учреждений культуры</t>
  </si>
  <si>
    <t>00020204070000000151</t>
  </si>
  <si>
    <t>Межбюджетные трансферты, передаваемые бюджетам субъектов Российской Федерации на государственную поддержку (грант) комплексного развития региональных и муниципальных учреждений культуры</t>
  </si>
  <si>
    <t>00020204070020000151</t>
  </si>
  <si>
    <t>Межбюджетные трансферты, передаваемые бюджетам субъектов Российской Федерации на финансовое обеспечение мероприятий, связанных с отдыхом и оздоровлением детей в организациях отдыха детей и их оздоровления, расположенных в Республике Крым и г. Севастополе</t>
  </si>
  <si>
    <t>00020204076020000151</t>
  </si>
  <si>
    <t>св. 200</t>
  </si>
  <si>
    <t>св.200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</si>
</sst>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_р_._-;\-* #,##0.0_р_._-;_-* &quot;-&quot;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3" fillId="0" borderId="10" xfId="0" applyFont="1" applyFill="1" applyBorder="1" applyAlignment="1">
      <alignment horizontal="left" wrapText="1" indent="2"/>
    </xf>
    <xf numFmtId="49" fontId="43" fillId="0" borderId="10" xfId="0" applyNumberFormat="1" applyFont="1" applyFill="1" applyBorder="1" applyAlignment="1">
      <alignment horizontal="center" shrinkToFit="1"/>
    </xf>
    <xf numFmtId="49" fontId="43" fillId="0" borderId="10" xfId="0" applyNumberFormat="1" applyFont="1" applyFill="1" applyBorder="1" applyAlignment="1">
      <alignment horizontal="center"/>
    </xf>
    <xf numFmtId="164" fontId="43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3" fillId="0" borderId="0" xfId="0" applyFont="1" applyFill="1" applyAlignment="1">
      <alignment horizontal="left"/>
    </xf>
    <xf numFmtId="0" fontId="44" fillId="0" borderId="0" xfId="0" applyFont="1" applyFill="1" applyAlignment="1">
      <alignment horizontal="left"/>
    </xf>
    <xf numFmtId="49" fontId="44" fillId="0" borderId="0" xfId="0" applyNumberFormat="1" applyFont="1" applyFill="1" applyAlignment="1">
      <alignment/>
    </xf>
    <xf numFmtId="0" fontId="43" fillId="0" borderId="0" xfId="0" applyFont="1" applyFill="1" applyAlignment="1">
      <alignment horizontal="right"/>
    </xf>
    <xf numFmtId="0" fontId="43" fillId="0" borderId="0" xfId="0" applyFont="1" applyFill="1" applyAlignment="1">
      <alignment/>
    </xf>
    <xf numFmtId="0" fontId="43" fillId="0" borderId="11" xfId="0" applyFont="1" applyFill="1" applyBorder="1" applyAlignment="1">
      <alignment horizontal="left"/>
    </xf>
    <xf numFmtId="0" fontId="43" fillId="0" borderId="11" xfId="0" applyFont="1" applyFill="1" applyBorder="1" applyAlignment="1">
      <alignment/>
    </xf>
    <xf numFmtId="49" fontId="43" fillId="0" borderId="11" xfId="0" applyNumberFormat="1" applyFont="1" applyFill="1" applyBorder="1" applyAlignment="1">
      <alignment/>
    </xf>
    <xf numFmtId="0" fontId="43" fillId="0" borderId="11" xfId="0" applyFont="1" applyFill="1" applyBorder="1" applyAlignment="1">
      <alignment horizontal="right"/>
    </xf>
    <xf numFmtId="0" fontId="45" fillId="0" borderId="10" xfId="0" applyFont="1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49" fontId="43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left" wrapText="1" indent="2"/>
    </xf>
    <xf numFmtId="49" fontId="43" fillId="33" borderId="10" xfId="0" applyNumberFormat="1" applyFont="1" applyFill="1" applyBorder="1" applyAlignment="1">
      <alignment horizontal="center" shrinkToFit="1"/>
    </xf>
    <xf numFmtId="164" fontId="43" fillId="33" borderId="10" xfId="0" applyNumberFormat="1" applyFont="1" applyFill="1" applyBorder="1" applyAlignment="1">
      <alignment horizontal="right"/>
    </xf>
    <xf numFmtId="0" fontId="46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49" fontId="5" fillId="0" borderId="12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wrapText="1"/>
    </xf>
    <xf numFmtId="49" fontId="46" fillId="0" borderId="10" xfId="0" applyNumberFormat="1" applyFont="1" applyFill="1" applyBorder="1" applyAlignment="1">
      <alignment horizontal="center"/>
    </xf>
    <xf numFmtId="164" fontId="46" fillId="0" borderId="10" xfId="0" applyNumberFormat="1" applyFont="1" applyFill="1" applyBorder="1" applyAlignment="1">
      <alignment horizontal="right"/>
    </xf>
    <xf numFmtId="0" fontId="46" fillId="0" borderId="10" xfId="0" applyFont="1" applyFill="1" applyBorder="1" applyAlignment="1">
      <alignment horizontal="left" wrapText="1" indent="2"/>
    </xf>
    <xf numFmtId="49" fontId="46" fillId="0" borderId="10" xfId="0" applyNumberFormat="1" applyFont="1" applyFill="1" applyBorder="1" applyAlignment="1">
      <alignment horizontal="center" shrinkToFi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49" fontId="46" fillId="0" borderId="13" xfId="0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/>
    </xf>
    <xf numFmtId="0" fontId="5" fillId="0" borderId="0" xfId="0" applyFont="1" applyFill="1" applyAlignment="1">
      <alignment horizontal="left" wrapText="1"/>
    </xf>
    <xf numFmtId="49" fontId="46" fillId="0" borderId="14" xfId="0" applyNumberFormat="1" applyFont="1" applyFill="1" applyBorder="1" applyAlignment="1">
      <alignment horizontal="center" vertical="center" wrapText="1"/>
    </xf>
    <xf numFmtId="49" fontId="46" fillId="0" borderId="15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9" fontId="47" fillId="0" borderId="16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2"/>
  <sheetViews>
    <sheetView showGridLines="0" showZeros="0" tabSelected="1" view="pageBreakPreview" zoomScale="90" zoomScaleNormal="90" zoomScaleSheetLayoutView="90" zoomScalePageLayoutView="0" workbookViewId="0" topLeftCell="A1">
      <pane ySplit="5" topLeftCell="A6" activePane="bottomLeft" state="frozen"/>
      <selection pane="topLeft" activeCell="A1" sqref="A1"/>
      <selection pane="bottomLeft" activeCell="D7" sqref="D7"/>
    </sheetView>
  </sheetViews>
  <sheetFormatPr defaultColWidth="9.125" defaultRowHeight="12.75"/>
  <cols>
    <col min="1" max="1" width="74.00390625" style="7" customWidth="1"/>
    <col min="2" max="2" width="22.125" style="7" customWidth="1"/>
    <col min="3" max="4" width="16.375" style="7" customWidth="1"/>
    <col min="5" max="5" width="15.875" style="7" customWidth="1"/>
    <col min="6" max="6" width="22.25390625" style="7" hidden="1" customWidth="1"/>
    <col min="7" max="7" width="17.125" style="18" hidden="1" customWidth="1"/>
    <col min="8" max="8" width="3.25390625" style="18" hidden="1" customWidth="1"/>
    <col min="9" max="10" width="15.125" style="10" customWidth="1"/>
    <col min="11" max="11" width="15.125" style="1" customWidth="1"/>
    <col min="12" max="12" width="15.125" style="11" customWidth="1"/>
    <col min="13" max="13" width="13.625" style="11" customWidth="1"/>
    <col min="14" max="16384" width="9.125" style="11" customWidth="1"/>
  </cols>
  <sheetData>
    <row r="1" spans="1:12" s="1" customFormat="1" ht="46.5" customHeight="1">
      <c r="A1" s="38" t="s">
        <v>840</v>
      </c>
      <c r="B1" s="39"/>
      <c r="C1" s="39"/>
      <c r="D1" s="39"/>
      <c r="E1" s="39"/>
      <c r="F1" s="39"/>
      <c r="G1" s="6"/>
      <c r="H1" s="6"/>
      <c r="I1" s="6"/>
      <c r="J1" s="6"/>
      <c r="K1" s="6"/>
      <c r="L1" s="6"/>
    </row>
    <row r="2" spans="2:8" ht="12.75">
      <c r="B2" s="8"/>
      <c r="C2" s="8"/>
      <c r="D2" s="8"/>
      <c r="E2" s="8"/>
      <c r="F2" s="8"/>
      <c r="G2" s="9"/>
      <c r="H2" s="9"/>
    </row>
    <row r="3" spans="1:12" ht="12.75">
      <c r="A3" s="12"/>
      <c r="B3" s="13"/>
      <c r="C3" s="13"/>
      <c r="D3" s="13"/>
      <c r="E3" s="13"/>
      <c r="F3" s="13"/>
      <c r="G3" s="14"/>
      <c r="H3" s="14"/>
      <c r="I3" s="15"/>
      <c r="J3" s="11"/>
      <c r="K3" s="30"/>
      <c r="L3" s="15" t="s">
        <v>10</v>
      </c>
    </row>
    <row r="4" spans="1:12" ht="12.75">
      <c r="A4" s="46" t="s">
        <v>2</v>
      </c>
      <c r="B4" s="46" t="s">
        <v>3</v>
      </c>
      <c r="C4" s="40" t="s">
        <v>938</v>
      </c>
      <c r="D4" s="40" t="s">
        <v>903</v>
      </c>
      <c r="E4" s="40" t="s">
        <v>904</v>
      </c>
      <c r="F4" s="48" t="s">
        <v>7</v>
      </c>
      <c r="G4" s="48" t="s">
        <v>8</v>
      </c>
      <c r="H4" s="48" t="s">
        <v>9</v>
      </c>
      <c r="I4" s="43" t="s">
        <v>4</v>
      </c>
      <c r="J4" s="44"/>
      <c r="K4" s="40" t="s">
        <v>11</v>
      </c>
      <c r="L4" s="41"/>
    </row>
    <row r="5" spans="1:12" ht="85.5" customHeight="1">
      <c r="A5" s="47"/>
      <c r="B5" s="47"/>
      <c r="C5" s="45"/>
      <c r="D5" s="45"/>
      <c r="E5" s="45"/>
      <c r="F5" s="49"/>
      <c r="G5" s="49"/>
      <c r="H5" s="49"/>
      <c r="I5" s="23" t="s">
        <v>5</v>
      </c>
      <c r="J5" s="24" t="s">
        <v>6</v>
      </c>
      <c r="K5" s="31" t="s">
        <v>12</v>
      </c>
      <c r="L5" s="29" t="s">
        <v>13</v>
      </c>
    </row>
    <row r="6" spans="1:12" ht="12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3</v>
      </c>
      <c r="G6" s="16">
        <v>4</v>
      </c>
      <c r="H6" s="16">
        <v>5</v>
      </c>
      <c r="I6" s="16">
        <v>6</v>
      </c>
      <c r="J6" s="16">
        <v>7</v>
      </c>
      <c r="K6" s="32">
        <v>8</v>
      </c>
      <c r="L6" s="16">
        <v>9</v>
      </c>
    </row>
    <row r="7" spans="1:12" s="17" customFormat="1" ht="12.75">
      <c r="A7" s="33" t="s">
        <v>714</v>
      </c>
      <c r="B7" s="34" t="s">
        <v>1</v>
      </c>
      <c r="C7" s="35">
        <f>C8+C209</f>
        <v>49983024.5</v>
      </c>
      <c r="D7" s="35">
        <f>D8+D209</f>
        <v>50884824.11016001</v>
      </c>
      <c r="E7" s="35">
        <v>50042277.56386</v>
      </c>
      <c r="F7" s="35" t="e">
        <f>F8+#REF!</f>
        <v>#REF!</v>
      </c>
      <c r="G7" s="35" t="e">
        <f>G8+#REF!</f>
        <v>#REF!</v>
      </c>
      <c r="H7" s="35">
        <v>2754155433.98</v>
      </c>
      <c r="I7" s="35">
        <f>E7/C7*100</f>
        <v>100.11854637539992</v>
      </c>
      <c r="J7" s="35">
        <f>E7/D7*100</f>
        <v>98.34420859060849</v>
      </c>
      <c r="K7" s="35">
        <v>46344493.32782</v>
      </c>
      <c r="L7" s="35">
        <f>E7/K7*100</f>
        <v>107.97890746131054</v>
      </c>
    </row>
    <row r="8" spans="1:12" ht="12.75">
      <c r="A8" s="36" t="s">
        <v>684</v>
      </c>
      <c r="B8" s="37" t="s">
        <v>352</v>
      </c>
      <c r="C8" s="35">
        <v>39057794.2</v>
      </c>
      <c r="D8" s="35">
        <v>39057794.2</v>
      </c>
      <c r="E8" s="35">
        <v>38751935.09666</v>
      </c>
      <c r="F8" s="5"/>
      <c r="G8" s="5"/>
      <c r="H8" s="5"/>
      <c r="I8" s="35">
        <f aca="true" t="shared" si="0" ref="I8:I71">E8/C8*100</f>
        <v>99.21690635734878</v>
      </c>
      <c r="J8" s="35">
        <f aca="true" t="shared" si="1" ref="J8:J71">E8/D8*100</f>
        <v>99.21690635734878</v>
      </c>
      <c r="K8" s="35">
        <v>35927663.82322</v>
      </c>
      <c r="L8" s="35">
        <f aca="true" t="shared" si="2" ref="L8:L71">E8/K8*100</f>
        <v>107.86099337640395</v>
      </c>
    </row>
    <row r="9" spans="1:12" s="17" customFormat="1" ht="12.75">
      <c r="A9" s="36" t="s">
        <v>685</v>
      </c>
      <c r="B9" s="37" t="s">
        <v>353</v>
      </c>
      <c r="C9" s="35">
        <v>22213856</v>
      </c>
      <c r="D9" s="35">
        <v>22213856</v>
      </c>
      <c r="E9" s="35">
        <v>22154268.99475</v>
      </c>
      <c r="F9" s="5"/>
      <c r="G9" s="5"/>
      <c r="H9" s="5"/>
      <c r="I9" s="35">
        <f t="shared" si="0"/>
        <v>99.73175748843424</v>
      </c>
      <c r="J9" s="35">
        <f t="shared" si="1"/>
        <v>99.73175748843424</v>
      </c>
      <c r="K9" s="35">
        <v>19670935.029880002</v>
      </c>
      <c r="L9" s="35">
        <f t="shared" si="2"/>
        <v>112.62438191726946</v>
      </c>
    </row>
    <row r="10" spans="1:12" s="17" customFormat="1" ht="12.75">
      <c r="A10" s="2" t="s">
        <v>148</v>
      </c>
      <c r="B10" s="3" t="s">
        <v>354</v>
      </c>
      <c r="C10" s="5">
        <v>10233047</v>
      </c>
      <c r="D10" s="5">
        <v>10233047</v>
      </c>
      <c r="E10" s="5">
        <v>10786469.800120002</v>
      </c>
      <c r="F10" s="5"/>
      <c r="G10" s="5"/>
      <c r="H10" s="5"/>
      <c r="I10" s="5">
        <f t="shared" si="0"/>
        <v>105.40819171572262</v>
      </c>
      <c r="J10" s="5">
        <f t="shared" si="1"/>
        <v>105.40819171572262</v>
      </c>
      <c r="K10" s="5">
        <v>8528115.61772</v>
      </c>
      <c r="L10" s="5">
        <f t="shared" si="2"/>
        <v>126.48128008146979</v>
      </c>
    </row>
    <row r="11" spans="1:12" ht="25.5">
      <c r="A11" s="2" t="s">
        <v>149</v>
      </c>
      <c r="B11" s="3" t="s">
        <v>355</v>
      </c>
      <c r="C11" s="5">
        <v>10233047</v>
      </c>
      <c r="D11" s="5">
        <v>10233047</v>
      </c>
      <c r="E11" s="5">
        <v>10786469.800120002</v>
      </c>
      <c r="F11" s="5"/>
      <c r="G11" s="5"/>
      <c r="H11" s="5"/>
      <c r="I11" s="5">
        <f t="shared" si="0"/>
        <v>105.40819171572262</v>
      </c>
      <c r="J11" s="5">
        <f t="shared" si="1"/>
        <v>105.40819171572262</v>
      </c>
      <c r="K11" s="5">
        <v>8528115.61772</v>
      </c>
      <c r="L11" s="5">
        <f t="shared" si="2"/>
        <v>126.48128008146979</v>
      </c>
    </row>
    <row r="12" spans="1:12" ht="25.5">
      <c r="A12" s="2" t="s">
        <v>841</v>
      </c>
      <c r="B12" s="3" t="s">
        <v>356</v>
      </c>
      <c r="C12" s="5">
        <v>7887427</v>
      </c>
      <c r="D12" s="5">
        <v>7887427</v>
      </c>
      <c r="E12" s="5">
        <v>4758346.803970001</v>
      </c>
      <c r="F12" s="5"/>
      <c r="G12" s="5"/>
      <c r="H12" s="5"/>
      <c r="I12" s="5">
        <f t="shared" si="0"/>
        <v>60.32825158280388</v>
      </c>
      <c r="J12" s="5">
        <f t="shared" si="1"/>
        <v>60.32825158280388</v>
      </c>
      <c r="K12" s="5">
        <v>8528115.61772</v>
      </c>
      <c r="L12" s="5">
        <f t="shared" si="2"/>
        <v>55.79599312751987</v>
      </c>
    </row>
    <row r="13" spans="1:12" ht="25.5">
      <c r="A13" s="2" t="s">
        <v>842</v>
      </c>
      <c r="B13" s="3" t="s">
        <v>905</v>
      </c>
      <c r="C13" s="5">
        <v>2345620</v>
      </c>
      <c r="D13" s="5">
        <v>2345620</v>
      </c>
      <c r="E13" s="5">
        <v>6028122.99615</v>
      </c>
      <c r="F13" s="5"/>
      <c r="G13" s="5"/>
      <c r="H13" s="5"/>
      <c r="I13" s="5" t="s">
        <v>980</v>
      </c>
      <c r="J13" s="5" t="s">
        <v>981</v>
      </c>
      <c r="K13" s="5">
        <v>0</v>
      </c>
      <c r="L13" s="5">
        <v>0</v>
      </c>
    </row>
    <row r="14" spans="1:12" ht="12.75">
      <c r="A14" s="2" t="s">
        <v>150</v>
      </c>
      <c r="B14" s="3" t="s">
        <v>357</v>
      </c>
      <c r="C14" s="5">
        <v>11980809</v>
      </c>
      <c r="D14" s="5">
        <v>11980809</v>
      </c>
      <c r="E14" s="5">
        <v>11367799.194629999</v>
      </c>
      <c r="F14" s="5"/>
      <c r="G14" s="5"/>
      <c r="H14" s="5"/>
      <c r="I14" s="5">
        <f t="shared" si="0"/>
        <v>94.88340223627635</v>
      </c>
      <c r="J14" s="5">
        <f t="shared" si="1"/>
        <v>94.88340223627635</v>
      </c>
      <c r="K14" s="5">
        <v>11142819.41216</v>
      </c>
      <c r="L14" s="5">
        <f t="shared" si="2"/>
        <v>102.01905616656124</v>
      </c>
    </row>
    <row r="15" spans="1:12" ht="51">
      <c r="A15" s="2" t="s">
        <v>151</v>
      </c>
      <c r="B15" s="3" t="s">
        <v>358</v>
      </c>
      <c r="C15" s="5">
        <v>11715987</v>
      </c>
      <c r="D15" s="5">
        <v>11715987</v>
      </c>
      <c r="E15" s="5">
        <v>10836798.55375</v>
      </c>
      <c r="F15" s="5"/>
      <c r="G15" s="5"/>
      <c r="H15" s="5"/>
      <c r="I15" s="5">
        <f t="shared" si="0"/>
        <v>92.49582262040748</v>
      </c>
      <c r="J15" s="5">
        <f t="shared" si="1"/>
        <v>92.49582262040748</v>
      </c>
      <c r="K15" s="5">
        <v>10891413.29067</v>
      </c>
      <c r="L15" s="5">
        <f t="shared" si="2"/>
        <v>99.49855234153327</v>
      </c>
    </row>
    <row r="16" spans="1:12" ht="76.5">
      <c r="A16" s="2" t="s">
        <v>152</v>
      </c>
      <c r="B16" s="3" t="s">
        <v>359</v>
      </c>
      <c r="C16" s="5">
        <v>58294</v>
      </c>
      <c r="D16" s="5">
        <v>58294</v>
      </c>
      <c r="E16" s="5">
        <v>68790.42187</v>
      </c>
      <c r="F16" s="5"/>
      <c r="G16" s="5"/>
      <c r="H16" s="5"/>
      <c r="I16" s="5">
        <f t="shared" si="0"/>
        <v>118.00600725632142</v>
      </c>
      <c r="J16" s="5">
        <f t="shared" si="1"/>
        <v>118.00600725632142</v>
      </c>
      <c r="K16" s="5">
        <v>55351.57887</v>
      </c>
      <c r="L16" s="5">
        <f t="shared" si="2"/>
        <v>124.27905991907255</v>
      </c>
    </row>
    <row r="17" spans="1:12" ht="25.5">
      <c r="A17" s="2" t="s">
        <v>843</v>
      </c>
      <c r="B17" s="3" t="s">
        <v>360</v>
      </c>
      <c r="C17" s="5">
        <v>122537</v>
      </c>
      <c r="D17" s="5">
        <v>122537</v>
      </c>
      <c r="E17" s="5">
        <v>84231.99552</v>
      </c>
      <c r="F17" s="5"/>
      <c r="G17" s="5"/>
      <c r="H17" s="5"/>
      <c r="I17" s="5">
        <f t="shared" si="0"/>
        <v>68.74005036846013</v>
      </c>
      <c r="J17" s="5">
        <f t="shared" si="1"/>
        <v>68.74005036846013</v>
      </c>
      <c r="K17" s="5">
        <v>114291.80635</v>
      </c>
      <c r="L17" s="5">
        <f t="shared" si="2"/>
        <v>73.69906750975066</v>
      </c>
    </row>
    <row r="18" spans="1:12" ht="51">
      <c r="A18" s="2" t="s">
        <v>844</v>
      </c>
      <c r="B18" s="3" t="s">
        <v>361</v>
      </c>
      <c r="C18" s="5">
        <v>83991</v>
      </c>
      <c r="D18" s="5">
        <v>83991</v>
      </c>
      <c r="E18" s="5">
        <v>377978.22349</v>
      </c>
      <c r="F18" s="5"/>
      <c r="G18" s="5"/>
      <c r="H18" s="5"/>
      <c r="I18" s="5" t="s">
        <v>980</v>
      </c>
      <c r="J18" s="5" t="s">
        <v>981</v>
      </c>
      <c r="K18" s="5">
        <v>81762.73627</v>
      </c>
      <c r="L18" s="5" t="s">
        <v>981</v>
      </c>
    </row>
    <row r="19" spans="1:12" s="17" customFormat="1" ht="25.5">
      <c r="A19" s="36" t="s">
        <v>153</v>
      </c>
      <c r="B19" s="37" t="s">
        <v>362</v>
      </c>
      <c r="C19" s="35">
        <v>5378366.5</v>
      </c>
      <c r="D19" s="35">
        <v>5378366.5</v>
      </c>
      <c r="E19" s="35">
        <v>5447785.72833</v>
      </c>
      <c r="F19" s="5"/>
      <c r="G19" s="5"/>
      <c r="H19" s="5"/>
      <c r="I19" s="35">
        <f t="shared" si="0"/>
        <v>101.29071212105015</v>
      </c>
      <c r="J19" s="35">
        <f t="shared" si="1"/>
        <v>101.29071212105015</v>
      </c>
      <c r="K19" s="35">
        <v>6058980.59221</v>
      </c>
      <c r="L19" s="35">
        <f t="shared" si="2"/>
        <v>89.91257927668872</v>
      </c>
    </row>
    <row r="20" spans="1:12" ht="25.5">
      <c r="A20" s="2" t="s">
        <v>154</v>
      </c>
      <c r="B20" s="3" t="s">
        <v>363</v>
      </c>
      <c r="C20" s="5">
        <v>5378366.5</v>
      </c>
      <c r="D20" s="5">
        <v>5378366.5</v>
      </c>
      <c r="E20" s="5">
        <v>5447785.72833</v>
      </c>
      <c r="F20" s="5"/>
      <c r="G20" s="5"/>
      <c r="H20" s="5"/>
      <c r="I20" s="5">
        <f t="shared" si="0"/>
        <v>101.29071212105015</v>
      </c>
      <c r="J20" s="5">
        <f t="shared" si="1"/>
        <v>101.29071212105015</v>
      </c>
      <c r="K20" s="5">
        <v>6058980.59221</v>
      </c>
      <c r="L20" s="5">
        <f t="shared" si="2"/>
        <v>89.91257927668872</v>
      </c>
    </row>
    <row r="21" spans="1:12" ht="51">
      <c r="A21" s="2" t="s">
        <v>155</v>
      </c>
      <c r="B21" s="3" t="s">
        <v>364</v>
      </c>
      <c r="C21" s="5">
        <v>-0.2</v>
      </c>
      <c r="D21" s="5">
        <v>-0.2</v>
      </c>
      <c r="E21" s="5">
        <v>-0.227</v>
      </c>
      <c r="F21" s="5"/>
      <c r="G21" s="5"/>
      <c r="H21" s="5"/>
      <c r="I21" s="5">
        <f t="shared" si="0"/>
        <v>113.5</v>
      </c>
      <c r="J21" s="5">
        <f t="shared" si="1"/>
        <v>113.5</v>
      </c>
      <c r="K21" s="5">
        <v>38.467220000000005</v>
      </c>
      <c r="L21" s="5">
        <v>0</v>
      </c>
    </row>
    <row r="22" spans="1:12" ht="38.25">
      <c r="A22" s="2" t="s">
        <v>156</v>
      </c>
      <c r="B22" s="3" t="s">
        <v>365</v>
      </c>
      <c r="C22" s="5">
        <v>-0.2</v>
      </c>
      <c r="D22" s="5">
        <v>-0.2</v>
      </c>
      <c r="E22" s="5">
        <v>-0.227</v>
      </c>
      <c r="F22" s="5"/>
      <c r="G22" s="5"/>
      <c r="H22" s="5"/>
      <c r="I22" s="5">
        <f t="shared" si="0"/>
        <v>113.5</v>
      </c>
      <c r="J22" s="5">
        <f t="shared" si="1"/>
        <v>113.5</v>
      </c>
      <c r="K22" s="5">
        <v>38.467220000000005</v>
      </c>
      <c r="L22" s="5">
        <v>0</v>
      </c>
    </row>
    <row r="23" spans="1:12" ht="25.5">
      <c r="A23" s="2" t="s">
        <v>157</v>
      </c>
      <c r="B23" s="3" t="s">
        <v>366</v>
      </c>
      <c r="C23" s="5">
        <v>-48.2</v>
      </c>
      <c r="D23" s="5">
        <v>-48.2</v>
      </c>
      <c r="E23" s="5">
        <v>-48.223</v>
      </c>
      <c r="F23" s="5"/>
      <c r="G23" s="5"/>
      <c r="H23" s="5"/>
      <c r="I23" s="5">
        <f t="shared" si="0"/>
        <v>100.04771784232365</v>
      </c>
      <c r="J23" s="5">
        <f t="shared" si="1"/>
        <v>100.04771784232365</v>
      </c>
      <c r="K23" s="5">
        <v>248.3595</v>
      </c>
      <c r="L23" s="5">
        <v>0</v>
      </c>
    </row>
    <row r="24" spans="1:12" ht="63.75">
      <c r="A24" s="2" t="s">
        <v>158</v>
      </c>
      <c r="B24" s="3" t="s">
        <v>367</v>
      </c>
      <c r="C24" s="5">
        <v>73000</v>
      </c>
      <c r="D24" s="5">
        <v>73000</v>
      </c>
      <c r="E24" s="5">
        <v>91691.12251</v>
      </c>
      <c r="F24" s="5"/>
      <c r="G24" s="5"/>
      <c r="H24" s="5"/>
      <c r="I24" s="5">
        <f t="shared" si="0"/>
        <v>125.6042774109589</v>
      </c>
      <c r="J24" s="5">
        <f t="shared" si="1"/>
        <v>125.6042774109589</v>
      </c>
      <c r="K24" s="5">
        <v>85449.2566</v>
      </c>
      <c r="L24" s="5">
        <f t="shared" si="2"/>
        <v>107.30476326929217</v>
      </c>
    </row>
    <row r="25" spans="1:12" ht="12.75">
      <c r="A25" s="2" t="s">
        <v>159</v>
      </c>
      <c r="B25" s="3" t="s">
        <v>368</v>
      </c>
      <c r="C25" s="5">
        <v>1020960</v>
      </c>
      <c r="D25" s="5">
        <v>1020960</v>
      </c>
      <c r="E25" s="5">
        <v>1261870.498</v>
      </c>
      <c r="F25" s="5"/>
      <c r="G25" s="5"/>
      <c r="H25" s="5"/>
      <c r="I25" s="5">
        <f t="shared" si="0"/>
        <v>123.59646783419527</v>
      </c>
      <c r="J25" s="5">
        <f t="shared" si="1"/>
        <v>123.59646783419527</v>
      </c>
      <c r="K25" s="5">
        <v>946200.4491900001</v>
      </c>
      <c r="L25" s="5">
        <f t="shared" si="2"/>
        <v>133.3618578473759</v>
      </c>
    </row>
    <row r="26" spans="1:12" ht="76.5">
      <c r="A26" s="2" t="s">
        <v>160</v>
      </c>
      <c r="B26" s="3" t="s">
        <v>369</v>
      </c>
      <c r="C26" s="5">
        <v>207427</v>
      </c>
      <c r="D26" s="5">
        <v>207427</v>
      </c>
      <c r="E26" s="5">
        <v>147485.7076</v>
      </c>
      <c r="F26" s="5"/>
      <c r="G26" s="5"/>
      <c r="H26" s="5"/>
      <c r="I26" s="5">
        <f t="shared" si="0"/>
        <v>71.10246380654398</v>
      </c>
      <c r="J26" s="5">
        <f t="shared" si="1"/>
        <v>71.10246380654398</v>
      </c>
      <c r="K26" s="5">
        <v>201838.45080000002</v>
      </c>
      <c r="L26" s="5">
        <f t="shared" si="2"/>
        <v>73.07116509041298</v>
      </c>
    </row>
    <row r="27" spans="1:12" ht="25.5">
      <c r="A27" s="2" t="s">
        <v>705</v>
      </c>
      <c r="B27" s="3" t="s">
        <v>706</v>
      </c>
      <c r="C27" s="5">
        <v>5120</v>
      </c>
      <c r="D27" s="5">
        <v>5120</v>
      </c>
      <c r="E27" s="5">
        <v>108859.47584999999</v>
      </c>
      <c r="F27" s="5"/>
      <c r="G27" s="5"/>
      <c r="H27" s="5"/>
      <c r="I27" s="5" t="s">
        <v>980</v>
      </c>
      <c r="J27" s="5" t="s">
        <v>981</v>
      </c>
      <c r="K27" s="5">
        <v>19468.27468</v>
      </c>
      <c r="L27" s="5" t="s">
        <v>981</v>
      </c>
    </row>
    <row r="28" spans="1:12" ht="89.25">
      <c r="A28" s="2" t="s">
        <v>845</v>
      </c>
      <c r="B28" s="3" t="s">
        <v>370</v>
      </c>
      <c r="C28" s="5">
        <v>2254579</v>
      </c>
      <c r="D28" s="5">
        <v>2254579</v>
      </c>
      <c r="E28" s="5">
        <v>548051.151</v>
      </c>
      <c r="F28" s="5"/>
      <c r="G28" s="5"/>
      <c r="H28" s="5"/>
      <c r="I28" s="5">
        <f t="shared" si="0"/>
        <v>24.308358722404492</v>
      </c>
      <c r="J28" s="5">
        <f t="shared" si="1"/>
        <v>24.308358722404492</v>
      </c>
      <c r="K28" s="5">
        <v>1860865.00226</v>
      </c>
      <c r="L28" s="5">
        <f t="shared" si="2"/>
        <v>29.451419116077627</v>
      </c>
    </row>
    <row r="29" spans="1:12" ht="51">
      <c r="A29" s="2" t="s">
        <v>715</v>
      </c>
      <c r="B29" s="3" t="s">
        <v>771</v>
      </c>
      <c r="C29" s="5">
        <v>793615</v>
      </c>
      <c r="D29" s="5">
        <v>793615</v>
      </c>
      <c r="E29" s="5">
        <v>1147767.93337</v>
      </c>
      <c r="F29" s="5"/>
      <c r="G29" s="5"/>
      <c r="H29" s="5"/>
      <c r="I29" s="5">
        <f t="shared" si="0"/>
        <v>144.62528220484742</v>
      </c>
      <c r="J29" s="5">
        <f t="shared" si="1"/>
        <v>144.62528220484742</v>
      </c>
      <c r="K29" s="5">
        <v>1122695.49593</v>
      </c>
      <c r="L29" s="5">
        <f t="shared" si="2"/>
        <v>102.23323577327001</v>
      </c>
    </row>
    <row r="30" spans="1:12" ht="51">
      <c r="A30" s="2" t="s">
        <v>716</v>
      </c>
      <c r="B30" s="3" t="s">
        <v>772</v>
      </c>
      <c r="C30" s="5">
        <v>33261</v>
      </c>
      <c r="D30" s="5">
        <v>33261</v>
      </c>
      <c r="E30" s="5">
        <v>31093.83741</v>
      </c>
      <c r="F30" s="5"/>
      <c r="G30" s="5"/>
      <c r="H30" s="5"/>
      <c r="I30" s="5">
        <f t="shared" si="0"/>
        <v>93.48437332010462</v>
      </c>
      <c r="J30" s="5">
        <f t="shared" si="1"/>
        <v>93.48437332010462</v>
      </c>
      <c r="K30" s="5">
        <v>25288.944079999997</v>
      </c>
      <c r="L30" s="5">
        <f t="shared" si="2"/>
        <v>122.95427326517306</v>
      </c>
    </row>
    <row r="31" spans="1:12" ht="51">
      <c r="A31" s="2" t="s">
        <v>717</v>
      </c>
      <c r="B31" s="3" t="s">
        <v>773</v>
      </c>
      <c r="C31" s="5">
        <v>902496</v>
      </c>
      <c r="D31" s="5">
        <v>902496</v>
      </c>
      <c r="E31" s="5">
        <v>2261241.0529</v>
      </c>
      <c r="F31" s="5"/>
      <c r="G31" s="5"/>
      <c r="H31" s="5"/>
      <c r="I31" s="5" t="s">
        <v>980</v>
      </c>
      <c r="J31" s="5" t="s">
        <v>981</v>
      </c>
      <c r="K31" s="5">
        <v>1923306.68317</v>
      </c>
      <c r="L31" s="5">
        <f t="shared" si="2"/>
        <v>117.57048798754317</v>
      </c>
    </row>
    <row r="32" spans="1:12" ht="51">
      <c r="A32" s="2" t="s">
        <v>718</v>
      </c>
      <c r="B32" s="3" t="s">
        <v>774</v>
      </c>
      <c r="C32" s="5">
        <v>90561</v>
      </c>
      <c r="D32" s="5">
        <v>90561</v>
      </c>
      <c r="E32" s="5">
        <v>-147622.5068</v>
      </c>
      <c r="F32" s="5"/>
      <c r="G32" s="5"/>
      <c r="H32" s="5"/>
      <c r="I32" s="5">
        <v>0</v>
      </c>
      <c r="J32" s="5">
        <v>0</v>
      </c>
      <c r="K32" s="5">
        <v>-96610.32419</v>
      </c>
      <c r="L32" s="5">
        <f t="shared" si="2"/>
        <v>152.80199920422191</v>
      </c>
    </row>
    <row r="33" spans="1:12" ht="63.75">
      <c r="A33" s="2" t="s">
        <v>719</v>
      </c>
      <c r="B33" s="3" t="s">
        <v>775</v>
      </c>
      <c r="C33" s="5">
        <v>-2604.1</v>
      </c>
      <c r="D33" s="5">
        <v>-2604.1</v>
      </c>
      <c r="E33" s="5">
        <v>-2604.0935099999997</v>
      </c>
      <c r="F33" s="5"/>
      <c r="G33" s="5"/>
      <c r="H33" s="5"/>
      <c r="I33" s="5">
        <f t="shared" si="0"/>
        <v>99.9997507776199</v>
      </c>
      <c r="J33" s="5">
        <f t="shared" si="1"/>
        <v>99.9997507776199</v>
      </c>
      <c r="K33" s="5">
        <v>-29808.46703</v>
      </c>
      <c r="L33" s="5">
        <f t="shared" si="2"/>
        <v>8.736086654101245</v>
      </c>
    </row>
    <row r="34" spans="1:12" s="17" customFormat="1" ht="12.75">
      <c r="A34" s="36" t="s">
        <v>161</v>
      </c>
      <c r="B34" s="37" t="s">
        <v>371</v>
      </c>
      <c r="C34" s="35">
        <v>1751261.8</v>
      </c>
      <c r="D34" s="35">
        <v>1751261.8</v>
      </c>
      <c r="E34" s="35">
        <v>1733038.33262</v>
      </c>
      <c r="F34" s="5"/>
      <c r="G34" s="5"/>
      <c r="H34" s="5"/>
      <c r="I34" s="35">
        <f t="shared" si="0"/>
        <v>98.95940930248122</v>
      </c>
      <c r="J34" s="35">
        <f t="shared" si="1"/>
        <v>98.95940930248122</v>
      </c>
      <c r="K34" s="35">
        <v>1631122.1355599998</v>
      </c>
      <c r="L34" s="35">
        <f t="shared" si="2"/>
        <v>106.24822598125125</v>
      </c>
    </row>
    <row r="35" spans="1:12" ht="12.75">
      <c r="A35" s="2" t="s">
        <v>162</v>
      </c>
      <c r="B35" s="3" t="s">
        <v>372</v>
      </c>
      <c r="C35" s="5">
        <v>1751314.2</v>
      </c>
      <c r="D35" s="5">
        <v>1751314.2</v>
      </c>
      <c r="E35" s="5">
        <v>1733090.33625</v>
      </c>
      <c r="F35" s="5"/>
      <c r="G35" s="5"/>
      <c r="H35" s="5"/>
      <c r="I35" s="5">
        <f t="shared" si="0"/>
        <v>98.95941780464065</v>
      </c>
      <c r="J35" s="5">
        <f t="shared" si="1"/>
        <v>98.95941780464065</v>
      </c>
      <c r="K35" s="5">
        <v>1631037.69605</v>
      </c>
      <c r="L35" s="5">
        <f t="shared" si="2"/>
        <v>106.25691487371188</v>
      </c>
    </row>
    <row r="36" spans="1:12" ht="25.5">
      <c r="A36" s="2" t="s">
        <v>846</v>
      </c>
      <c r="B36" s="3" t="s">
        <v>373</v>
      </c>
      <c r="C36" s="5">
        <v>1234672.4</v>
      </c>
      <c r="D36" s="5">
        <v>1234672.4</v>
      </c>
      <c r="E36" s="5">
        <v>1209480.39796</v>
      </c>
      <c r="F36" s="5"/>
      <c r="G36" s="5"/>
      <c r="H36" s="5"/>
      <c r="I36" s="5">
        <f t="shared" si="0"/>
        <v>97.95962054063895</v>
      </c>
      <c r="J36" s="5">
        <f t="shared" si="1"/>
        <v>97.95962054063895</v>
      </c>
      <c r="K36" s="5">
        <v>1169697.38179</v>
      </c>
      <c r="L36" s="5">
        <f t="shared" si="2"/>
        <v>103.4011374898625</v>
      </c>
    </row>
    <row r="37" spans="1:12" ht="25.5">
      <c r="A37" s="2" t="s">
        <v>846</v>
      </c>
      <c r="B37" s="3" t="s">
        <v>374</v>
      </c>
      <c r="C37" s="5">
        <v>1234733</v>
      </c>
      <c r="D37" s="5">
        <v>1234733</v>
      </c>
      <c r="E37" s="5">
        <v>1209519.42108</v>
      </c>
      <c r="F37" s="5"/>
      <c r="G37" s="5"/>
      <c r="H37" s="5"/>
      <c r="I37" s="5">
        <f t="shared" si="0"/>
        <v>97.9579731877256</v>
      </c>
      <c r="J37" s="5">
        <f t="shared" si="1"/>
        <v>97.9579731877256</v>
      </c>
      <c r="K37" s="5">
        <v>1169883.5396099999</v>
      </c>
      <c r="L37" s="5">
        <f t="shared" si="2"/>
        <v>103.38801941629279</v>
      </c>
    </row>
    <row r="38" spans="1:12" ht="25.5">
      <c r="A38" s="2" t="s">
        <v>847</v>
      </c>
      <c r="B38" s="3" t="s">
        <v>375</v>
      </c>
      <c r="C38" s="5">
        <v>-60.6</v>
      </c>
      <c r="D38" s="5">
        <v>-60.6</v>
      </c>
      <c r="E38" s="5">
        <v>-39.023120000000006</v>
      </c>
      <c r="F38" s="5"/>
      <c r="G38" s="5"/>
      <c r="H38" s="5"/>
      <c r="I38" s="5">
        <f t="shared" si="0"/>
        <v>64.39458745874587</v>
      </c>
      <c r="J38" s="5">
        <f t="shared" si="1"/>
        <v>64.39458745874587</v>
      </c>
      <c r="K38" s="5">
        <v>-186.15782000000002</v>
      </c>
      <c r="L38" s="5">
        <f t="shared" si="2"/>
        <v>20.962385571554286</v>
      </c>
    </row>
    <row r="39" spans="1:12" ht="25.5">
      <c r="A39" s="2" t="s">
        <v>163</v>
      </c>
      <c r="B39" s="3" t="s">
        <v>376</v>
      </c>
      <c r="C39" s="5">
        <v>383923.8</v>
      </c>
      <c r="D39" s="5">
        <v>383923.8</v>
      </c>
      <c r="E39" s="5">
        <v>428747.89085</v>
      </c>
      <c r="F39" s="5"/>
      <c r="G39" s="5"/>
      <c r="H39" s="5"/>
      <c r="I39" s="5">
        <f t="shared" si="0"/>
        <v>111.67525713435845</v>
      </c>
      <c r="J39" s="5">
        <f t="shared" si="1"/>
        <v>111.67525713435845</v>
      </c>
      <c r="K39" s="5">
        <v>339587.30552</v>
      </c>
      <c r="L39" s="5">
        <f t="shared" si="2"/>
        <v>126.25557077096008</v>
      </c>
    </row>
    <row r="40" spans="1:12" ht="25.5">
      <c r="A40" s="2" t="s">
        <v>163</v>
      </c>
      <c r="B40" s="3" t="s">
        <v>377</v>
      </c>
      <c r="C40" s="5">
        <v>384657</v>
      </c>
      <c r="D40" s="5">
        <v>384657</v>
      </c>
      <c r="E40" s="5">
        <v>429561.73925</v>
      </c>
      <c r="F40" s="5"/>
      <c r="G40" s="5"/>
      <c r="H40" s="5"/>
      <c r="I40" s="5">
        <f t="shared" si="0"/>
        <v>111.67396908154537</v>
      </c>
      <c r="J40" s="5">
        <f t="shared" si="1"/>
        <v>111.67396908154537</v>
      </c>
      <c r="K40" s="5">
        <v>340352.8912</v>
      </c>
      <c r="L40" s="5">
        <f t="shared" si="2"/>
        <v>126.21069200719045</v>
      </c>
    </row>
    <row r="41" spans="1:12" ht="38.25">
      <c r="A41" s="2" t="s">
        <v>164</v>
      </c>
      <c r="B41" s="3" t="s">
        <v>378</v>
      </c>
      <c r="C41" s="5">
        <v>-733.2</v>
      </c>
      <c r="D41" s="5">
        <v>-733.2</v>
      </c>
      <c r="E41" s="5">
        <v>-813.8484</v>
      </c>
      <c r="F41" s="5"/>
      <c r="G41" s="5"/>
      <c r="H41" s="5"/>
      <c r="I41" s="5">
        <f t="shared" si="0"/>
        <v>110.99950900163664</v>
      </c>
      <c r="J41" s="5">
        <f t="shared" si="1"/>
        <v>110.99950900163664</v>
      </c>
      <c r="K41" s="5">
        <v>-765.58568</v>
      </c>
      <c r="L41" s="5">
        <f t="shared" si="2"/>
        <v>106.30402595827026</v>
      </c>
    </row>
    <row r="42" spans="1:12" ht="12.75">
      <c r="A42" s="2" t="s">
        <v>165</v>
      </c>
      <c r="B42" s="3" t="s">
        <v>379</v>
      </c>
      <c r="C42" s="5">
        <v>132718</v>
      </c>
      <c r="D42" s="5">
        <v>132718</v>
      </c>
      <c r="E42" s="5">
        <v>94862.04744</v>
      </c>
      <c r="F42" s="5"/>
      <c r="G42" s="5"/>
      <c r="H42" s="5"/>
      <c r="I42" s="5">
        <f t="shared" si="0"/>
        <v>71.47639916213325</v>
      </c>
      <c r="J42" s="5">
        <f t="shared" si="1"/>
        <v>71.47639916213325</v>
      </c>
      <c r="K42" s="5">
        <v>121753.00873999999</v>
      </c>
      <c r="L42" s="5">
        <f t="shared" si="2"/>
        <v>77.91351394245636</v>
      </c>
    </row>
    <row r="43" spans="1:12" ht="12.75">
      <c r="A43" s="2" t="s">
        <v>166</v>
      </c>
      <c r="B43" s="3" t="s">
        <v>380</v>
      </c>
      <c r="C43" s="5">
        <v>-52.4</v>
      </c>
      <c r="D43" s="5">
        <v>-52.4</v>
      </c>
      <c r="E43" s="5">
        <v>-52.003629999999994</v>
      </c>
      <c r="F43" s="5"/>
      <c r="G43" s="5"/>
      <c r="H43" s="5"/>
      <c r="I43" s="5">
        <f t="shared" si="0"/>
        <v>99.24356870229006</v>
      </c>
      <c r="J43" s="5">
        <f t="shared" si="1"/>
        <v>99.24356870229006</v>
      </c>
      <c r="K43" s="5">
        <v>84.43951</v>
      </c>
      <c r="L43" s="5">
        <v>0</v>
      </c>
    </row>
    <row r="44" spans="1:12" ht="25.5">
      <c r="A44" s="2" t="s">
        <v>167</v>
      </c>
      <c r="B44" s="3" t="s">
        <v>381</v>
      </c>
      <c r="C44" s="5">
        <v>-52.4</v>
      </c>
      <c r="D44" s="5">
        <v>-52.4</v>
      </c>
      <c r="E44" s="5">
        <v>-52.003629999999994</v>
      </c>
      <c r="F44" s="5"/>
      <c r="G44" s="5"/>
      <c r="H44" s="5"/>
      <c r="I44" s="5">
        <f t="shared" si="0"/>
        <v>99.24356870229006</v>
      </c>
      <c r="J44" s="5">
        <f t="shared" si="1"/>
        <v>99.24356870229006</v>
      </c>
      <c r="K44" s="5">
        <v>84.43951</v>
      </c>
      <c r="L44" s="5">
        <v>0</v>
      </c>
    </row>
    <row r="45" spans="1:12" s="17" customFormat="1" ht="12.75">
      <c r="A45" s="36" t="s">
        <v>168</v>
      </c>
      <c r="B45" s="37" t="s">
        <v>382</v>
      </c>
      <c r="C45" s="35">
        <v>8071706</v>
      </c>
      <c r="D45" s="35">
        <v>8071706</v>
      </c>
      <c r="E45" s="35">
        <v>7535323.7603400005</v>
      </c>
      <c r="F45" s="5"/>
      <c r="G45" s="5"/>
      <c r="H45" s="5"/>
      <c r="I45" s="35">
        <f t="shared" si="0"/>
        <v>93.35478473001866</v>
      </c>
      <c r="J45" s="35">
        <f t="shared" si="1"/>
        <v>93.35478473001866</v>
      </c>
      <c r="K45" s="35">
        <v>7078123.346390001</v>
      </c>
      <c r="L45" s="35">
        <f t="shared" si="2"/>
        <v>106.45934510569361</v>
      </c>
    </row>
    <row r="46" spans="1:12" ht="12.75">
      <c r="A46" s="2" t="s">
        <v>169</v>
      </c>
      <c r="B46" s="3" t="s">
        <v>383</v>
      </c>
      <c r="C46" s="5">
        <v>7061910</v>
      </c>
      <c r="D46" s="5">
        <v>7061910</v>
      </c>
      <c r="E46" s="5">
        <v>6429560.0992</v>
      </c>
      <c r="F46" s="5"/>
      <c r="G46" s="5"/>
      <c r="H46" s="5"/>
      <c r="I46" s="5">
        <f t="shared" si="0"/>
        <v>91.04562503911832</v>
      </c>
      <c r="J46" s="5">
        <f t="shared" si="1"/>
        <v>91.04562503911832</v>
      </c>
      <c r="K46" s="5">
        <v>6072608.59267</v>
      </c>
      <c r="L46" s="5">
        <f t="shared" si="2"/>
        <v>105.8780588454336</v>
      </c>
    </row>
    <row r="47" spans="1:12" ht="25.5">
      <c r="A47" s="2" t="s">
        <v>170</v>
      </c>
      <c r="B47" s="3" t="s">
        <v>384</v>
      </c>
      <c r="C47" s="5">
        <v>6647465</v>
      </c>
      <c r="D47" s="5">
        <v>6647465</v>
      </c>
      <c r="E47" s="5">
        <v>5924583.71454</v>
      </c>
      <c r="F47" s="5"/>
      <c r="G47" s="5"/>
      <c r="H47" s="5"/>
      <c r="I47" s="5">
        <f t="shared" si="0"/>
        <v>89.12545932231309</v>
      </c>
      <c r="J47" s="5">
        <f t="shared" si="1"/>
        <v>89.12545932231309</v>
      </c>
      <c r="K47" s="5">
        <v>5698864.99101</v>
      </c>
      <c r="L47" s="5">
        <f t="shared" si="2"/>
        <v>103.96076629093815</v>
      </c>
    </row>
    <row r="48" spans="1:12" ht="25.5">
      <c r="A48" s="2" t="s">
        <v>171</v>
      </c>
      <c r="B48" s="3" t="s">
        <v>385</v>
      </c>
      <c r="C48" s="5">
        <v>414445</v>
      </c>
      <c r="D48" s="5">
        <v>414445</v>
      </c>
      <c r="E48" s="5">
        <v>504976.38466000004</v>
      </c>
      <c r="F48" s="5"/>
      <c r="G48" s="5"/>
      <c r="H48" s="5"/>
      <c r="I48" s="5">
        <f t="shared" si="0"/>
        <v>121.84400455066415</v>
      </c>
      <c r="J48" s="5">
        <f t="shared" si="1"/>
        <v>121.84400455066415</v>
      </c>
      <c r="K48" s="5">
        <v>373743.60166000004</v>
      </c>
      <c r="L48" s="5">
        <f t="shared" si="2"/>
        <v>135.11305141201703</v>
      </c>
    </row>
    <row r="49" spans="1:12" ht="12.75">
      <c r="A49" s="2" t="s">
        <v>172</v>
      </c>
      <c r="B49" s="3" t="s">
        <v>386</v>
      </c>
      <c r="C49" s="5">
        <v>1005692</v>
      </c>
      <c r="D49" s="5">
        <v>1005692</v>
      </c>
      <c r="E49" s="5">
        <v>1101891.84268</v>
      </c>
      <c r="F49" s="5"/>
      <c r="G49" s="5"/>
      <c r="H49" s="5"/>
      <c r="I49" s="5">
        <f t="shared" si="0"/>
        <v>109.56553723008635</v>
      </c>
      <c r="J49" s="5">
        <f t="shared" si="1"/>
        <v>109.56553723008635</v>
      </c>
      <c r="K49" s="5">
        <v>1001761.18355</v>
      </c>
      <c r="L49" s="5">
        <f t="shared" si="2"/>
        <v>109.99546206962833</v>
      </c>
    </row>
    <row r="50" spans="1:12" ht="12.75">
      <c r="A50" s="2" t="s">
        <v>173</v>
      </c>
      <c r="B50" s="3" t="s">
        <v>387</v>
      </c>
      <c r="C50" s="5">
        <v>210715</v>
      </c>
      <c r="D50" s="5">
        <v>210715</v>
      </c>
      <c r="E50" s="5">
        <v>205979.62944999998</v>
      </c>
      <c r="F50" s="5"/>
      <c r="G50" s="5"/>
      <c r="H50" s="5"/>
      <c r="I50" s="5">
        <f t="shared" si="0"/>
        <v>97.75271311961653</v>
      </c>
      <c r="J50" s="5">
        <f t="shared" si="1"/>
        <v>97.75271311961653</v>
      </c>
      <c r="K50" s="5">
        <v>210891.90494</v>
      </c>
      <c r="L50" s="5">
        <f t="shared" si="2"/>
        <v>97.67071406017334</v>
      </c>
    </row>
    <row r="51" spans="1:12" ht="12.75">
      <c r="A51" s="2" t="s">
        <v>174</v>
      </c>
      <c r="B51" s="3" t="s">
        <v>388</v>
      </c>
      <c r="C51" s="5">
        <v>794977</v>
      </c>
      <c r="D51" s="5">
        <v>794977</v>
      </c>
      <c r="E51" s="5">
        <v>895912.21323</v>
      </c>
      <c r="F51" s="5"/>
      <c r="G51" s="5"/>
      <c r="H51" s="5"/>
      <c r="I51" s="5">
        <f t="shared" si="0"/>
        <v>112.69662056009166</v>
      </c>
      <c r="J51" s="5">
        <f t="shared" si="1"/>
        <v>112.69662056009166</v>
      </c>
      <c r="K51" s="5">
        <v>790869.27861</v>
      </c>
      <c r="L51" s="5">
        <f t="shared" si="2"/>
        <v>113.28195916329172</v>
      </c>
    </row>
    <row r="52" spans="1:12" ht="12.75">
      <c r="A52" s="2" t="s">
        <v>175</v>
      </c>
      <c r="B52" s="3" t="s">
        <v>389</v>
      </c>
      <c r="C52" s="5">
        <v>4104</v>
      </c>
      <c r="D52" s="5">
        <v>4104</v>
      </c>
      <c r="E52" s="5">
        <v>3871.81846</v>
      </c>
      <c r="F52" s="5"/>
      <c r="G52" s="5"/>
      <c r="H52" s="5"/>
      <c r="I52" s="5">
        <f t="shared" si="0"/>
        <v>94.34255506822612</v>
      </c>
      <c r="J52" s="5">
        <f t="shared" si="1"/>
        <v>94.34255506822612</v>
      </c>
      <c r="K52" s="5">
        <v>3753.57017</v>
      </c>
      <c r="L52" s="5">
        <f t="shared" si="2"/>
        <v>103.15028851585318</v>
      </c>
    </row>
    <row r="53" spans="1:12" s="17" customFormat="1" ht="25.5">
      <c r="A53" s="36" t="s">
        <v>176</v>
      </c>
      <c r="B53" s="37" t="s">
        <v>390</v>
      </c>
      <c r="C53" s="35">
        <v>47686</v>
      </c>
      <c r="D53" s="35">
        <v>47686</v>
      </c>
      <c r="E53" s="35">
        <v>37746.5224</v>
      </c>
      <c r="F53" s="5"/>
      <c r="G53" s="5"/>
      <c r="H53" s="5"/>
      <c r="I53" s="35">
        <f t="shared" si="0"/>
        <v>79.15640313718912</v>
      </c>
      <c r="J53" s="35">
        <f t="shared" si="1"/>
        <v>79.15640313718912</v>
      </c>
      <c r="K53" s="35">
        <v>34708.02</v>
      </c>
      <c r="L53" s="35">
        <f t="shared" si="2"/>
        <v>108.7544676993963</v>
      </c>
    </row>
    <row r="54" spans="1:12" ht="12.75">
      <c r="A54" s="2" t="s">
        <v>177</v>
      </c>
      <c r="B54" s="3" t="s">
        <v>391</v>
      </c>
      <c r="C54" s="5">
        <v>43396</v>
      </c>
      <c r="D54" s="5">
        <v>43396</v>
      </c>
      <c r="E54" s="5">
        <v>33339.40788</v>
      </c>
      <c r="F54" s="5"/>
      <c r="G54" s="5"/>
      <c r="H54" s="5"/>
      <c r="I54" s="5">
        <f t="shared" si="0"/>
        <v>76.82599290257166</v>
      </c>
      <c r="J54" s="5">
        <f t="shared" si="1"/>
        <v>76.82599290257166</v>
      </c>
      <c r="K54" s="5">
        <v>30994.74712</v>
      </c>
      <c r="L54" s="5">
        <f t="shared" si="2"/>
        <v>107.56470362839985</v>
      </c>
    </row>
    <row r="55" spans="1:12" ht="12.75">
      <c r="A55" s="2" t="s">
        <v>178</v>
      </c>
      <c r="B55" s="3" t="s">
        <v>392</v>
      </c>
      <c r="C55" s="5">
        <v>38622</v>
      </c>
      <c r="D55" s="5">
        <v>38622</v>
      </c>
      <c r="E55" s="5">
        <v>32153.24674</v>
      </c>
      <c r="F55" s="5"/>
      <c r="G55" s="5"/>
      <c r="H55" s="5"/>
      <c r="I55" s="5">
        <f t="shared" si="0"/>
        <v>83.25111786028688</v>
      </c>
      <c r="J55" s="5">
        <f t="shared" si="1"/>
        <v>83.25111786028688</v>
      </c>
      <c r="K55" s="5">
        <v>29527.32584</v>
      </c>
      <c r="L55" s="5">
        <f t="shared" si="2"/>
        <v>108.89318902168486</v>
      </c>
    </row>
    <row r="56" spans="1:12" ht="25.5">
      <c r="A56" s="2" t="s">
        <v>179</v>
      </c>
      <c r="B56" s="3" t="s">
        <v>393</v>
      </c>
      <c r="C56" s="5">
        <v>4774</v>
      </c>
      <c r="D56" s="5">
        <v>4774</v>
      </c>
      <c r="E56" s="5">
        <v>1186.16114</v>
      </c>
      <c r="F56" s="5"/>
      <c r="G56" s="5"/>
      <c r="H56" s="5"/>
      <c r="I56" s="5">
        <f t="shared" si="0"/>
        <v>24.846274403016334</v>
      </c>
      <c r="J56" s="5">
        <f t="shared" si="1"/>
        <v>24.846274403016334</v>
      </c>
      <c r="K56" s="5">
        <v>1467.42128</v>
      </c>
      <c r="L56" s="5">
        <f t="shared" si="2"/>
        <v>80.83303385105604</v>
      </c>
    </row>
    <row r="57" spans="1:12" ht="25.5">
      <c r="A57" s="2" t="s">
        <v>180</v>
      </c>
      <c r="B57" s="3" t="s">
        <v>394</v>
      </c>
      <c r="C57" s="5">
        <v>4290</v>
      </c>
      <c r="D57" s="5">
        <v>4290</v>
      </c>
      <c r="E57" s="5">
        <v>4407.114519999999</v>
      </c>
      <c r="F57" s="5"/>
      <c r="G57" s="5"/>
      <c r="H57" s="5"/>
      <c r="I57" s="5">
        <f t="shared" si="0"/>
        <v>102.72994219114217</v>
      </c>
      <c r="J57" s="5">
        <f t="shared" si="1"/>
        <v>102.72994219114217</v>
      </c>
      <c r="K57" s="5">
        <v>3713.27288</v>
      </c>
      <c r="L57" s="5">
        <f t="shared" si="2"/>
        <v>118.68544710885884</v>
      </c>
    </row>
    <row r="58" spans="1:12" ht="12.75">
      <c r="A58" s="2" t="s">
        <v>181</v>
      </c>
      <c r="B58" s="3" t="s">
        <v>395</v>
      </c>
      <c r="C58" s="5">
        <v>4261</v>
      </c>
      <c r="D58" s="5">
        <v>4261</v>
      </c>
      <c r="E58" s="5">
        <v>4402.25225</v>
      </c>
      <c r="F58" s="5"/>
      <c r="G58" s="5"/>
      <c r="H58" s="5"/>
      <c r="I58" s="5">
        <f t="shared" si="0"/>
        <v>103.31500234686692</v>
      </c>
      <c r="J58" s="5">
        <f t="shared" si="1"/>
        <v>103.31500234686692</v>
      </c>
      <c r="K58" s="5">
        <v>3696.73844</v>
      </c>
      <c r="L58" s="5">
        <f t="shared" si="2"/>
        <v>119.08476408192945</v>
      </c>
    </row>
    <row r="59" spans="1:12" ht="25.5">
      <c r="A59" s="2" t="s">
        <v>182</v>
      </c>
      <c r="B59" s="3" t="s">
        <v>396</v>
      </c>
      <c r="C59" s="5">
        <v>29</v>
      </c>
      <c r="D59" s="5">
        <v>29</v>
      </c>
      <c r="E59" s="5">
        <v>4.8622700000000005</v>
      </c>
      <c r="F59" s="5"/>
      <c r="G59" s="5"/>
      <c r="H59" s="5"/>
      <c r="I59" s="5">
        <f t="shared" si="0"/>
        <v>16.76644827586207</v>
      </c>
      <c r="J59" s="5">
        <f t="shared" si="1"/>
        <v>16.76644827586207</v>
      </c>
      <c r="K59" s="5">
        <v>16.53444</v>
      </c>
      <c r="L59" s="5">
        <f t="shared" si="2"/>
        <v>29.406922762428</v>
      </c>
    </row>
    <row r="60" spans="1:12" s="17" customFormat="1" ht="12.75">
      <c r="A60" s="36" t="s">
        <v>183</v>
      </c>
      <c r="B60" s="37" t="s">
        <v>397</v>
      </c>
      <c r="C60" s="35">
        <v>116071.5</v>
      </c>
      <c r="D60" s="35">
        <v>116071.5</v>
      </c>
      <c r="E60" s="35">
        <v>106173.69470000001</v>
      </c>
      <c r="F60" s="5"/>
      <c r="G60" s="5"/>
      <c r="H60" s="5"/>
      <c r="I60" s="35">
        <f t="shared" si="0"/>
        <v>91.47266529682136</v>
      </c>
      <c r="J60" s="35">
        <f t="shared" si="1"/>
        <v>91.47266529682136</v>
      </c>
      <c r="K60" s="35">
        <v>60270.935</v>
      </c>
      <c r="L60" s="35">
        <f t="shared" si="2"/>
        <v>176.16068955956965</v>
      </c>
    </row>
    <row r="61" spans="1:12" ht="51">
      <c r="A61" s="2" t="s">
        <v>848</v>
      </c>
      <c r="B61" s="3" t="s">
        <v>906</v>
      </c>
      <c r="C61" s="5">
        <v>7549</v>
      </c>
      <c r="D61" s="5">
        <v>7549</v>
      </c>
      <c r="E61" s="5">
        <v>3012.4555</v>
      </c>
      <c r="F61" s="5"/>
      <c r="G61" s="5"/>
      <c r="H61" s="5"/>
      <c r="I61" s="5">
        <f t="shared" si="0"/>
        <v>39.90535832560604</v>
      </c>
      <c r="J61" s="5">
        <f t="shared" si="1"/>
        <v>39.90535832560604</v>
      </c>
      <c r="K61" s="5">
        <v>0</v>
      </c>
      <c r="L61" s="5">
        <v>0</v>
      </c>
    </row>
    <row r="62" spans="1:12" ht="25.5">
      <c r="A62" s="2" t="s">
        <v>184</v>
      </c>
      <c r="B62" s="3" t="s">
        <v>398</v>
      </c>
      <c r="C62" s="5">
        <v>108522.5</v>
      </c>
      <c r="D62" s="5">
        <v>108522.5</v>
      </c>
      <c r="E62" s="5">
        <v>103161.2392</v>
      </c>
      <c r="F62" s="5"/>
      <c r="G62" s="5"/>
      <c r="H62" s="5"/>
      <c r="I62" s="5">
        <f t="shared" si="0"/>
        <v>95.05977027805294</v>
      </c>
      <c r="J62" s="5">
        <f t="shared" si="1"/>
        <v>95.05977027805294</v>
      </c>
      <c r="K62" s="5">
        <v>60270.935</v>
      </c>
      <c r="L62" s="5">
        <f t="shared" si="2"/>
        <v>171.16250013377095</v>
      </c>
    </row>
    <row r="63" spans="1:12" ht="63.75">
      <c r="A63" s="2" t="s">
        <v>849</v>
      </c>
      <c r="B63" s="3" t="s">
        <v>907</v>
      </c>
      <c r="C63" s="5">
        <v>57.5</v>
      </c>
      <c r="D63" s="5">
        <v>57.5</v>
      </c>
      <c r="E63" s="5">
        <v>77.76</v>
      </c>
      <c r="F63" s="5"/>
      <c r="G63" s="5"/>
      <c r="H63" s="5"/>
      <c r="I63" s="5">
        <f t="shared" si="0"/>
        <v>135.23478260869567</v>
      </c>
      <c r="J63" s="5">
        <f t="shared" si="1"/>
        <v>135.23478260869567</v>
      </c>
      <c r="K63" s="5">
        <v>0</v>
      </c>
      <c r="L63" s="5">
        <v>0</v>
      </c>
    </row>
    <row r="64" spans="1:12" ht="25.5">
      <c r="A64" s="2" t="s">
        <v>850</v>
      </c>
      <c r="B64" s="3" t="s">
        <v>908</v>
      </c>
      <c r="C64" s="5">
        <v>10931</v>
      </c>
      <c r="D64" s="5">
        <v>10931</v>
      </c>
      <c r="E64" s="5">
        <v>21412.76518</v>
      </c>
      <c r="F64" s="5"/>
      <c r="G64" s="5"/>
      <c r="H64" s="5"/>
      <c r="I64" s="5">
        <f t="shared" si="0"/>
        <v>195.89026786204371</v>
      </c>
      <c r="J64" s="5">
        <f t="shared" si="1"/>
        <v>195.89026786204371</v>
      </c>
      <c r="K64" s="5">
        <v>0</v>
      </c>
      <c r="L64" s="5">
        <v>0</v>
      </c>
    </row>
    <row r="65" spans="1:12" ht="38.25">
      <c r="A65" s="2" t="s">
        <v>185</v>
      </c>
      <c r="B65" s="3" t="s">
        <v>399</v>
      </c>
      <c r="C65" s="5">
        <v>62774.1</v>
      </c>
      <c r="D65" s="5">
        <v>62774.1</v>
      </c>
      <c r="E65" s="5">
        <v>43492.63</v>
      </c>
      <c r="F65" s="5"/>
      <c r="G65" s="5"/>
      <c r="H65" s="5"/>
      <c r="I65" s="5">
        <f t="shared" si="0"/>
        <v>69.2843545347524</v>
      </c>
      <c r="J65" s="5">
        <f t="shared" si="1"/>
        <v>69.2843545347524</v>
      </c>
      <c r="K65" s="5">
        <v>42540.85</v>
      </c>
      <c r="L65" s="5">
        <f t="shared" si="2"/>
        <v>102.23733188217912</v>
      </c>
    </row>
    <row r="66" spans="1:12" ht="51">
      <c r="A66" s="2" t="s">
        <v>186</v>
      </c>
      <c r="B66" s="3" t="s">
        <v>400</v>
      </c>
      <c r="C66" s="5">
        <v>62774.1</v>
      </c>
      <c r="D66" s="5">
        <v>62774.1</v>
      </c>
      <c r="E66" s="5">
        <v>43492.63</v>
      </c>
      <c r="F66" s="5"/>
      <c r="G66" s="5"/>
      <c r="H66" s="5"/>
      <c r="I66" s="5">
        <f t="shared" si="0"/>
        <v>69.2843545347524</v>
      </c>
      <c r="J66" s="5">
        <f t="shared" si="1"/>
        <v>69.2843545347524</v>
      </c>
      <c r="K66" s="5">
        <v>42540.85</v>
      </c>
      <c r="L66" s="5">
        <f t="shared" si="2"/>
        <v>102.23733188217912</v>
      </c>
    </row>
    <row r="67" spans="1:12" ht="25.5">
      <c r="A67" s="2" t="s">
        <v>851</v>
      </c>
      <c r="B67" s="3" t="s">
        <v>909</v>
      </c>
      <c r="C67" s="5">
        <v>899.9</v>
      </c>
      <c r="D67" s="5">
        <v>899.9</v>
      </c>
      <c r="E67" s="5">
        <v>1094.0505</v>
      </c>
      <c r="F67" s="5"/>
      <c r="G67" s="5"/>
      <c r="H67" s="5"/>
      <c r="I67" s="5">
        <f t="shared" si="0"/>
        <v>121.57467496388487</v>
      </c>
      <c r="J67" s="5">
        <f t="shared" si="1"/>
        <v>121.57467496388487</v>
      </c>
      <c r="K67" s="5">
        <v>0</v>
      </c>
      <c r="L67" s="5">
        <v>0</v>
      </c>
    </row>
    <row r="68" spans="1:12" ht="51">
      <c r="A68" s="2" t="s">
        <v>187</v>
      </c>
      <c r="B68" s="3" t="s">
        <v>401</v>
      </c>
      <c r="C68" s="5">
        <v>372</v>
      </c>
      <c r="D68" s="5">
        <v>372</v>
      </c>
      <c r="E68" s="5">
        <v>270.4</v>
      </c>
      <c r="F68" s="5"/>
      <c r="G68" s="5"/>
      <c r="H68" s="5"/>
      <c r="I68" s="5">
        <f t="shared" si="0"/>
        <v>72.68817204301075</v>
      </c>
      <c r="J68" s="5">
        <f t="shared" si="1"/>
        <v>72.68817204301075</v>
      </c>
      <c r="K68" s="5">
        <v>153.4</v>
      </c>
      <c r="L68" s="5">
        <f t="shared" si="2"/>
        <v>176.27118644067795</v>
      </c>
    </row>
    <row r="69" spans="1:12" ht="25.5">
      <c r="A69" s="2" t="s">
        <v>720</v>
      </c>
      <c r="B69" s="3" t="s">
        <v>402</v>
      </c>
      <c r="C69" s="5">
        <v>52.5</v>
      </c>
      <c r="D69" s="5">
        <v>52.5</v>
      </c>
      <c r="E69" s="5">
        <v>30</v>
      </c>
      <c r="F69" s="5"/>
      <c r="G69" s="5"/>
      <c r="H69" s="5"/>
      <c r="I69" s="5">
        <f t="shared" si="0"/>
        <v>57.14285714285714</v>
      </c>
      <c r="J69" s="5">
        <f t="shared" si="1"/>
        <v>57.14285714285714</v>
      </c>
      <c r="K69" s="5">
        <v>36.8</v>
      </c>
      <c r="L69" s="5">
        <f t="shared" si="2"/>
        <v>81.5217391304348</v>
      </c>
    </row>
    <row r="70" spans="1:12" ht="51">
      <c r="A70" s="2" t="s">
        <v>188</v>
      </c>
      <c r="B70" s="3" t="s">
        <v>403</v>
      </c>
      <c r="C70" s="5">
        <v>262.5</v>
      </c>
      <c r="D70" s="5">
        <v>262.5</v>
      </c>
      <c r="E70" s="5">
        <v>171.85</v>
      </c>
      <c r="F70" s="5"/>
      <c r="G70" s="5"/>
      <c r="H70" s="5"/>
      <c r="I70" s="5">
        <f t="shared" si="0"/>
        <v>65.46666666666667</v>
      </c>
      <c r="J70" s="5">
        <f t="shared" si="1"/>
        <v>65.46666666666667</v>
      </c>
      <c r="K70" s="5">
        <v>152</v>
      </c>
      <c r="L70" s="5">
        <f t="shared" si="2"/>
        <v>113.05921052631578</v>
      </c>
    </row>
    <row r="71" spans="1:12" ht="51">
      <c r="A71" s="2" t="s">
        <v>852</v>
      </c>
      <c r="B71" s="3" t="s">
        <v>404</v>
      </c>
      <c r="C71" s="5">
        <v>20968.6</v>
      </c>
      <c r="D71" s="5">
        <v>20968.6</v>
      </c>
      <c r="E71" s="5">
        <v>20617.78352</v>
      </c>
      <c r="F71" s="5"/>
      <c r="G71" s="5"/>
      <c r="H71" s="5"/>
      <c r="I71" s="5">
        <f t="shared" si="0"/>
        <v>98.3269437158418</v>
      </c>
      <c r="J71" s="5">
        <f t="shared" si="1"/>
        <v>98.3269437158418</v>
      </c>
      <c r="K71" s="5">
        <v>14646.885</v>
      </c>
      <c r="L71" s="5">
        <f t="shared" si="2"/>
        <v>140.76565440364965</v>
      </c>
    </row>
    <row r="72" spans="1:12" ht="114.75">
      <c r="A72" s="2" t="s">
        <v>853</v>
      </c>
      <c r="B72" s="3" t="s">
        <v>405</v>
      </c>
      <c r="C72" s="5">
        <v>20968.6</v>
      </c>
      <c r="D72" s="5">
        <v>20968.6</v>
      </c>
      <c r="E72" s="5">
        <v>20617.78352</v>
      </c>
      <c r="F72" s="5"/>
      <c r="G72" s="5"/>
      <c r="H72" s="5"/>
      <c r="I72" s="5">
        <f aca="true" t="shared" si="3" ref="I72:I139">E72/C72*100</f>
        <v>98.3269437158418</v>
      </c>
      <c r="J72" s="5">
        <f aca="true" t="shared" si="4" ref="J72:J139">E72/D72*100</f>
        <v>98.3269437158418</v>
      </c>
      <c r="K72" s="5">
        <v>14646.885</v>
      </c>
      <c r="L72" s="5">
        <f aca="true" t="shared" si="5" ref="L72:L135">E72/K72*100</f>
        <v>140.76565440364965</v>
      </c>
    </row>
    <row r="73" spans="1:12" ht="76.5">
      <c r="A73" s="2" t="s">
        <v>189</v>
      </c>
      <c r="B73" s="3" t="s">
        <v>406</v>
      </c>
      <c r="C73" s="5">
        <v>4.8</v>
      </c>
      <c r="D73" s="5">
        <v>4.8</v>
      </c>
      <c r="E73" s="5">
        <v>0</v>
      </c>
      <c r="F73" s="5"/>
      <c r="G73" s="5"/>
      <c r="H73" s="5"/>
      <c r="I73" s="5">
        <f t="shared" si="3"/>
        <v>0</v>
      </c>
      <c r="J73" s="5">
        <f t="shared" si="4"/>
        <v>0</v>
      </c>
      <c r="K73" s="5">
        <v>1.8</v>
      </c>
      <c r="L73" s="5">
        <f t="shared" si="5"/>
        <v>0</v>
      </c>
    </row>
    <row r="74" spans="1:12" ht="38.25">
      <c r="A74" s="2" t="s">
        <v>190</v>
      </c>
      <c r="B74" s="3" t="s">
        <v>407</v>
      </c>
      <c r="C74" s="5">
        <v>744.6</v>
      </c>
      <c r="D74" s="5">
        <v>744.6</v>
      </c>
      <c r="E74" s="5">
        <v>1074.5</v>
      </c>
      <c r="F74" s="5"/>
      <c r="G74" s="5"/>
      <c r="H74" s="5"/>
      <c r="I74" s="5">
        <f t="shared" si="3"/>
        <v>144.30566747246843</v>
      </c>
      <c r="J74" s="5">
        <f t="shared" si="4"/>
        <v>144.30566747246843</v>
      </c>
      <c r="K74" s="5">
        <v>504.6</v>
      </c>
      <c r="L74" s="5" t="s">
        <v>981</v>
      </c>
    </row>
    <row r="75" spans="1:12" ht="63.75">
      <c r="A75" s="2" t="s">
        <v>191</v>
      </c>
      <c r="B75" s="3" t="s">
        <v>408</v>
      </c>
      <c r="C75" s="5">
        <v>744.6</v>
      </c>
      <c r="D75" s="5">
        <v>744.6</v>
      </c>
      <c r="E75" s="5">
        <v>1074.5</v>
      </c>
      <c r="F75" s="5"/>
      <c r="G75" s="5"/>
      <c r="H75" s="5"/>
      <c r="I75" s="5">
        <f t="shared" si="3"/>
        <v>144.30566747246843</v>
      </c>
      <c r="J75" s="5">
        <f t="shared" si="4"/>
        <v>144.30566747246843</v>
      </c>
      <c r="K75" s="5">
        <v>504.6</v>
      </c>
      <c r="L75" s="5" t="s">
        <v>981</v>
      </c>
    </row>
    <row r="76" spans="1:12" ht="25.5">
      <c r="A76" s="2" t="s">
        <v>192</v>
      </c>
      <c r="B76" s="3" t="s">
        <v>409</v>
      </c>
      <c r="C76" s="5">
        <v>630</v>
      </c>
      <c r="D76" s="5">
        <v>630</v>
      </c>
      <c r="E76" s="5">
        <v>629.1</v>
      </c>
      <c r="F76" s="5"/>
      <c r="G76" s="5"/>
      <c r="H76" s="5"/>
      <c r="I76" s="5">
        <f t="shared" si="3"/>
        <v>99.85714285714286</v>
      </c>
      <c r="J76" s="5">
        <f t="shared" si="4"/>
        <v>99.85714285714286</v>
      </c>
      <c r="K76" s="5">
        <v>396</v>
      </c>
      <c r="L76" s="5">
        <f t="shared" si="5"/>
        <v>158.86363636363637</v>
      </c>
    </row>
    <row r="77" spans="1:12" ht="51">
      <c r="A77" s="2" t="s">
        <v>193</v>
      </c>
      <c r="B77" s="3" t="s">
        <v>410</v>
      </c>
      <c r="C77" s="5">
        <v>630</v>
      </c>
      <c r="D77" s="5">
        <v>630</v>
      </c>
      <c r="E77" s="5">
        <v>629.1</v>
      </c>
      <c r="F77" s="5"/>
      <c r="G77" s="5"/>
      <c r="H77" s="5"/>
      <c r="I77" s="5">
        <f t="shared" si="3"/>
        <v>99.85714285714286</v>
      </c>
      <c r="J77" s="5">
        <f t="shared" si="4"/>
        <v>99.85714285714286</v>
      </c>
      <c r="K77" s="5">
        <v>396</v>
      </c>
      <c r="L77" s="5">
        <f t="shared" si="5"/>
        <v>158.86363636363637</v>
      </c>
    </row>
    <row r="78" spans="1:12" s="17" customFormat="1" ht="25.5">
      <c r="A78" s="2" t="s">
        <v>194</v>
      </c>
      <c r="B78" s="3" t="s">
        <v>411</v>
      </c>
      <c r="C78" s="5">
        <v>0</v>
      </c>
      <c r="D78" s="5">
        <v>0</v>
      </c>
      <c r="E78" s="5">
        <v>2.5</v>
      </c>
      <c r="F78" s="5"/>
      <c r="G78" s="5"/>
      <c r="H78" s="5"/>
      <c r="I78" s="5">
        <v>0</v>
      </c>
      <c r="J78" s="5">
        <v>0</v>
      </c>
      <c r="K78" s="5">
        <v>3</v>
      </c>
      <c r="L78" s="5">
        <f t="shared" si="5"/>
        <v>83.33333333333334</v>
      </c>
    </row>
    <row r="79" spans="1:12" ht="25.5">
      <c r="A79" s="2" t="s">
        <v>195</v>
      </c>
      <c r="B79" s="3" t="s">
        <v>412</v>
      </c>
      <c r="C79" s="5">
        <v>100</v>
      </c>
      <c r="D79" s="5">
        <v>100</v>
      </c>
      <c r="E79" s="5">
        <v>93</v>
      </c>
      <c r="F79" s="5"/>
      <c r="G79" s="5"/>
      <c r="H79" s="5"/>
      <c r="I79" s="5">
        <f t="shared" si="3"/>
        <v>93</v>
      </c>
      <c r="J79" s="5">
        <f t="shared" si="4"/>
        <v>93</v>
      </c>
      <c r="K79" s="5">
        <v>18</v>
      </c>
      <c r="L79" s="5" t="s">
        <v>981</v>
      </c>
    </row>
    <row r="80" spans="1:12" ht="63.75">
      <c r="A80" s="2" t="s">
        <v>854</v>
      </c>
      <c r="B80" s="3" t="s">
        <v>413</v>
      </c>
      <c r="C80" s="5">
        <v>5</v>
      </c>
      <c r="D80" s="5">
        <v>5</v>
      </c>
      <c r="E80" s="5">
        <v>0</v>
      </c>
      <c r="F80" s="5"/>
      <c r="G80" s="5"/>
      <c r="H80" s="5"/>
      <c r="I80" s="5">
        <f t="shared" si="3"/>
        <v>0</v>
      </c>
      <c r="J80" s="5">
        <f t="shared" si="4"/>
        <v>0</v>
      </c>
      <c r="K80" s="5">
        <v>0</v>
      </c>
      <c r="L80" s="5">
        <v>0</v>
      </c>
    </row>
    <row r="81" spans="1:12" ht="76.5">
      <c r="A81" s="2" t="s">
        <v>939</v>
      </c>
      <c r="B81" s="3" t="s">
        <v>940</v>
      </c>
      <c r="C81" s="5">
        <v>0</v>
      </c>
      <c r="D81" s="5">
        <v>0</v>
      </c>
      <c r="E81" s="5">
        <v>0</v>
      </c>
      <c r="F81" s="5"/>
      <c r="G81" s="5"/>
      <c r="H81" s="5"/>
      <c r="I81" s="5">
        <v>0</v>
      </c>
      <c r="J81" s="5">
        <v>0</v>
      </c>
      <c r="K81" s="5">
        <v>37.5</v>
      </c>
      <c r="L81" s="5">
        <f t="shared" si="5"/>
        <v>0</v>
      </c>
    </row>
    <row r="82" spans="1:12" ht="51">
      <c r="A82" s="2" t="s">
        <v>721</v>
      </c>
      <c r="B82" s="3" t="s">
        <v>776</v>
      </c>
      <c r="C82" s="5">
        <v>3640</v>
      </c>
      <c r="D82" s="5">
        <v>3640</v>
      </c>
      <c r="E82" s="5">
        <v>5519.4</v>
      </c>
      <c r="F82" s="5"/>
      <c r="G82" s="5"/>
      <c r="H82" s="5"/>
      <c r="I82" s="5">
        <f t="shared" si="3"/>
        <v>151.63186813186812</v>
      </c>
      <c r="J82" s="5">
        <f t="shared" si="4"/>
        <v>151.63186813186812</v>
      </c>
      <c r="K82" s="5">
        <v>1505.6</v>
      </c>
      <c r="L82" s="5" t="s">
        <v>981</v>
      </c>
    </row>
    <row r="83" spans="1:12" ht="51">
      <c r="A83" s="2" t="s">
        <v>722</v>
      </c>
      <c r="B83" s="3" t="s">
        <v>777</v>
      </c>
      <c r="C83" s="5">
        <v>575</v>
      </c>
      <c r="D83" s="5">
        <v>575</v>
      </c>
      <c r="E83" s="5">
        <v>270.5</v>
      </c>
      <c r="F83" s="5"/>
      <c r="G83" s="5"/>
      <c r="H83" s="5"/>
      <c r="I83" s="5">
        <f t="shared" si="3"/>
        <v>47.04347826086956</v>
      </c>
      <c r="J83" s="5">
        <f t="shared" si="4"/>
        <v>47.04347826086956</v>
      </c>
      <c r="K83" s="5">
        <v>274.5</v>
      </c>
      <c r="L83" s="5">
        <f t="shared" si="5"/>
        <v>98.54280510018215</v>
      </c>
    </row>
    <row r="84" spans="1:12" ht="38.25">
      <c r="A84" s="2" t="s">
        <v>855</v>
      </c>
      <c r="B84" s="3" t="s">
        <v>910</v>
      </c>
      <c r="C84" s="5">
        <v>6505</v>
      </c>
      <c r="D84" s="5">
        <v>6505</v>
      </c>
      <c r="E84" s="5">
        <v>8405</v>
      </c>
      <c r="F84" s="5"/>
      <c r="G84" s="5"/>
      <c r="H84" s="5"/>
      <c r="I84" s="5">
        <f t="shared" si="3"/>
        <v>129.20830130668716</v>
      </c>
      <c r="J84" s="5">
        <f t="shared" si="4"/>
        <v>129.20830130668716</v>
      </c>
      <c r="K84" s="5">
        <v>0</v>
      </c>
      <c r="L84" s="5">
        <v>0</v>
      </c>
    </row>
    <row r="85" spans="1:12" ht="25.5">
      <c r="A85" s="36" t="s">
        <v>196</v>
      </c>
      <c r="B85" s="37" t="s">
        <v>414</v>
      </c>
      <c r="C85" s="35">
        <v>376.1</v>
      </c>
      <c r="D85" s="35">
        <v>376.1</v>
      </c>
      <c r="E85" s="35">
        <v>756.9243</v>
      </c>
      <c r="F85" s="5"/>
      <c r="G85" s="5"/>
      <c r="H85" s="5"/>
      <c r="I85" s="35" t="s">
        <v>980</v>
      </c>
      <c r="J85" s="35" t="s">
        <v>981</v>
      </c>
      <c r="K85" s="35">
        <v>1026.10255</v>
      </c>
      <c r="L85" s="35">
        <f t="shared" si="5"/>
        <v>73.76692514797863</v>
      </c>
    </row>
    <row r="86" spans="1:12" ht="25.5">
      <c r="A86" s="2" t="s">
        <v>197</v>
      </c>
      <c r="B86" s="3" t="s">
        <v>415</v>
      </c>
      <c r="C86" s="5">
        <v>46.2</v>
      </c>
      <c r="D86" s="5">
        <v>46.2</v>
      </c>
      <c r="E86" s="5">
        <v>75.79069</v>
      </c>
      <c r="F86" s="5"/>
      <c r="G86" s="5"/>
      <c r="H86" s="5"/>
      <c r="I86" s="5">
        <f t="shared" si="3"/>
        <v>164.04911255411255</v>
      </c>
      <c r="J86" s="5">
        <f t="shared" si="4"/>
        <v>164.04911255411255</v>
      </c>
      <c r="K86" s="5">
        <v>87.93619</v>
      </c>
      <c r="L86" s="5">
        <f t="shared" si="5"/>
        <v>86.18828038831339</v>
      </c>
    </row>
    <row r="87" spans="1:12" ht="25.5">
      <c r="A87" s="2" t="s">
        <v>198</v>
      </c>
      <c r="B87" s="3" t="s">
        <v>416</v>
      </c>
      <c r="C87" s="5">
        <v>41.8</v>
      </c>
      <c r="D87" s="5">
        <v>41.8</v>
      </c>
      <c r="E87" s="5">
        <v>43.0358</v>
      </c>
      <c r="F87" s="5"/>
      <c r="G87" s="5"/>
      <c r="H87" s="5"/>
      <c r="I87" s="5">
        <f t="shared" si="3"/>
        <v>102.95645933014355</v>
      </c>
      <c r="J87" s="5">
        <f t="shared" si="4"/>
        <v>102.95645933014355</v>
      </c>
      <c r="K87" s="5">
        <v>-2.54075</v>
      </c>
      <c r="L87" s="5">
        <v>0</v>
      </c>
    </row>
    <row r="88" spans="1:12" ht="25.5">
      <c r="A88" s="2" t="s">
        <v>199</v>
      </c>
      <c r="B88" s="3" t="s">
        <v>417</v>
      </c>
      <c r="C88" s="5">
        <v>4.4</v>
      </c>
      <c r="D88" s="5">
        <v>4.4</v>
      </c>
      <c r="E88" s="5">
        <v>32.754889999999996</v>
      </c>
      <c r="F88" s="5"/>
      <c r="G88" s="5"/>
      <c r="H88" s="5"/>
      <c r="I88" s="5" t="s">
        <v>980</v>
      </c>
      <c r="J88" s="5" t="s">
        <v>981</v>
      </c>
      <c r="K88" s="5">
        <v>90.47694</v>
      </c>
      <c r="L88" s="5">
        <f t="shared" si="5"/>
        <v>36.20247324898476</v>
      </c>
    </row>
    <row r="89" spans="1:12" ht="12.75">
      <c r="A89" s="2" t="s">
        <v>200</v>
      </c>
      <c r="B89" s="3" t="s">
        <v>418</v>
      </c>
      <c r="C89" s="5">
        <v>43.2</v>
      </c>
      <c r="D89" s="5">
        <v>43.2</v>
      </c>
      <c r="E89" s="5">
        <v>67.62683</v>
      </c>
      <c r="F89" s="5"/>
      <c r="G89" s="5"/>
      <c r="H89" s="5"/>
      <c r="I89" s="5">
        <f t="shared" si="3"/>
        <v>156.54358796296296</v>
      </c>
      <c r="J89" s="5">
        <f t="shared" si="4"/>
        <v>156.54358796296296</v>
      </c>
      <c r="K89" s="5">
        <v>94.55203</v>
      </c>
      <c r="L89" s="5">
        <f t="shared" si="5"/>
        <v>71.52340356944214</v>
      </c>
    </row>
    <row r="90" spans="1:12" ht="12.75">
      <c r="A90" s="2" t="s">
        <v>201</v>
      </c>
      <c r="B90" s="3" t="s">
        <v>419</v>
      </c>
      <c r="C90" s="5">
        <v>6.6</v>
      </c>
      <c r="D90" s="5">
        <v>6.6</v>
      </c>
      <c r="E90" s="5">
        <v>9.49718</v>
      </c>
      <c r="F90" s="5"/>
      <c r="G90" s="5"/>
      <c r="H90" s="5"/>
      <c r="I90" s="5">
        <f t="shared" si="3"/>
        <v>143.89666666666668</v>
      </c>
      <c r="J90" s="5">
        <f t="shared" si="4"/>
        <v>143.89666666666668</v>
      </c>
      <c r="K90" s="5">
        <v>8.3699</v>
      </c>
      <c r="L90" s="5">
        <f t="shared" si="5"/>
        <v>113.46826126954923</v>
      </c>
    </row>
    <row r="91" spans="1:12" ht="12.75">
      <c r="A91" s="2" t="s">
        <v>202</v>
      </c>
      <c r="B91" s="3" t="s">
        <v>420</v>
      </c>
      <c r="C91" s="5">
        <v>6.6</v>
      </c>
      <c r="D91" s="5">
        <v>6.6</v>
      </c>
      <c r="E91" s="5">
        <v>9.49718</v>
      </c>
      <c r="F91" s="5"/>
      <c r="G91" s="5"/>
      <c r="H91" s="5"/>
      <c r="I91" s="5">
        <f t="shared" si="3"/>
        <v>143.89666666666668</v>
      </c>
      <c r="J91" s="5">
        <f t="shared" si="4"/>
        <v>143.89666666666668</v>
      </c>
      <c r="K91" s="5">
        <v>8.3699</v>
      </c>
      <c r="L91" s="5">
        <f t="shared" si="5"/>
        <v>113.46826126954923</v>
      </c>
    </row>
    <row r="92" spans="1:12" ht="12.75">
      <c r="A92" s="2" t="s">
        <v>203</v>
      </c>
      <c r="B92" s="3" t="s">
        <v>421</v>
      </c>
      <c r="C92" s="5">
        <v>36.6</v>
      </c>
      <c r="D92" s="5">
        <v>36.6</v>
      </c>
      <c r="E92" s="5">
        <v>58.12965</v>
      </c>
      <c r="F92" s="5"/>
      <c r="G92" s="5"/>
      <c r="H92" s="5"/>
      <c r="I92" s="5">
        <f t="shared" si="3"/>
        <v>158.82418032786885</v>
      </c>
      <c r="J92" s="5">
        <f t="shared" si="4"/>
        <v>158.82418032786885</v>
      </c>
      <c r="K92" s="5">
        <v>86.18213</v>
      </c>
      <c r="L92" s="5">
        <f t="shared" si="5"/>
        <v>67.44977177983417</v>
      </c>
    </row>
    <row r="93" spans="1:12" ht="51">
      <c r="A93" s="2" t="s">
        <v>204</v>
      </c>
      <c r="B93" s="3" t="s">
        <v>422</v>
      </c>
      <c r="C93" s="5">
        <v>36.6</v>
      </c>
      <c r="D93" s="5">
        <v>36.6</v>
      </c>
      <c r="E93" s="5">
        <v>58.12965</v>
      </c>
      <c r="F93" s="5"/>
      <c r="G93" s="5"/>
      <c r="H93" s="5"/>
      <c r="I93" s="5">
        <f t="shared" si="3"/>
        <v>158.82418032786885</v>
      </c>
      <c r="J93" s="5">
        <f t="shared" si="4"/>
        <v>158.82418032786885</v>
      </c>
      <c r="K93" s="5">
        <v>86.18213</v>
      </c>
      <c r="L93" s="5">
        <f t="shared" si="5"/>
        <v>67.44977177983417</v>
      </c>
    </row>
    <row r="94" spans="1:12" ht="12.75">
      <c r="A94" s="2" t="s">
        <v>205</v>
      </c>
      <c r="B94" s="3" t="s">
        <v>423</v>
      </c>
      <c r="C94" s="5">
        <v>106.2</v>
      </c>
      <c r="D94" s="5">
        <v>106.2</v>
      </c>
      <c r="E94" s="5">
        <v>234.11707</v>
      </c>
      <c r="F94" s="5"/>
      <c r="G94" s="5"/>
      <c r="H94" s="5"/>
      <c r="I94" s="5" t="s">
        <v>980</v>
      </c>
      <c r="J94" s="5" t="s">
        <v>981</v>
      </c>
      <c r="K94" s="5">
        <v>249.36498999999998</v>
      </c>
      <c r="L94" s="5">
        <f t="shared" si="5"/>
        <v>93.88530041847496</v>
      </c>
    </row>
    <row r="95" spans="1:12" ht="12.75">
      <c r="A95" s="2" t="s">
        <v>206</v>
      </c>
      <c r="B95" s="3" t="s">
        <v>424</v>
      </c>
      <c r="C95" s="5">
        <v>53.9</v>
      </c>
      <c r="D95" s="5">
        <v>53.9</v>
      </c>
      <c r="E95" s="5">
        <v>84.98195</v>
      </c>
      <c r="F95" s="5"/>
      <c r="G95" s="5"/>
      <c r="H95" s="5"/>
      <c r="I95" s="5">
        <f t="shared" si="3"/>
        <v>157.66595547309834</v>
      </c>
      <c r="J95" s="5">
        <f t="shared" si="4"/>
        <v>157.66595547309834</v>
      </c>
      <c r="K95" s="5">
        <v>79.47429</v>
      </c>
      <c r="L95" s="5">
        <f t="shared" si="5"/>
        <v>106.93011538700125</v>
      </c>
    </row>
    <row r="96" spans="1:12" ht="25.5">
      <c r="A96" s="2" t="s">
        <v>207</v>
      </c>
      <c r="B96" s="3" t="s">
        <v>425</v>
      </c>
      <c r="C96" s="5">
        <v>24</v>
      </c>
      <c r="D96" s="5">
        <v>24</v>
      </c>
      <c r="E96" s="5">
        <v>47.8293</v>
      </c>
      <c r="F96" s="5"/>
      <c r="G96" s="5"/>
      <c r="H96" s="5"/>
      <c r="I96" s="5">
        <f t="shared" si="3"/>
        <v>199.28875000000002</v>
      </c>
      <c r="J96" s="5">
        <f t="shared" si="4"/>
        <v>199.28875000000002</v>
      </c>
      <c r="K96" s="5">
        <v>47.590669999999996</v>
      </c>
      <c r="L96" s="5">
        <f t="shared" si="5"/>
        <v>100.50142181230062</v>
      </c>
    </row>
    <row r="97" spans="1:12" ht="12.75">
      <c r="A97" s="2" t="s">
        <v>208</v>
      </c>
      <c r="B97" s="3" t="s">
        <v>426</v>
      </c>
      <c r="C97" s="5">
        <v>28.3</v>
      </c>
      <c r="D97" s="5">
        <v>28.3</v>
      </c>
      <c r="E97" s="5">
        <v>101.30582000000001</v>
      </c>
      <c r="F97" s="5"/>
      <c r="G97" s="5"/>
      <c r="H97" s="5"/>
      <c r="I97" s="5" t="s">
        <v>980</v>
      </c>
      <c r="J97" s="5" t="s">
        <v>981</v>
      </c>
      <c r="K97" s="5">
        <v>122.30002999999999</v>
      </c>
      <c r="L97" s="5">
        <f t="shared" si="5"/>
        <v>82.83384721982489</v>
      </c>
    </row>
    <row r="98" spans="1:12" s="17" customFormat="1" ht="25.5">
      <c r="A98" s="2" t="s">
        <v>209</v>
      </c>
      <c r="B98" s="3" t="s">
        <v>427</v>
      </c>
      <c r="C98" s="5">
        <v>180.5</v>
      </c>
      <c r="D98" s="5">
        <v>180.5</v>
      </c>
      <c r="E98" s="5">
        <v>379.38971000000004</v>
      </c>
      <c r="F98" s="5"/>
      <c r="G98" s="5"/>
      <c r="H98" s="5"/>
      <c r="I98" s="5" t="s">
        <v>980</v>
      </c>
      <c r="J98" s="5" t="s">
        <v>981</v>
      </c>
      <c r="K98" s="5">
        <v>594.24934</v>
      </c>
      <c r="L98" s="5">
        <f t="shared" si="5"/>
        <v>63.84352231674335</v>
      </c>
    </row>
    <row r="99" spans="1:12" ht="12.75">
      <c r="A99" s="2" t="s">
        <v>210</v>
      </c>
      <c r="B99" s="3" t="s">
        <v>428</v>
      </c>
      <c r="C99" s="5">
        <v>171.7</v>
      </c>
      <c r="D99" s="5">
        <v>171.7</v>
      </c>
      <c r="E99" s="5">
        <v>364.40617</v>
      </c>
      <c r="F99" s="5"/>
      <c r="G99" s="5"/>
      <c r="H99" s="5"/>
      <c r="I99" s="5" t="s">
        <v>980</v>
      </c>
      <c r="J99" s="5" t="s">
        <v>981</v>
      </c>
      <c r="K99" s="5">
        <v>582.9726400000001</v>
      </c>
      <c r="L99" s="5">
        <f t="shared" si="5"/>
        <v>62.508279976912796</v>
      </c>
    </row>
    <row r="100" spans="1:12" ht="12.75">
      <c r="A100" s="2" t="s">
        <v>211</v>
      </c>
      <c r="B100" s="3" t="s">
        <v>429</v>
      </c>
      <c r="C100" s="5">
        <v>8.8</v>
      </c>
      <c r="D100" s="5">
        <v>8.8</v>
      </c>
      <c r="E100" s="5">
        <v>14.983540000000001</v>
      </c>
      <c r="F100" s="5"/>
      <c r="G100" s="5"/>
      <c r="H100" s="5"/>
      <c r="I100" s="5">
        <f t="shared" si="3"/>
        <v>170.26749999999998</v>
      </c>
      <c r="J100" s="5">
        <f t="shared" si="4"/>
        <v>170.26749999999998</v>
      </c>
      <c r="K100" s="5">
        <v>11.25963</v>
      </c>
      <c r="L100" s="5">
        <f t="shared" si="5"/>
        <v>133.07311163865955</v>
      </c>
    </row>
    <row r="101" spans="1:12" ht="25.5">
      <c r="A101" s="36" t="s">
        <v>212</v>
      </c>
      <c r="B101" s="37" t="s">
        <v>430</v>
      </c>
      <c r="C101" s="35">
        <v>68812.5</v>
      </c>
      <c r="D101" s="35">
        <v>68812.5</v>
      </c>
      <c r="E101" s="35">
        <v>98780.80483</v>
      </c>
      <c r="F101" s="5"/>
      <c r="G101" s="5"/>
      <c r="H101" s="5"/>
      <c r="I101" s="35">
        <f t="shared" si="3"/>
        <v>143.55067005267935</v>
      </c>
      <c r="J101" s="35">
        <f t="shared" si="4"/>
        <v>143.55067005267935</v>
      </c>
      <c r="K101" s="35">
        <v>77057.79826000001</v>
      </c>
      <c r="L101" s="35">
        <f t="shared" si="5"/>
        <v>128.19053627344059</v>
      </c>
    </row>
    <row r="102" spans="1:12" ht="51">
      <c r="A102" s="2" t="s">
        <v>213</v>
      </c>
      <c r="B102" s="3" t="s">
        <v>431</v>
      </c>
      <c r="C102" s="5">
        <v>280.5</v>
      </c>
      <c r="D102" s="5">
        <v>280.5</v>
      </c>
      <c r="E102" s="5">
        <v>24766.52012</v>
      </c>
      <c r="F102" s="5"/>
      <c r="G102" s="5"/>
      <c r="H102" s="5"/>
      <c r="I102" s="5" t="s">
        <v>980</v>
      </c>
      <c r="J102" s="5" t="s">
        <v>981</v>
      </c>
      <c r="K102" s="5">
        <v>17257.88317</v>
      </c>
      <c r="L102" s="5">
        <f t="shared" si="5"/>
        <v>143.50844698643303</v>
      </c>
    </row>
    <row r="103" spans="1:12" ht="38.25">
      <c r="A103" s="2" t="s">
        <v>214</v>
      </c>
      <c r="B103" s="3" t="s">
        <v>432</v>
      </c>
      <c r="C103" s="5">
        <v>280.5</v>
      </c>
      <c r="D103" s="5">
        <v>280.5</v>
      </c>
      <c r="E103" s="5">
        <v>24766.52012</v>
      </c>
      <c r="F103" s="5"/>
      <c r="G103" s="5"/>
      <c r="H103" s="5"/>
      <c r="I103" s="5" t="s">
        <v>980</v>
      </c>
      <c r="J103" s="5" t="s">
        <v>981</v>
      </c>
      <c r="K103" s="5">
        <v>17257.88317</v>
      </c>
      <c r="L103" s="5">
        <f t="shared" si="5"/>
        <v>143.50844698643303</v>
      </c>
    </row>
    <row r="104" spans="1:12" ht="12.75">
      <c r="A104" s="2" t="s">
        <v>215</v>
      </c>
      <c r="B104" s="3" t="s">
        <v>433</v>
      </c>
      <c r="C104" s="5">
        <v>28162.1</v>
      </c>
      <c r="D104" s="5">
        <v>28162.1</v>
      </c>
      <c r="E104" s="5">
        <v>20310.322969999997</v>
      </c>
      <c r="F104" s="5"/>
      <c r="G104" s="5"/>
      <c r="H104" s="5"/>
      <c r="I104" s="5">
        <f t="shared" si="3"/>
        <v>72.11934823752489</v>
      </c>
      <c r="J104" s="5">
        <f t="shared" si="4"/>
        <v>72.11934823752489</v>
      </c>
      <c r="K104" s="5">
        <v>19745.275550000002</v>
      </c>
      <c r="L104" s="5">
        <f t="shared" si="5"/>
        <v>102.86168414600827</v>
      </c>
    </row>
    <row r="105" spans="1:12" ht="25.5">
      <c r="A105" s="2" t="s">
        <v>856</v>
      </c>
      <c r="B105" s="3" t="s">
        <v>434</v>
      </c>
      <c r="C105" s="5">
        <v>28162.1</v>
      </c>
      <c r="D105" s="5">
        <v>28162.1</v>
      </c>
      <c r="E105" s="5">
        <v>20310.322969999997</v>
      </c>
      <c r="F105" s="5"/>
      <c r="G105" s="5"/>
      <c r="H105" s="5"/>
      <c r="I105" s="5">
        <f t="shared" si="3"/>
        <v>72.11934823752489</v>
      </c>
      <c r="J105" s="5">
        <f t="shared" si="4"/>
        <v>72.11934823752489</v>
      </c>
      <c r="K105" s="5">
        <v>19745.275550000002</v>
      </c>
      <c r="L105" s="5">
        <f t="shared" si="5"/>
        <v>102.86168414600827</v>
      </c>
    </row>
    <row r="106" spans="1:12" ht="51">
      <c r="A106" s="2" t="s">
        <v>216</v>
      </c>
      <c r="B106" s="3" t="s">
        <v>435</v>
      </c>
      <c r="C106" s="5">
        <v>35695.4</v>
      </c>
      <c r="D106" s="5">
        <v>35695.4</v>
      </c>
      <c r="E106" s="5">
        <v>46228.740060000004</v>
      </c>
      <c r="F106" s="5"/>
      <c r="G106" s="5"/>
      <c r="H106" s="5"/>
      <c r="I106" s="5">
        <f t="shared" si="3"/>
        <v>129.50895650419943</v>
      </c>
      <c r="J106" s="5">
        <f t="shared" si="4"/>
        <v>129.50895650419943</v>
      </c>
      <c r="K106" s="5">
        <v>37985.58088</v>
      </c>
      <c r="L106" s="5">
        <f t="shared" si="5"/>
        <v>121.70075852213742</v>
      </c>
    </row>
    <row r="107" spans="1:12" ht="51">
      <c r="A107" s="2" t="s">
        <v>217</v>
      </c>
      <c r="B107" s="3" t="s">
        <v>436</v>
      </c>
      <c r="C107" s="5">
        <v>13870.5</v>
      </c>
      <c r="D107" s="5">
        <v>13870.5</v>
      </c>
      <c r="E107" s="5">
        <v>23461.226059999997</v>
      </c>
      <c r="F107" s="5"/>
      <c r="G107" s="5"/>
      <c r="H107" s="5"/>
      <c r="I107" s="5">
        <f t="shared" si="3"/>
        <v>169.14477531451638</v>
      </c>
      <c r="J107" s="5">
        <f t="shared" si="4"/>
        <v>169.14477531451638</v>
      </c>
      <c r="K107" s="5">
        <v>9830.301539999999</v>
      </c>
      <c r="L107" s="5" t="s">
        <v>981</v>
      </c>
    </row>
    <row r="108" spans="1:12" ht="51">
      <c r="A108" s="2" t="s">
        <v>857</v>
      </c>
      <c r="B108" s="3" t="s">
        <v>437</v>
      </c>
      <c r="C108" s="5">
        <v>13870.5</v>
      </c>
      <c r="D108" s="5">
        <v>13870.5</v>
      </c>
      <c r="E108" s="5">
        <v>23461.226059999997</v>
      </c>
      <c r="F108" s="5"/>
      <c r="G108" s="5"/>
      <c r="H108" s="5"/>
      <c r="I108" s="5">
        <f t="shared" si="3"/>
        <v>169.14477531451638</v>
      </c>
      <c r="J108" s="5">
        <f t="shared" si="4"/>
        <v>169.14477531451638</v>
      </c>
      <c r="K108" s="5">
        <v>9830.301539999999</v>
      </c>
      <c r="L108" s="5" t="s">
        <v>981</v>
      </c>
    </row>
    <row r="109" spans="1:12" ht="51">
      <c r="A109" s="2" t="s">
        <v>218</v>
      </c>
      <c r="B109" s="3" t="s">
        <v>438</v>
      </c>
      <c r="C109" s="5">
        <v>10035.2</v>
      </c>
      <c r="D109" s="5">
        <v>10035.2</v>
      </c>
      <c r="E109" s="5">
        <v>8027.64782</v>
      </c>
      <c r="F109" s="5"/>
      <c r="G109" s="5"/>
      <c r="H109" s="5"/>
      <c r="I109" s="5">
        <f t="shared" si="3"/>
        <v>79.99489616549744</v>
      </c>
      <c r="J109" s="5">
        <f t="shared" si="4"/>
        <v>79.99489616549744</v>
      </c>
      <c r="K109" s="5">
        <v>11093.810539999999</v>
      </c>
      <c r="L109" s="5">
        <f t="shared" si="5"/>
        <v>72.36150095637022</v>
      </c>
    </row>
    <row r="110" spans="1:12" ht="51">
      <c r="A110" s="2" t="s">
        <v>219</v>
      </c>
      <c r="B110" s="3" t="s">
        <v>439</v>
      </c>
      <c r="C110" s="5">
        <v>10035.2</v>
      </c>
      <c r="D110" s="5">
        <v>10035.2</v>
      </c>
      <c r="E110" s="5">
        <v>8027.64782</v>
      </c>
      <c r="F110" s="5"/>
      <c r="G110" s="5"/>
      <c r="H110" s="5"/>
      <c r="I110" s="5">
        <f t="shared" si="3"/>
        <v>79.99489616549744</v>
      </c>
      <c r="J110" s="5">
        <f t="shared" si="4"/>
        <v>79.99489616549744</v>
      </c>
      <c r="K110" s="5">
        <v>11093.810539999999</v>
      </c>
      <c r="L110" s="5">
        <f t="shared" si="5"/>
        <v>72.36150095637022</v>
      </c>
    </row>
    <row r="111" spans="1:12" ht="25.5">
      <c r="A111" s="2" t="s">
        <v>220</v>
      </c>
      <c r="B111" s="3" t="s">
        <v>440</v>
      </c>
      <c r="C111" s="5">
        <v>11789.7</v>
      </c>
      <c r="D111" s="5">
        <v>11789.7</v>
      </c>
      <c r="E111" s="5">
        <v>14739.68036</v>
      </c>
      <c r="F111" s="5"/>
      <c r="G111" s="5"/>
      <c r="H111" s="5"/>
      <c r="I111" s="5">
        <f t="shared" si="3"/>
        <v>125.0216745124982</v>
      </c>
      <c r="J111" s="5">
        <f t="shared" si="4"/>
        <v>125.0216745124982</v>
      </c>
      <c r="K111" s="5">
        <v>17061.468800000002</v>
      </c>
      <c r="L111" s="5">
        <f t="shared" si="5"/>
        <v>86.39162625904751</v>
      </c>
    </row>
    <row r="112" spans="1:12" ht="25.5">
      <c r="A112" s="2" t="s">
        <v>221</v>
      </c>
      <c r="B112" s="3" t="s">
        <v>441</v>
      </c>
      <c r="C112" s="5">
        <v>11789.7</v>
      </c>
      <c r="D112" s="5">
        <v>11789.7</v>
      </c>
      <c r="E112" s="5">
        <v>14739.68036</v>
      </c>
      <c r="F112" s="5"/>
      <c r="G112" s="5"/>
      <c r="H112" s="5"/>
      <c r="I112" s="5">
        <f t="shared" si="3"/>
        <v>125.0216745124982</v>
      </c>
      <c r="J112" s="5">
        <f t="shared" si="4"/>
        <v>125.0216745124982</v>
      </c>
      <c r="K112" s="5">
        <v>17061.468800000002</v>
      </c>
      <c r="L112" s="5">
        <f t="shared" si="5"/>
        <v>86.39162625904751</v>
      </c>
    </row>
    <row r="113" spans="1:12" ht="76.5">
      <c r="A113" s="2" t="s">
        <v>858</v>
      </c>
      <c r="B113" s="3" t="s">
        <v>911</v>
      </c>
      <c r="C113" s="5">
        <v>0</v>
      </c>
      <c r="D113" s="5">
        <v>0</v>
      </c>
      <c r="E113" s="5">
        <v>0.18581999999999999</v>
      </c>
      <c r="F113" s="5"/>
      <c r="G113" s="5"/>
      <c r="H113" s="5"/>
      <c r="I113" s="5">
        <v>0</v>
      </c>
      <c r="J113" s="5">
        <v>0</v>
      </c>
      <c r="K113" s="5">
        <v>0</v>
      </c>
      <c r="L113" s="5">
        <v>0</v>
      </c>
    </row>
    <row r="114" spans="1:12" ht="12.75">
      <c r="A114" s="2" t="s">
        <v>222</v>
      </c>
      <c r="B114" s="3" t="s">
        <v>442</v>
      </c>
      <c r="C114" s="5">
        <v>4674.5</v>
      </c>
      <c r="D114" s="5">
        <v>4674.5</v>
      </c>
      <c r="E114" s="5">
        <v>7475.22168</v>
      </c>
      <c r="F114" s="5"/>
      <c r="G114" s="5"/>
      <c r="H114" s="5"/>
      <c r="I114" s="5">
        <f t="shared" si="3"/>
        <v>159.91489314365174</v>
      </c>
      <c r="J114" s="5">
        <f t="shared" si="4"/>
        <v>159.91489314365174</v>
      </c>
      <c r="K114" s="5">
        <v>2071.8058</v>
      </c>
      <c r="L114" s="5" t="s">
        <v>981</v>
      </c>
    </row>
    <row r="115" spans="1:12" s="17" customFormat="1" ht="38.25">
      <c r="A115" s="2" t="s">
        <v>223</v>
      </c>
      <c r="B115" s="3" t="s">
        <v>443</v>
      </c>
      <c r="C115" s="5">
        <v>4674.5</v>
      </c>
      <c r="D115" s="5">
        <v>4674.5</v>
      </c>
      <c r="E115" s="5">
        <v>7475.22168</v>
      </c>
      <c r="F115" s="5"/>
      <c r="G115" s="5"/>
      <c r="H115" s="5"/>
      <c r="I115" s="5">
        <f t="shared" si="3"/>
        <v>159.91489314365174</v>
      </c>
      <c r="J115" s="5">
        <f t="shared" si="4"/>
        <v>159.91489314365174</v>
      </c>
      <c r="K115" s="5">
        <v>2071.8058</v>
      </c>
      <c r="L115" s="5" t="s">
        <v>981</v>
      </c>
    </row>
    <row r="116" spans="1:12" ht="38.25">
      <c r="A116" s="2" t="s">
        <v>224</v>
      </c>
      <c r="B116" s="3" t="s">
        <v>444</v>
      </c>
      <c r="C116" s="5">
        <v>4674.5</v>
      </c>
      <c r="D116" s="5">
        <v>4674.5</v>
      </c>
      <c r="E116" s="5">
        <v>7475.22168</v>
      </c>
      <c r="F116" s="5"/>
      <c r="G116" s="5"/>
      <c r="H116" s="5"/>
      <c r="I116" s="5">
        <f t="shared" si="3"/>
        <v>159.91489314365174</v>
      </c>
      <c r="J116" s="5">
        <f t="shared" si="4"/>
        <v>159.91489314365174</v>
      </c>
      <c r="K116" s="5">
        <v>2071.8058</v>
      </c>
      <c r="L116" s="5" t="s">
        <v>981</v>
      </c>
    </row>
    <row r="117" spans="1:12" ht="51">
      <c r="A117" s="2" t="s">
        <v>941</v>
      </c>
      <c r="B117" s="3" t="s">
        <v>942</v>
      </c>
      <c r="C117" s="5">
        <v>0</v>
      </c>
      <c r="D117" s="5">
        <v>0</v>
      </c>
      <c r="E117" s="5">
        <v>0</v>
      </c>
      <c r="F117" s="5"/>
      <c r="G117" s="5"/>
      <c r="H117" s="5"/>
      <c r="I117" s="5">
        <v>0</v>
      </c>
      <c r="J117" s="5">
        <v>0</v>
      </c>
      <c r="K117" s="5">
        <v>-2.74714</v>
      </c>
      <c r="L117" s="5">
        <f t="shared" si="5"/>
        <v>0</v>
      </c>
    </row>
    <row r="118" spans="1:12" ht="51">
      <c r="A118" s="2" t="s">
        <v>943</v>
      </c>
      <c r="B118" s="3" t="s">
        <v>944</v>
      </c>
      <c r="C118" s="5">
        <v>0</v>
      </c>
      <c r="D118" s="5">
        <v>0</v>
      </c>
      <c r="E118" s="5">
        <v>0</v>
      </c>
      <c r="F118" s="5"/>
      <c r="G118" s="5"/>
      <c r="H118" s="5"/>
      <c r="I118" s="5">
        <v>0</v>
      </c>
      <c r="J118" s="5">
        <v>0</v>
      </c>
      <c r="K118" s="5">
        <v>-2.74714</v>
      </c>
      <c r="L118" s="5">
        <f t="shared" si="5"/>
        <v>0</v>
      </c>
    </row>
    <row r="119" spans="1:12" ht="63.75">
      <c r="A119" s="2" t="s">
        <v>945</v>
      </c>
      <c r="B119" s="3" t="s">
        <v>946</v>
      </c>
      <c r="C119" s="5">
        <v>0</v>
      </c>
      <c r="D119" s="5">
        <v>0</v>
      </c>
      <c r="E119" s="5">
        <v>0</v>
      </c>
      <c r="F119" s="5"/>
      <c r="G119" s="5"/>
      <c r="H119" s="5"/>
      <c r="I119" s="5">
        <v>0</v>
      </c>
      <c r="J119" s="5">
        <v>0</v>
      </c>
      <c r="K119" s="5">
        <v>-2.74714</v>
      </c>
      <c r="L119" s="5">
        <f t="shared" si="5"/>
        <v>0</v>
      </c>
    </row>
    <row r="120" spans="1:12" ht="12.75">
      <c r="A120" s="36" t="s">
        <v>225</v>
      </c>
      <c r="B120" s="37" t="s">
        <v>445</v>
      </c>
      <c r="C120" s="35">
        <v>255659.5</v>
      </c>
      <c r="D120" s="35">
        <v>255659.5</v>
      </c>
      <c r="E120" s="35">
        <v>236154.00555</v>
      </c>
      <c r="F120" s="5"/>
      <c r="G120" s="5"/>
      <c r="H120" s="5"/>
      <c r="I120" s="35">
        <f t="shared" si="3"/>
        <v>92.37051842391931</v>
      </c>
      <c r="J120" s="35">
        <f t="shared" si="4"/>
        <v>92.37051842391931</v>
      </c>
      <c r="K120" s="35">
        <v>261014.04274</v>
      </c>
      <c r="L120" s="35">
        <f t="shared" si="5"/>
        <v>90.4755939837446</v>
      </c>
    </row>
    <row r="121" spans="1:12" ht="12.75">
      <c r="A121" s="2" t="s">
        <v>226</v>
      </c>
      <c r="B121" s="3" t="s">
        <v>446</v>
      </c>
      <c r="C121" s="5">
        <v>43314.5</v>
      </c>
      <c r="D121" s="5">
        <v>43314.5</v>
      </c>
      <c r="E121" s="5">
        <v>43641.71608</v>
      </c>
      <c r="F121" s="5"/>
      <c r="G121" s="5"/>
      <c r="H121" s="5"/>
      <c r="I121" s="5">
        <f t="shared" si="3"/>
        <v>100.75544235764005</v>
      </c>
      <c r="J121" s="5">
        <f t="shared" si="4"/>
        <v>100.75544235764005</v>
      </c>
      <c r="K121" s="5">
        <v>44561.29539</v>
      </c>
      <c r="L121" s="5">
        <f t="shared" si="5"/>
        <v>97.93637213202207</v>
      </c>
    </row>
    <row r="122" spans="1:12" ht="25.5">
      <c r="A122" s="2" t="s">
        <v>686</v>
      </c>
      <c r="B122" s="3" t="s">
        <v>447</v>
      </c>
      <c r="C122" s="5">
        <v>4807.9</v>
      </c>
      <c r="D122" s="5">
        <v>4807.9</v>
      </c>
      <c r="E122" s="5">
        <v>5099.61381</v>
      </c>
      <c r="F122" s="5"/>
      <c r="G122" s="5"/>
      <c r="H122" s="5"/>
      <c r="I122" s="5">
        <f t="shared" si="3"/>
        <v>106.06738513696207</v>
      </c>
      <c r="J122" s="5">
        <f t="shared" si="4"/>
        <v>106.06738513696207</v>
      </c>
      <c r="K122" s="5">
        <v>5754.76345</v>
      </c>
      <c r="L122" s="5">
        <f t="shared" si="5"/>
        <v>88.6155244139531</v>
      </c>
    </row>
    <row r="123" spans="1:12" ht="25.5">
      <c r="A123" s="2" t="s">
        <v>227</v>
      </c>
      <c r="B123" s="3" t="s">
        <v>448</v>
      </c>
      <c r="C123" s="5">
        <v>1299.5</v>
      </c>
      <c r="D123" s="5">
        <v>1299.5</v>
      </c>
      <c r="E123" s="5">
        <v>892.4708</v>
      </c>
      <c r="F123" s="5"/>
      <c r="G123" s="5"/>
      <c r="H123" s="5"/>
      <c r="I123" s="5">
        <f t="shared" si="3"/>
        <v>68.67801462100809</v>
      </c>
      <c r="J123" s="5">
        <f t="shared" si="4"/>
        <v>68.67801462100809</v>
      </c>
      <c r="K123" s="5">
        <v>1228.23688</v>
      </c>
      <c r="L123" s="5">
        <f t="shared" si="5"/>
        <v>72.66275866915835</v>
      </c>
    </row>
    <row r="124" spans="1:12" ht="12.75">
      <c r="A124" s="2" t="s">
        <v>228</v>
      </c>
      <c r="B124" s="3" t="s">
        <v>449</v>
      </c>
      <c r="C124" s="5">
        <v>15723.2</v>
      </c>
      <c r="D124" s="5">
        <v>15723.2</v>
      </c>
      <c r="E124" s="5">
        <v>15019.35575</v>
      </c>
      <c r="F124" s="5"/>
      <c r="G124" s="5"/>
      <c r="H124" s="5"/>
      <c r="I124" s="5">
        <f t="shared" si="3"/>
        <v>95.52353051541671</v>
      </c>
      <c r="J124" s="5">
        <f t="shared" si="4"/>
        <v>95.52353051541671</v>
      </c>
      <c r="K124" s="5">
        <v>15172.5317</v>
      </c>
      <c r="L124" s="5">
        <f t="shared" si="5"/>
        <v>98.99043908407191</v>
      </c>
    </row>
    <row r="125" spans="1:12" ht="12.75">
      <c r="A125" s="2" t="s">
        <v>229</v>
      </c>
      <c r="B125" s="3" t="s">
        <v>450</v>
      </c>
      <c r="C125" s="5">
        <v>21483.9</v>
      </c>
      <c r="D125" s="5">
        <v>21483.9</v>
      </c>
      <c r="E125" s="5">
        <v>22630.27571</v>
      </c>
      <c r="F125" s="5"/>
      <c r="G125" s="5"/>
      <c r="H125" s="5"/>
      <c r="I125" s="5">
        <f t="shared" si="3"/>
        <v>105.3359758237564</v>
      </c>
      <c r="J125" s="5">
        <f t="shared" si="4"/>
        <v>105.3359758237564</v>
      </c>
      <c r="K125" s="5">
        <v>22405.76334</v>
      </c>
      <c r="L125" s="5">
        <f t="shared" si="5"/>
        <v>101.00202955191975</v>
      </c>
    </row>
    <row r="126" spans="1:12" ht="12.75">
      <c r="A126" s="2" t="s">
        <v>723</v>
      </c>
      <c r="B126" s="3" t="s">
        <v>778</v>
      </c>
      <c r="C126" s="5">
        <v>0</v>
      </c>
      <c r="D126" s="5">
        <v>0</v>
      </c>
      <c r="E126" s="5">
        <v>1E-05</v>
      </c>
      <c r="F126" s="5"/>
      <c r="G126" s="5"/>
      <c r="H126" s="5"/>
      <c r="I126" s="5">
        <v>0</v>
      </c>
      <c r="J126" s="5">
        <v>0</v>
      </c>
      <c r="K126" s="5">
        <v>2E-05</v>
      </c>
      <c r="L126" s="5">
        <f t="shared" si="5"/>
        <v>50</v>
      </c>
    </row>
    <row r="127" spans="1:12" ht="12.75">
      <c r="A127" s="2" t="s">
        <v>230</v>
      </c>
      <c r="B127" s="3" t="s">
        <v>451</v>
      </c>
      <c r="C127" s="5">
        <v>12457</v>
      </c>
      <c r="D127" s="5">
        <v>12457</v>
      </c>
      <c r="E127" s="5">
        <v>17111.642379999998</v>
      </c>
      <c r="F127" s="5"/>
      <c r="G127" s="5"/>
      <c r="H127" s="5"/>
      <c r="I127" s="5">
        <f t="shared" si="3"/>
        <v>137.36567696877256</v>
      </c>
      <c r="J127" s="5">
        <f t="shared" si="4"/>
        <v>137.36567696877256</v>
      </c>
      <c r="K127" s="5">
        <v>4345.15883</v>
      </c>
      <c r="L127" s="5" t="s">
        <v>981</v>
      </c>
    </row>
    <row r="128" spans="1:12" ht="38.25">
      <c r="A128" s="2" t="s">
        <v>724</v>
      </c>
      <c r="B128" s="3" t="s">
        <v>452</v>
      </c>
      <c r="C128" s="5">
        <v>11800</v>
      </c>
      <c r="D128" s="5">
        <v>11800</v>
      </c>
      <c r="E128" s="5">
        <v>15756.947970000001</v>
      </c>
      <c r="F128" s="5"/>
      <c r="G128" s="5"/>
      <c r="H128" s="5"/>
      <c r="I128" s="5">
        <f t="shared" si="3"/>
        <v>133.53345737288137</v>
      </c>
      <c r="J128" s="5">
        <f t="shared" si="4"/>
        <v>133.53345737288137</v>
      </c>
      <c r="K128" s="5">
        <v>3765.59631</v>
      </c>
      <c r="L128" s="5" t="s">
        <v>981</v>
      </c>
    </row>
    <row r="129" spans="1:12" ht="38.25">
      <c r="A129" s="2" t="s">
        <v>725</v>
      </c>
      <c r="B129" s="3" t="s">
        <v>453</v>
      </c>
      <c r="C129" s="5">
        <v>11800</v>
      </c>
      <c r="D129" s="5">
        <v>11800</v>
      </c>
      <c r="E129" s="5">
        <v>15756.947970000001</v>
      </c>
      <c r="F129" s="5"/>
      <c r="G129" s="5"/>
      <c r="H129" s="5"/>
      <c r="I129" s="5">
        <f t="shared" si="3"/>
        <v>133.53345737288137</v>
      </c>
      <c r="J129" s="5">
        <f t="shared" si="4"/>
        <v>133.53345737288137</v>
      </c>
      <c r="K129" s="5">
        <v>3765.59631</v>
      </c>
      <c r="L129" s="5" t="s">
        <v>981</v>
      </c>
    </row>
    <row r="130" spans="1:12" ht="25.5">
      <c r="A130" s="2" t="s">
        <v>726</v>
      </c>
      <c r="B130" s="3" t="s">
        <v>454</v>
      </c>
      <c r="C130" s="5">
        <v>127</v>
      </c>
      <c r="D130" s="5">
        <v>127</v>
      </c>
      <c r="E130" s="5">
        <v>29.69441</v>
      </c>
      <c r="F130" s="5"/>
      <c r="G130" s="5"/>
      <c r="H130" s="5"/>
      <c r="I130" s="5">
        <f t="shared" si="3"/>
        <v>23.381425196850394</v>
      </c>
      <c r="J130" s="5">
        <f t="shared" si="4"/>
        <v>23.381425196850394</v>
      </c>
      <c r="K130" s="5">
        <v>54.56252</v>
      </c>
      <c r="L130" s="5">
        <f t="shared" si="5"/>
        <v>54.42272461022695</v>
      </c>
    </row>
    <row r="131" spans="1:12" ht="38.25">
      <c r="A131" s="2" t="s">
        <v>231</v>
      </c>
      <c r="B131" s="3" t="s">
        <v>455</v>
      </c>
      <c r="C131" s="5">
        <v>250</v>
      </c>
      <c r="D131" s="5">
        <v>250</v>
      </c>
      <c r="E131" s="5">
        <v>545</v>
      </c>
      <c r="F131" s="5"/>
      <c r="G131" s="5"/>
      <c r="H131" s="5"/>
      <c r="I131" s="5" t="s">
        <v>980</v>
      </c>
      <c r="J131" s="5" t="s">
        <v>981</v>
      </c>
      <c r="K131" s="5">
        <v>205</v>
      </c>
      <c r="L131" s="5" t="s">
        <v>981</v>
      </c>
    </row>
    <row r="132" spans="1:12" ht="38.25">
      <c r="A132" s="2" t="s">
        <v>232</v>
      </c>
      <c r="B132" s="3" t="s">
        <v>456</v>
      </c>
      <c r="C132" s="5">
        <v>250</v>
      </c>
      <c r="D132" s="5">
        <v>250</v>
      </c>
      <c r="E132" s="5">
        <v>545</v>
      </c>
      <c r="F132" s="5"/>
      <c r="G132" s="5"/>
      <c r="H132" s="5"/>
      <c r="I132" s="5" t="s">
        <v>980</v>
      </c>
      <c r="J132" s="5" t="s">
        <v>981</v>
      </c>
      <c r="K132" s="5">
        <v>205</v>
      </c>
      <c r="L132" s="5" t="s">
        <v>981</v>
      </c>
    </row>
    <row r="133" spans="1:12" ht="12.75">
      <c r="A133" s="2" t="s">
        <v>727</v>
      </c>
      <c r="B133" s="3" t="s">
        <v>457</v>
      </c>
      <c r="C133" s="5">
        <v>280</v>
      </c>
      <c r="D133" s="5">
        <v>280</v>
      </c>
      <c r="E133" s="5">
        <v>780</v>
      </c>
      <c r="F133" s="5"/>
      <c r="G133" s="5"/>
      <c r="H133" s="5"/>
      <c r="I133" s="5" t="s">
        <v>980</v>
      </c>
      <c r="J133" s="5" t="s">
        <v>981</v>
      </c>
      <c r="K133" s="5">
        <v>320</v>
      </c>
      <c r="L133" s="5" t="s">
        <v>981</v>
      </c>
    </row>
    <row r="134" spans="1:12" ht="25.5">
      <c r="A134" s="2" t="s">
        <v>728</v>
      </c>
      <c r="B134" s="3" t="s">
        <v>458</v>
      </c>
      <c r="C134" s="5">
        <v>280</v>
      </c>
      <c r="D134" s="5">
        <v>280</v>
      </c>
      <c r="E134" s="5">
        <v>780</v>
      </c>
      <c r="F134" s="5"/>
      <c r="G134" s="5"/>
      <c r="H134" s="5"/>
      <c r="I134" s="5" t="s">
        <v>980</v>
      </c>
      <c r="J134" s="5" t="s">
        <v>981</v>
      </c>
      <c r="K134" s="5">
        <v>320</v>
      </c>
      <c r="L134" s="5" t="s">
        <v>981</v>
      </c>
    </row>
    <row r="135" spans="1:12" ht="12.75">
      <c r="A135" s="2" t="s">
        <v>233</v>
      </c>
      <c r="B135" s="3" t="s">
        <v>459</v>
      </c>
      <c r="C135" s="5">
        <v>199888</v>
      </c>
      <c r="D135" s="5">
        <v>199888</v>
      </c>
      <c r="E135" s="5">
        <v>175400.64709</v>
      </c>
      <c r="F135" s="5"/>
      <c r="G135" s="5"/>
      <c r="H135" s="5"/>
      <c r="I135" s="5">
        <f t="shared" si="3"/>
        <v>87.74946324441689</v>
      </c>
      <c r="J135" s="5">
        <f t="shared" si="4"/>
        <v>87.74946324441689</v>
      </c>
      <c r="K135" s="5">
        <v>212107.58852000002</v>
      </c>
      <c r="L135" s="5">
        <f t="shared" si="5"/>
        <v>82.69418756484573</v>
      </c>
    </row>
    <row r="136" spans="1:12" ht="12.75">
      <c r="A136" s="2" t="s">
        <v>234</v>
      </c>
      <c r="B136" s="3" t="s">
        <v>460</v>
      </c>
      <c r="C136" s="5">
        <v>199888</v>
      </c>
      <c r="D136" s="5">
        <v>199888</v>
      </c>
      <c r="E136" s="5">
        <v>175400.64709</v>
      </c>
      <c r="F136" s="5"/>
      <c r="G136" s="5"/>
      <c r="H136" s="5"/>
      <c r="I136" s="5">
        <f t="shared" si="3"/>
        <v>87.74946324441689</v>
      </c>
      <c r="J136" s="5">
        <f t="shared" si="4"/>
        <v>87.74946324441689</v>
      </c>
      <c r="K136" s="5">
        <v>212107.58852000002</v>
      </c>
      <c r="L136" s="5">
        <f aca="true" t="shared" si="6" ref="L136:L198">E136/K136*100</f>
        <v>82.69418756484573</v>
      </c>
    </row>
    <row r="137" spans="1:12" s="17" customFormat="1" ht="38.25">
      <c r="A137" s="2" t="s">
        <v>235</v>
      </c>
      <c r="B137" s="3" t="s">
        <v>461</v>
      </c>
      <c r="C137" s="5">
        <v>45393.9</v>
      </c>
      <c r="D137" s="5">
        <v>45393.9</v>
      </c>
      <c r="E137" s="5">
        <v>8866.13926</v>
      </c>
      <c r="F137" s="5"/>
      <c r="G137" s="5"/>
      <c r="H137" s="5"/>
      <c r="I137" s="5">
        <f t="shared" si="3"/>
        <v>19.53156538653872</v>
      </c>
      <c r="J137" s="5">
        <f t="shared" si="4"/>
        <v>19.53156538653872</v>
      </c>
      <c r="K137" s="5">
        <v>47611.6303</v>
      </c>
      <c r="L137" s="5">
        <f t="shared" si="6"/>
        <v>18.621793045385385</v>
      </c>
    </row>
    <row r="138" spans="1:12" ht="25.5">
      <c r="A138" s="2" t="s">
        <v>236</v>
      </c>
      <c r="B138" s="3" t="s">
        <v>462</v>
      </c>
      <c r="C138" s="5">
        <v>132757.5</v>
      </c>
      <c r="D138" s="5">
        <v>132757.5</v>
      </c>
      <c r="E138" s="5">
        <v>144935.78956</v>
      </c>
      <c r="F138" s="5"/>
      <c r="G138" s="5"/>
      <c r="H138" s="5"/>
      <c r="I138" s="5">
        <f t="shared" si="3"/>
        <v>109.17333450840817</v>
      </c>
      <c r="J138" s="5">
        <f t="shared" si="4"/>
        <v>109.17333450840817</v>
      </c>
      <c r="K138" s="5">
        <v>139528.04630000002</v>
      </c>
      <c r="L138" s="5">
        <f t="shared" si="6"/>
        <v>103.87573925343494</v>
      </c>
    </row>
    <row r="139" spans="1:12" ht="25.5">
      <c r="A139" s="2" t="s">
        <v>237</v>
      </c>
      <c r="B139" s="3" t="s">
        <v>463</v>
      </c>
      <c r="C139" s="5">
        <v>21736.6</v>
      </c>
      <c r="D139" s="5">
        <v>21736.6</v>
      </c>
      <c r="E139" s="5">
        <v>21598.71827</v>
      </c>
      <c r="F139" s="5"/>
      <c r="G139" s="5"/>
      <c r="H139" s="5"/>
      <c r="I139" s="5">
        <f t="shared" si="3"/>
        <v>99.365670206012</v>
      </c>
      <c r="J139" s="5">
        <f t="shared" si="4"/>
        <v>99.365670206012</v>
      </c>
      <c r="K139" s="5">
        <v>24967.911920000002</v>
      </c>
      <c r="L139" s="5">
        <f t="shared" si="6"/>
        <v>86.50590541653914</v>
      </c>
    </row>
    <row r="140" spans="1:12" ht="25.5">
      <c r="A140" s="36" t="s">
        <v>238</v>
      </c>
      <c r="B140" s="37" t="s">
        <v>464</v>
      </c>
      <c r="C140" s="35">
        <v>197196.6</v>
      </c>
      <c r="D140" s="35">
        <v>197196.6</v>
      </c>
      <c r="E140" s="35">
        <v>267574.34288999997</v>
      </c>
      <c r="F140" s="5"/>
      <c r="G140" s="5"/>
      <c r="H140" s="5"/>
      <c r="I140" s="35">
        <f aca="true" t="shared" si="7" ref="I140:I203">E140/C140*100</f>
        <v>135.68912592306356</v>
      </c>
      <c r="J140" s="35">
        <f aca="true" t="shared" si="8" ref="J140:J203">E140/D140*100</f>
        <v>135.68912592306356</v>
      </c>
      <c r="K140" s="35">
        <v>217342.00307</v>
      </c>
      <c r="L140" s="35">
        <f t="shared" si="6"/>
        <v>123.11211781913202</v>
      </c>
    </row>
    <row r="141" spans="1:12" ht="12.75">
      <c r="A141" s="2" t="s">
        <v>239</v>
      </c>
      <c r="B141" s="3" t="s">
        <v>465</v>
      </c>
      <c r="C141" s="5">
        <v>18638.8</v>
      </c>
      <c r="D141" s="5">
        <v>18638.8</v>
      </c>
      <c r="E141" s="5">
        <v>33855.27444</v>
      </c>
      <c r="F141" s="5"/>
      <c r="G141" s="5"/>
      <c r="H141" s="5"/>
      <c r="I141" s="5">
        <f t="shared" si="7"/>
        <v>181.63870227697063</v>
      </c>
      <c r="J141" s="5">
        <f t="shared" si="8"/>
        <v>181.63870227697063</v>
      </c>
      <c r="K141" s="5">
        <v>18064.76429</v>
      </c>
      <c r="L141" s="5">
        <f t="shared" si="6"/>
        <v>187.41055181517677</v>
      </c>
    </row>
    <row r="142" spans="1:12" ht="25.5">
      <c r="A142" s="2" t="s">
        <v>729</v>
      </c>
      <c r="B142" s="3" t="s">
        <v>779</v>
      </c>
      <c r="C142" s="5">
        <v>30.2</v>
      </c>
      <c r="D142" s="5">
        <v>30.2</v>
      </c>
      <c r="E142" s="5">
        <v>40.2</v>
      </c>
      <c r="F142" s="5"/>
      <c r="G142" s="5"/>
      <c r="H142" s="5"/>
      <c r="I142" s="5">
        <f t="shared" si="7"/>
        <v>133.11258278145698</v>
      </c>
      <c r="J142" s="5">
        <f t="shared" si="8"/>
        <v>133.11258278145698</v>
      </c>
      <c r="K142" s="5">
        <v>12</v>
      </c>
      <c r="L142" s="5" t="s">
        <v>981</v>
      </c>
    </row>
    <row r="143" spans="1:12" ht="51">
      <c r="A143" s="2" t="s">
        <v>730</v>
      </c>
      <c r="B143" s="3" t="s">
        <v>780</v>
      </c>
      <c r="C143" s="5">
        <v>30.2</v>
      </c>
      <c r="D143" s="5">
        <v>30.2</v>
      </c>
      <c r="E143" s="5">
        <v>40.2</v>
      </c>
      <c r="F143" s="5"/>
      <c r="G143" s="5"/>
      <c r="H143" s="5"/>
      <c r="I143" s="5">
        <f t="shared" si="7"/>
        <v>133.11258278145698</v>
      </c>
      <c r="J143" s="5">
        <f t="shared" si="8"/>
        <v>133.11258278145698</v>
      </c>
      <c r="K143" s="5">
        <v>12</v>
      </c>
      <c r="L143" s="5" t="s">
        <v>981</v>
      </c>
    </row>
    <row r="144" spans="1:12" ht="25.5">
      <c r="A144" s="2" t="s">
        <v>859</v>
      </c>
      <c r="B144" s="3" t="s">
        <v>466</v>
      </c>
      <c r="C144" s="5">
        <v>169.8</v>
      </c>
      <c r="D144" s="5">
        <v>169.8</v>
      </c>
      <c r="E144" s="5">
        <v>76.13702</v>
      </c>
      <c r="F144" s="5"/>
      <c r="G144" s="5"/>
      <c r="H144" s="5"/>
      <c r="I144" s="5">
        <f t="shared" si="7"/>
        <v>44.839234393404006</v>
      </c>
      <c r="J144" s="5">
        <f t="shared" si="8"/>
        <v>44.839234393404006</v>
      </c>
      <c r="K144" s="5">
        <v>69.2405</v>
      </c>
      <c r="L144" s="5">
        <f t="shared" si="6"/>
        <v>109.96024003292872</v>
      </c>
    </row>
    <row r="145" spans="1:12" ht="51">
      <c r="A145" s="2" t="s">
        <v>860</v>
      </c>
      <c r="B145" s="3" t="s">
        <v>467</v>
      </c>
      <c r="C145" s="5">
        <v>169.8</v>
      </c>
      <c r="D145" s="5">
        <v>169.8</v>
      </c>
      <c r="E145" s="5">
        <v>76.13702</v>
      </c>
      <c r="F145" s="5"/>
      <c r="G145" s="5"/>
      <c r="H145" s="5"/>
      <c r="I145" s="5">
        <f t="shared" si="7"/>
        <v>44.839234393404006</v>
      </c>
      <c r="J145" s="5">
        <f t="shared" si="8"/>
        <v>44.839234393404006</v>
      </c>
      <c r="K145" s="5">
        <v>69.2405</v>
      </c>
      <c r="L145" s="5">
        <f t="shared" si="6"/>
        <v>109.96024003292872</v>
      </c>
    </row>
    <row r="146" spans="1:12" ht="12.75">
      <c r="A146" s="2" t="s">
        <v>240</v>
      </c>
      <c r="B146" s="3" t="s">
        <v>468</v>
      </c>
      <c r="C146" s="5">
        <v>18438.8</v>
      </c>
      <c r="D146" s="5">
        <v>18438.8</v>
      </c>
      <c r="E146" s="5">
        <v>33738.93742</v>
      </c>
      <c r="F146" s="5"/>
      <c r="G146" s="5"/>
      <c r="H146" s="5"/>
      <c r="I146" s="5">
        <f t="shared" si="7"/>
        <v>182.97794552790856</v>
      </c>
      <c r="J146" s="5">
        <f t="shared" si="8"/>
        <v>182.97794552790856</v>
      </c>
      <c r="K146" s="5">
        <v>17983.52379</v>
      </c>
      <c r="L146" s="5">
        <f t="shared" si="6"/>
        <v>187.6102693442151</v>
      </c>
    </row>
    <row r="147" spans="1:12" ht="25.5">
      <c r="A147" s="2" t="s">
        <v>731</v>
      </c>
      <c r="B147" s="3" t="s">
        <v>469</v>
      </c>
      <c r="C147" s="5">
        <v>18438.8</v>
      </c>
      <c r="D147" s="5">
        <v>18438.8</v>
      </c>
      <c r="E147" s="5">
        <v>33738.93742</v>
      </c>
      <c r="F147" s="5"/>
      <c r="G147" s="5"/>
      <c r="H147" s="5"/>
      <c r="I147" s="5">
        <f t="shared" si="7"/>
        <v>182.97794552790856</v>
      </c>
      <c r="J147" s="5">
        <f t="shared" si="8"/>
        <v>182.97794552790856</v>
      </c>
      <c r="K147" s="5">
        <v>17983.52379</v>
      </c>
      <c r="L147" s="5">
        <f t="shared" si="6"/>
        <v>187.6102693442151</v>
      </c>
    </row>
    <row r="148" spans="1:12" s="17" customFormat="1" ht="12.75">
      <c r="A148" s="2" t="s">
        <v>241</v>
      </c>
      <c r="B148" s="3" t="s">
        <v>470</v>
      </c>
      <c r="C148" s="5">
        <v>178557.8</v>
      </c>
      <c r="D148" s="5">
        <v>178557.8</v>
      </c>
      <c r="E148" s="5">
        <v>233719.06845</v>
      </c>
      <c r="F148" s="5"/>
      <c r="G148" s="5"/>
      <c r="H148" s="5"/>
      <c r="I148" s="5">
        <f t="shared" si="7"/>
        <v>130.89266806042636</v>
      </c>
      <c r="J148" s="5">
        <f t="shared" si="8"/>
        <v>130.89266806042636</v>
      </c>
      <c r="K148" s="5">
        <v>199277.23878</v>
      </c>
      <c r="L148" s="5">
        <f t="shared" si="6"/>
        <v>117.28337359592953</v>
      </c>
    </row>
    <row r="149" spans="1:12" ht="25.5">
      <c r="A149" s="2" t="s">
        <v>242</v>
      </c>
      <c r="B149" s="3" t="s">
        <v>471</v>
      </c>
      <c r="C149" s="5">
        <v>6769.4</v>
      </c>
      <c r="D149" s="5">
        <v>6769.4</v>
      </c>
      <c r="E149" s="5">
        <v>5548.37651</v>
      </c>
      <c r="F149" s="5"/>
      <c r="G149" s="5"/>
      <c r="H149" s="5"/>
      <c r="I149" s="5">
        <f t="shared" si="7"/>
        <v>81.96260392353828</v>
      </c>
      <c r="J149" s="5">
        <f t="shared" si="8"/>
        <v>81.96260392353828</v>
      </c>
      <c r="K149" s="5">
        <v>5932.83187</v>
      </c>
      <c r="L149" s="5">
        <f t="shared" si="6"/>
        <v>93.51986760413624</v>
      </c>
    </row>
    <row r="150" spans="1:12" ht="25.5">
      <c r="A150" s="2" t="s">
        <v>861</v>
      </c>
      <c r="B150" s="3" t="s">
        <v>472</v>
      </c>
      <c r="C150" s="5">
        <v>6769.4</v>
      </c>
      <c r="D150" s="5">
        <v>6769.4</v>
      </c>
      <c r="E150" s="5">
        <v>5548.37651</v>
      </c>
      <c r="F150" s="5"/>
      <c r="G150" s="5"/>
      <c r="H150" s="5"/>
      <c r="I150" s="5">
        <f t="shared" si="7"/>
        <v>81.96260392353828</v>
      </c>
      <c r="J150" s="5">
        <f t="shared" si="8"/>
        <v>81.96260392353828</v>
      </c>
      <c r="K150" s="5">
        <v>5932.83187</v>
      </c>
      <c r="L150" s="5">
        <f t="shared" si="6"/>
        <v>93.51986760413624</v>
      </c>
    </row>
    <row r="151" spans="1:12" ht="12.75">
      <c r="A151" s="2" t="s">
        <v>243</v>
      </c>
      <c r="B151" s="3" t="s">
        <v>473</v>
      </c>
      <c r="C151" s="5">
        <v>171788.4</v>
      </c>
      <c r="D151" s="5">
        <v>171788.4</v>
      </c>
      <c r="E151" s="5">
        <v>228170.69194</v>
      </c>
      <c r="F151" s="5"/>
      <c r="G151" s="5"/>
      <c r="H151" s="5"/>
      <c r="I151" s="5">
        <f t="shared" si="7"/>
        <v>132.82077948220018</v>
      </c>
      <c r="J151" s="5">
        <f t="shared" si="8"/>
        <v>132.82077948220018</v>
      </c>
      <c r="K151" s="5">
        <v>193344.40691</v>
      </c>
      <c r="L151" s="5">
        <f t="shared" si="6"/>
        <v>118.0125639973704</v>
      </c>
    </row>
    <row r="152" spans="1:12" ht="12.75">
      <c r="A152" s="2" t="s">
        <v>862</v>
      </c>
      <c r="B152" s="3" t="s">
        <v>474</v>
      </c>
      <c r="C152" s="5">
        <v>171788.4</v>
      </c>
      <c r="D152" s="5">
        <v>171788.4</v>
      </c>
      <c r="E152" s="5">
        <v>228170.69194</v>
      </c>
      <c r="F152" s="5"/>
      <c r="G152" s="5"/>
      <c r="H152" s="5"/>
      <c r="I152" s="5">
        <f t="shared" si="7"/>
        <v>132.82077948220018</v>
      </c>
      <c r="J152" s="5">
        <f t="shared" si="8"/>
        <v>132.82077948220018</v>
      </c>
      <c r="K152" s="5">
        <v>193344.40691</v>
      </c>
      <c r="L152" s="5">
        <f t="shared" si="6"/>
        <v>118.0125639973704</v>
      </c>
    </row>
    <row r="153" spans="1:12" ht="12.75">
      <c r="A153" s="36" t="s">
        <v>244</v>
      </c>
      <c r="B153" s="37" t="s">
        <v>475</v>
      </c>
      <c r="C153" s="35">
        <v>7331.9</v>
      </c>
      <c r="D153" s="35">
        <v>7331.9</v>
      </c>
      <c r="E153" s="35">
        <v>7408.56104</v>
      </c>
      <c r="F153" s="5"/>
      <c r="G153" s="5"/>
      <c r="H153" s="5"/>
      <c r="I153" s="35">
        <f t="shared" si="7"/>
        <v>101.04558218197192</v>
      </c>
      <c r="J153" s="35">
        <f t="shared" si="8"/>
        <v>101.04558218197192</v>
      </c>
      <c r="K153" s="35">
        <v>3848.3519300000003</v>
      </c>
      <c r="L153" s="35">
        <f t="shared" si="6"/>
        <v>192.51256576214428</v>
      </c>
    </row>
    <row r="154" spans="1:12" ht="12.75">
      <c r="A154" s="2" t="s">
        <v>863</v>
      </c>
      <c r="B154" s="3" t="s">
        <v>912</v>
      </c>
      <c r="C154" s="5">
        <v>54.1</v>
      </c>
      <c r="D154" s="5">
        <v>54.1</v>
      </c>
      <c r="E154" s="5">
        <v>67.4524</v>
      </c>
      <c r="F154" s="5"/>
      <c r="G154" s="5"/>
      <c r="H154" s="5"/>
      <c r="I154" s="5">
        <f t="shared" si="7"/>
        <v>124.68096118299445</v>
      </c>
      <c r="J154" s="5">
        <f t="shared" si="8"/>
        <v>124.68096118299445</v>
      </c>
      <c r="K154" s="5">
        <v>0</v>
      </c>
      <c r="L154" s="5">
        <v>0</v>
      </c>
    </row>
    <row r="155" spans="1:12" ht="25.5">
      <c r="A155" s="2" t="s">
        <v>864</v>
      </c>
      <c r="B155" s="3" t="s">
        <v>913</v>
      </c>
      <c r="C155" s="5">
        <v>54.1</v>
      </c>
      <c r="D155" s="5">
        <v>54.1</v>
      </c>
      <c r="E155" s="5">
        <v>67.4524</v>
      </c>
      <c r="F155" s="5"/>
      <c r="G155" s="5"/>
      <c r="H155" s="5"/>
      <c r="I155" s="5">
        <f t="shared" si="7"/>
        <v>124.68096118299445</v>
      </c>
      <c r="J155" s="5">
        <f t="shared" si="8"/>
        <v>124.68096118299445</v>
      </c>
      <c r="K155" s="5">
        <v>0</v>
      </c>
      <c r="L155" s="5">
        <v>0</v>
      </c>
    </row>
    <row r="156" spans="1:12" ht="51">
      <c r="A156" s="2" t="s">
        <v>732</v>
      </c>
      <c r="B156" s="3" t="s">
        <v>476</v>
      </c>
      <c r="C156" s="5">
        <v>5896.3</v>
      </c>
      <c r="D156" s="5">
        <v>5896.3</v>
      </c>
      <c r="E156" s="5">
        <v>5916.06938</v>
      </c>
      <c r="F156" s="5"/>
      <c r="G156" s="5"/>
      <c r="H156" s="5"/>
      <c r="I156" s="5">
        <f t="shared" si="7"/>
        <v>100.33528450044943</v>
      </c>
      <c r="J156" s="5">
        <f t="shared" si="8"/>
        <v>100.33528450044943</v>
      </c>
      <c r="K156" s="5">
        <v>3745.2609300000004</v>
      </c>
      <c r="L156" s="5">
        <f t="shared" si="6"/>
        <v>157.96147426235532</v>
      </c>
    </row>
    <row r="157" spans="1:12" ht="63.75">
      <c r="A157" s="2" t="s">
        <v>733</v>
      </c>
      <c r="B157" s="3" t="s">
        <v>477</v>
      </c>
      <c r="C157" s="5">
        <v>5846.5</v>
      </c>
      <c r="D157" s="5">
        <v>5846.5</v>
      </c>
      <c r="E157" s="5">
        <v>5857.6743799999995</v>
      </c>
      <c r="F157" s="5"/>
      <c r="G157" s="5"/>
      <c r="H157" s="5"/>
      <c r="I157" s="5">
        <f t="shared" si="7"/>
        <v>100.19112939365431</v>
      </c>
      <c r="J157" s="5">
        <f t="shared" si="8"/>
        <v>100.19112939365431</v>
      </c>
      <c r="K157" s="5">
        <v>3734.80373</v>
      </c>
      <c r="L157" s="5">
        <f t="shared" si="6"/>
        <v>156.84021982060082</v>
      </c>
    </row>
    <row r="158" spans="1:12" ht="63.75">
      <c r="A158" s="2" t="s">
        <v>245</v>
      </c>
      <c r="B158" s="3" t="s">
        <v>478</v>
      </c>
      <c r="C158" s="5">
        <v>49.8</v>
      </c>
      <c r="D158" s="5">
        <v>49.8</v>
      </c>
      <c r="E158" s="5">
        <v>58.395</v>
      </c>
      <c r="F158" s="5"/>
      <c r="G158" s="5"/>
      <c r="H158" s="5"/>
      <c r="I158" s="5">
        <f t="shared" si="7"/>
        <v>117.25903614457833</v>
      </c>
      <c r="J158" s="5">
        <f t="shared" si="8"/>
        <v>117.25903614457833</v>
      </c>
      <c r="K158" s="5">
        <v>10.4572</v>
      </c>
      <c r="L158" s="5" t="s">
        <v>981</v>
      </c>
    </row>
    <row r="159" spans="1:12" ht="63.75">
      <c r="A159" s="2" t="s">
        <v>246</v>
      </c>
      <c r="B159" s="3" t="s">
        <v>479</v>
      </c>
      <c r="C159" s="5">
        <v>133.9</v>
      </c>
      <c r="D159" s="5">
        <v>133.9</v>
      </c>
      <c r="E159" s="5">
        <v>145.14464</v>
      </c>
      <c r="F159" s="5"/>
      <c r="G159" s="5"/>
      <c r="H159" s="5"/>
      <c r="I159" s="5">
        <f t="shared" si="7"/>
        <v>108.39778939507094</v>
      </c>
      <c r="J159" s="5">
        <f t="shared" si="8"/>
        <v>108.39778939507094</v>
      </c>
      <c r="K159" s="5">
        <v>714.17694</v>
      </c>
      <c r="L159" s="5">
        <f t="shared" si="6"/>
        <v>20.32334452019692</v>
      </c>
    </row>
    <row r="160" spans="1:12" s="17" customFormat="1" ht="63.75">
      <c r="A160" s="2" t="s">
        <v>247</v>
      </c>
      <c r="B160" s="3" t="s">
        <v>480</v>
      </c>
      <c r="C160" s="5">
        <v>49.8</v>
      </c>
      <c r="D160" s="5">
        <v>49.8</v>
      </c>
      <c r="E160" s="5">
        <v>58.395</v>
      </c>
      <c r="F160" s="5"/>
      <c r="G160" s="5"/>
      <c r="H160" s="5"/>
      <c r="I160" s="5">
        <f t="shared" si="7"/>
        <v>117.25903614457833</v>
      </c>
      <c r="J160" s="5">
        <f t="shared" si="8"/>
        <v>117.25903614457833</v>
      </c>
      <c r="K160" s="5">
        <v>10.4572</v>
      </c>
      <c r="L160" s="5" t="s">
        <v>981</v>
      </c>
    </row>
    <row r="161" spans="1:12" ht="63.75">
      <c r="A161" s="2" t="s">
        <v>248</v>
      </c>
      <c r="B161" s="3" t="s">
        <v>481</v>
      </c>
      <c r="C161" s="5">
        <v>3867.7</v>
      </c>
      <c r="D161" s="5">
        <v>3867.7</v>
      </c>
      <c r="E161" s="5">
        <v>3867.65686</v>
      </c>
      <c r="F161" s="5"/>
      <c r="G161" s="5"/>
      <c r="H161" s="5"/>
      <c r="I161" s="5">
        <f t="shared" si="7"/>
        <v>99.99888460842362</v>
      </c>
      <c r="J161" s="5">
        <f t="shared" si="8"/>
        <v>99.99888460842362</v>
      </c>
      <c r="K161" s="5">
        <v>2546.0505200000002</v>
      </c>
      <c r="L161" s="5">
        <f t="shared" si="6"/>
        <v>151.908095680678</v>
      </c>
    </row>
    <row r="162" spans="1:12" ht="38.25">
      <c r="A162" s="2" t="s">
        <v>734</v>
      </c>
      <c r="B162" s="3" t="s">
        <v>781</v>
      </c>
      <c r="C162" s="5">
        <v>1844.9</v>
      </c>
      <c r="D162" s="5">
        <v>1844.9</v>
      </c>
      <c r="E162" s="5">
        <v>1844.87288</v>
      </c>
      <c r="F162" s="5"/>
      <c r="G162" s="5"/>
      <c r="H162" s="5"/>
      <c r="I162" s="5">
        <f t="shared" si="7"/>
        <v>99.9985300016261</v>
      </c>
      <c r="J162" s="5">
        <f t="shared" si="8"/>
        <v>99.9985300016261</v>
      </c>
      <c r="K162" s="5">
        <v>474.57627</v>
      </c>
      <c r="L162" s="5" t="s">
        <v>981</v>
      </c>
    </row>
    <row r="163" spans="1:12" s="17" customFormat="1" ht="25.5">
      <c r="A163" s="2" t="s">
        <v>735</v>
      </c>
      <c r="B163" s="3" t="s">
        <v>482</v>
      </c>
      <c r="C163" s="5">
        <v>1381.5</v>
      </c>
      <c r="D163" s="5">
        <v>1381.5</v>
      </c>
      <c r="E163" s="5">
        <v>1425.03926</v>
      </c>
      <c r="F163" s="5"/>
      <c r="G163" s="5"/>
      <c r="H163" s="5"/>
      <c r="I163" s="5">
        <f t="shared" si="7"/>
        <v>103.15159319580167</v>
      </c>
      <c r="J163" s="5">
        <f t="shared" si="8"/>
        <v>103.15159319580167</v>
      </c>
      <c r="K163" s="5">
        <v>103.091</v>
      </c>
      <c r="L163" s="5" t="s">
        <v>981</v>
      </c>
    </row>
    <row r="164" spans="1:12" ht="38.25">
      <c r="A164" s="2" t="s">
        <v>249</v>
      </c>
      <c r="B164" s="3" t="s">
        <v>483</v>
      </c>
      <c r="C164" s="5">
        <v>1381.5</v>
      </c>
      <c r="D164" s="5">
        <v>1381.5</v>
      </c>
      <c r="E164" s="5">
        <v>1425.03926</v>
      </c>
      <c r="F164" s="5"/>
      <c r="G164" s="5"/>
      <c r="H164" s="5"/>
      <c r="I164" s="5">
        <f t="shared" si="7"/>
        <v>103.15159319580167</v>
      </c>
      <c r="J164" s="5">
        <f t="shared" si="8"/>
        <v>103.15159319580167</v>
      </c>
      <c r="K164" s="5">
        <v>103.091</v>
      </c>
      <c r="L164" s="5" t="s">
        <v>981</v>
      </c>
    </row>
    <row r="165" spans="1:12" ht="38.25">
      <c r="A165" s="2" t="s">
        <v>250</v>
      </c>
      <c r="B165" s="3" t="s">
        <v>484</v>
      </c>
      <c r="C165" s="5">
        <v>1381.5</v>
      </c>
      <c r="D165" s="5">
        <v>1381.5</v>
      </c>
      <c r="E165" s="5">
        <v>1425.03926</v>
      </c>
      <c r="F165" s="5"/>
      <c r="G165" s="5"/>
      <c r="H165" s="5"/>
      <c r="I165" s="5">
        <f t="shared" si="7"/>
        <v>103.15159319580167</v>
      </c>
      <c r="J165" s="5">
        <f t="shared" si="8"/>
        <v>103.15159319580167</v>
      </c>
      <c r="K165" s="5">
        <v>103.091</v>
      </c>
      <c r="L165" s="5" t="s">
        <v>981</v>
      </c>
    </row>
    <row r="166" spans="1:12" ht="12.75">
      <c r="A166" s="36" t="s">
        <v>251</v>
      </c>
      <c r="B166" s="37" t="s">
        <v>485</v>
      </c>
      <c r="C166" s="35">
        <v>5493.2</v>
      </c>
      <c r="D166" s="35">
        <v>5493.2</v>
      </c>
      <c r="E166" s="35">
        <v>5713.82167</v>
      </c>
      <c r="F166" s="5"/>
      <c r="G166" s="5"/>
      <c r="H166" s="5"/>
      <c r="I166" s="35">
        <f t="shared" si="7"/>
        <v>104.01626865943349</v>
      </c>
      <c r="J166" s="35">
        <f t="shared" si="8"/>
        <v>104.01626865943349</v>
      </c>
      <c r="K166" s="35">
        <v>4324.29733</v>
      </c>
      <c r="L166" s="35">
        <f t="shared" si="6"/>
        <v>132.132950950438</v>
      </c>
    </row>
    <row r="167" spans="1:12" ht="25.5">
      <c r="A167" s="2" t="s">
        <v>252</v>
      </c>
      <c r="B167" s="3" t="s">
        <v>486</v>
      </c>
      <c r="C167" s="5">
        <v>5493.2</v>
      </c>
      <c r="D167" s="5">
        <v>5493.2</v>
      </c>
      <c r="E167" s="5">
        <v>5713.82167</v>
      </c>
      <c r="F167" s="5"/>
      <c r="G167" s="5"/>
      <c r="H167" s="5"/>
      <c r="I167" s="5">
        <f t="shared" si="7"/>
        <v>104.01626865943349</v>
      </c>
      <c r="J167" s="5">
        <f t="shared" si="8"/>
        <v>104.01626865943349</v>
      </c>
      <c r="K167" s="5">
        <v>4324.29733</v>
      </c>
      <c r="L167" s="5">
        <f t="shared" si="6"/>
        <v>132.132950950438</v>
      </c>
    </row>
    <row r="168" spans="1:12" ht="25.5">
      <c r="A168" s="2" t="s">
        <v>253</v>
      </c>
      <c r="B168" s="3" t="s">
        <v>487</v>
      </c>
      <c r="C168" s="5">
        <v>5493.2</v>
      </c>
      <c r="D168" s="5">
        <v>5493.2</v>
      </c>
      <c r="E168" s="5">
        <v>5713.82167</v>
      </c>
      <c r="F168" s="5"/>
      <c r="G168" s="5"/>
      <c r="H168" s="5"/>
      <c r="I168" s="5">
        <f t="shared" si="7"/>
        <v>104.01626865943349</v>
      </c>
      <c r="J168" s="5">
        <f t="shared" si="8"/>
        <v>104.01626865943349</v>
      </c>
      <c r="K168" s="5">
        <v>4324.29733</v>
      </c>
      <c r="L168" s="5">
        <f t="shared" si="6"/>
        <v>132.132950950438</v>
      </c>
    </row>
    <row r="169" spans="1:12" ht="12.75">
      <c r="A169" s="36" t="s">
        <v>254</v>
      </c>
      <c r="B169" s="37" t="s">
        <v>488</v>
      </c>
      <c r="C169" s="35">
        <v>940444.5</v>
      </c>
      <c r="D169" s="35">
        <v>940444.5</v>
      </c>
      <c r="E169" s="35">
        <v>1118263.94209</v>
      </c>
      <c r="F169" s="5"/>
      <c r="G169" s="5"/>
      <c r="H169" s="5"/>
      <c r="I169" s="35">
        <f t="shared" si="7"/>
        <v>118.90802084439858</v>
      </c>
      <c r="J169" s="35">
        <f t="shared" si="8"/>
        <v>118.90802084439858</v>
      </c>
      <c r="K169" s="35">
        <v>829901.3858200001</v>
      </c>
      <c r="L169" s="35">
        <f t="shared" si="6"/>
        <v>134.74660498187717</v>
      </c>
    </row>
    <row r="170" spans="1:12" ht="51">
      <c r="A170" s="2" t="s">
        <v>707</v>
      </c>
      <c r="B170" s="3" t="s">
        <v>708</v>
      </c>
      <c r="C170" s="5">
        <v>546.1</v>
      </c>
      <c r="D170" s="5">
        <v>546.1</v>
      </c>
      <c r="E170" s="5">
        <v>979.38</v>
      </c>
      <c r="F170" s="5"/>
      <c r="G170" s="5"/>
      <c r="H170" s="5"/>
      <c r="I170" s="5">
        <f t="shared" si="7"/>
        <v>179.340780076909</v>
      </c>
      <c r="J170" s="5">
        <f t="shared" si="8"/>
        <v>179.340780076909</v>
      </c>
      <c r="K170" s="5">
        <v>923.4018299999999</v>
      </c>
      <c r="L170" s="5">
        <f t="shared" si="6"/>
        <v>106.06216797296146</v>
      </c>
    </row>
    <row r="171" spans="1:12" ht="51">
      <c r="A171" s="2" t="s">
        <v>709</v>
      </c>
      <c r="B171" s="3" t="s">
        <v>710</v>
      </c>
      <c r="C171" s="5">
        <v>546.1</v>
      </c>
      <c r="D171" s="5">
        <v>546.1</v>
      </c>
      <c r="E171" s="5">
        <v>979.38</v>
      </c>
      <c r="F171" s="5"/>
      <c r="G171" s="5"/>
      <c r="H171" s="5"/>
      <c r="I171" s="5">
        <f t="shared" si="7"/>
        <v>179.340780076909</v>
      </c>
      <c r="J171" s="5">
        <f t="shared" si="8"/>
        <v>179.340780076909</v>
      </c>
      <c r="K171" s="5">
        <v>923.4018299999999</v>
      </c>
      <c r="L171" s="5">
        <f t="shared" si="6"/>
        <v>106.06216797296146</v>
      </c>
    </row>
    <row r="172" spans="1:12" ht="12.75">
      <c r="A172" s="2" t="s">
        <v>255</v>
      </c>
      <c r="B172" s="3" t="s">
        <v>489</v>
      </c>
      <c r="C172" s="5">
        <v>1</v>
      </c>
      <c r="D172" s="5">
        <v>1</v>
      </c>
      <c r="E172" s="5">
        <v>-1.5731199999999999</v>
      </c>
      <c r="F172" s="5"/>
      <c r="G172" s="5"/>
      <c r="H172" s="5"/>
      <c r="I172" s="5">
        <v>0</v>
      </c>
      <c r="J172" s="5">
        <v>0</v>
      </c>
      <c r="K172" s="5">
        <v>0.3</v>
      </c>
      <c r="L172" s="5">
        <v>0</v>
      </c>
    </row>
    <row r="173" spans="1:12" ht="25.5">
      <c r="A173" s="2" t="s">
        <v>736</v>
      </c>
      <c r="B173" s="3" t="s">
        <v>490</v>
      </c>
      <c r="C173" s="5">
        <v>1</v>
      </c>
      <c r="D173" s="5">
        <v>1</v>
      </c>
      <c r="E173" s="5">
        <v>-1.5731199999999999</v>
      </c>
      <c r="F173" s="5"/>
      <c r="G173" s="5"/>
      <c r="H173" s="5"/>
      <c r="I173" s="5">
        <v>0</v>
      </c>
      <c r="J173" s="5">
        <v>0</v>
      </c>
      <c r="K173" s="5">
        <v>0.3</v>
      </c>
      <c r="L173" s="5">
        <v>0</v>
      </c>
    </row>
    <row r="174" spans="1:12" ht="25.5">
      <c r="A174" s="2" t="s">
        <v>737</v>
      </c>
      <c r="B174" s="3" t="s">
        <v>782</v>
      </c>
      <c r="C174" s="5">
        <v>25</v>
      </c>
      <c r="D174" s="5">
        <v>25</v>
      </c>
      <c r="E174" s="5">
        <v>222.62917000000002</v>
      </c>
      <c r="F174" s="5"/>
      <c r="G174" s="5"/>
      <c r="H174" s="5"/>
      <c r="I174" s="5" t="s">
        <v>980</v>
      </c>
      <c r="J174" s="5" t="s">
        <v>981</v>
      </c>
      <c r="K174" s="5">
        <v>60</v>
      </c>
      <c r="L174" s="5" t="s">
        <v>981</v>
      </c>
    </row>
    <row r="175" spans="1:12" ht="25.5">
      <c r="A175" s="2" t="s">
        <v>738</v>
      </c>
      <c r="B175" s="3" t="s">
        <v>783</v>
      </c>
      <c r="C175" s="5">
        <v>25</v>
      </c>
      <c r="D175" s="5">
        <v>25</v>
      </c>
      <c r="E175" s="5">
        <v>222.62917000000002</v>
      </c>
      <c r="F175" s="5"/>
      <c r="G175" s="5"/>
      <c r="H175" s="5"/>
      <c r="I175" s="5" t="s">
        <v>980</v>
      </c>
      <c r="J175" s="5" t="s">
        <v>981</v>
      </c>
      <c r="K175" s="5">
        <v>60</v>
      </c>
      <c r="L175" s="5" t="s">
        <v>981</v>
      </c>
    </row>
    <row r="176" spans="1:12" ht="25.5">
      <c r="A176" s="2" t="s">
        <v>256</v>
      </c>
      <c r="B176" s="3" t="s">
        <v>491</v>
      </c>
      <c r="C176" s="5">
        <v>15</v>
      </c>
      <c r="D176" s="5">
        <v>15</v>
      </c>
      <c r="E176" s="5">
        <v>1</v>
      </c>
      <c r="F176" s="5"/>
      <c r="G176" s="5"/>
      <c r="H176" s="5"/>
      <c r="I176" s="5">
        <f t="shared" si="7"/>
        <v>6.666666666666667</v>
      </c>
      <c r="J176" s="5">
        <f t="shared" si="8"/>
        <v>6.666666666666667</v>
      </c>
      <c r="K176" s="5">
        <v>26</v>
      </c>
      <c r="L176" s="5">
        <f t="shared" si="6"/>
        <v>3.8461538461538463</v>
      </c>
    </row>
    <row r="177" spans="1:12" ht="38.25">
      <c r="A177" s="2" t="s">
        <v>865</v>
      </c>
      <c r="B177" s="3" t="s">
        <v>492</v>
      </c>
      <c r="C177" s="5">
        <v>15</v>
      </c>
      <c r="D177" s="5">
        <v>15</v>
      </c>
      <c r="E177" s="5">
        <v>1</v>
      </c>
      <c r="F177" s="5"/>
      <c r="G177" s="5"/>
      <c r="H177" s="5"/>
      <c r="I177" s="5">
        <f t="shared" si="7"/>
        <v>6.666666666666667</v>
      </c>
      <c r="J177" s="5">
        <f t="shared" si="8"/>
        <v>6.666666666666667</v>
      </c>
      <c r="K177" s="5">
        <v>26</v>
      </c>
      <c r="L177" s="5">
        <f t="shared" si="6"/>
        <v>3.8461538461538463</v>
      </c>
    </row>
    <row r="178" spans="1:12" ht="12.75">
      <c r="A178" s="2" t="s">
        <v>257</v>
      </c>
      <c r="B178" s="3" t="s">
        <v>493</v>
      </c>
      <c r="C178" s="5">
        <v>99.9</v>
      </c>
      <c r="D178" s="5">
        <v>99.9</v>
      </c>
      <c r="E178" s="5">
        <v>99.94707000000001</v>
      </c>
      <c r="F178" s="5"/>
      <c r="G178" s="5"/>
      <c r="H178" s="5"/>
      <c r="I178" s="5">
        <f t="shared" si="7"/>
        <v>100.04711711711711</v>
      </c>
      <c r="J178" s="5">
        <f t="shared" si="8"/>
        <v>100.04711711711711</v>
      </c>
      <c r="K178" s="5">
        <v>606.61401</v>
      </c>
      <c r="L178" s="5">
        <f t="shared" si="6"/>
        <v>16.476221839980255</v>
      </c>
    </row>
    <row r="179" spans="1:12" ht="38.25">
      <c r="A179" s="2" t="s">
        <v>258</v>
      </c>
      <c r="B179" s="3" t="s">
        <v>494</v>
      </c>
      <c r="C179" s="5">
        <v>99.9</v>
      </c>
      <c r="D179" s="5">
        <v>99.9</v>
      </c>
      <c r="E179" s="5">
        <v>99.94707000000001</v>
      </c>
      <c r="F179" s="5"/>
      <c r="G179" s="5"/>
      <c r="H179" s="5"/>
      <c r="I179" s="5">
        <f t="shared" si="7"/>
        <v>100.04711711711711</v>
      </c>
      <c r="J179" s="5">
        <f t="shared" si="8"/>
        <v>100.04711711711711</v>
      </c>
      <c r="K179" s="5">
        <v>606.61401</v>
      </c>
      <c r="L179" s="5">
        <f t="shared" si="6"/>
        <v>16.476221839980255</v>
      </c>
    </row>
    <row r="180" spans="1:12" ht="51">
      <c r="A180" s="2" t="s">
        <v>259</v>
      </c>
      <c r="B180" s="3" t="s">
        <v>495</v>
      </c>
      <c r="C180" s="5">
        <v>99.9</v>
      </c>
      <c r="D180" s="5">
        <v>99.9</v>
      </c>
      <c r="E180" s="5">
        <v>99.94707000000001</v>
      </c>
      <c r="F180" s="5"/>
      <c r="G180" s="5"/>
      <c r="H180" s="5"/>
      <c r="I180" s="5">
        <f t="shared" si="7"/>
        <v>100.04711711711711</v>
      </c>
      <c r="J180" s="5">
        <f t="shared" si="8"/>
        <v>100.04711711711711</v>
      </c>
      <c r="K180" s="5">
        <v>204.83861</v>
      </c>
      <c r="L180" s="5">
        <f t="shared" si="6"/>
        <v>48.79308153868063</v>
      </c>
    </row>
    <row r="181" spans="1:12" ht="38.25">
      <c r="A181" s="2" t="s">
        <v>947</v>
      </c>
      <c r="B181" s="3" t="s">
        <v>948</v>
      </c>
      <c r="C181" s="5">
        <v>0</v>
      </c>
      <c r="D181" s="5">
        <v>0</v>
      </c>
      <c r="E181" s="5">
        <v>0</v>
      </c>
      <c r="F181" s="5"/>
      <c r="G181" s="5"/>
      <c r="H181" s="5"/>
      <c r="I181" s="5">
        <v>0</v>
      </c>
      <c r="J181" s="5">
        <v>0</v>
      </c>
      <c r="K181" s="5">
        <v>401.77540000000005</v>
      </c>
      <c r="L181" s="5">
        <f t="shared" si="6"/>
        <v>0</v>
      </c>
    </row>
    <row r="182" spans="1:12" ht="63.75">
      <c r="A182" s="2" t="s">
        <v>739</v>
      </c>
      <c r="B182" s="3" t="s">
        <v>784</v>
      </c>
      <c r="C182" s="5">
        <v>30</v>
      </c>
      <c r="D182" s="5">
        <v>30</v>
      </c>
      <c r="E182" s="5">
        <v>938.16108</v>
      </c>
      <c r="F182" s="5"/>
      <c r="G182" s="5"/>
      <c r="H182" s="5"/>
      <c r="I182" s="5" t="s">
        <v>980</v>
      </c>
      <c r="J182" s="5" t="s">
        <v>981</v>
      </c>
      <c r="K182" s="5">
        <v>113.47851</v>
      </c>
      <c r="L182" s="5" t="s">
        <v>981</v>
      </c>
    </row>
    <row r="183" spans="1:12" ht="12.75">
      <c r="A183" s="2" t="s">
        <v>740</v>
      </c>
      <c r="B183" s="3" t="s">
        <v>785</v>
      </c>
      <c r="C183" s="5">
        <v>30</v>
      </c>
      <c r="D183" s="5">
        <v>30</v>
      </c>
      <c r="E183" s="5">
        <v>938.16108</v>
      </c>
      <c r="F183" s="5"/>
      <c r="G183" s="5"/>
      <c r="H183" s="5"/>
      <c r="I183" s="5" t="s">
        <v>980</v>
      </c>
      <c r="J183" s="5" t="s">
        <v>981</v>
      </c>
      <c r="K183" s="5">
        <v>113.47851</v>
      </c>
      <c r="L183" s="5" t="s">
        <v>981</v>
      </c>
    </row>
    <row r="184" spans="1:12" ht="51">
      <c r="A184" s="2" t="s">
        <v>741</v>
      </c>
      <c r="B184" s="3" t="s">
        <v>786</v>
      </c>
      <c r="C184" s="5">
        <v>30</v>
      </c>
      <c r="D184" s="5">
        <v>30</v>
      </c>
      <c r="E184" s="5">
        <v>938.16108</v>
      </c>
      <c r="F184" s="5"/>
      <c r="G184" s="5"/>
      <c r="H184" s="5"/>
      <c r="I184" s="5" t="s">
        <v>980</v>
      </c>
      <c r="J184" s="5" t="s">
        <v>981</v>
      </c>
      <c r="K184" s="5">
        <v>113.47851</v>
      </c>
      <c r="L184" s="5" t="s">
        <v>981</v>
      </c>
    </row>
    <row r="185" spans="1:12" ht="12.75">
      <c r="A185" s="2" t="s">
        <v>260</v>
      </c>
      <c r="B185" s="3" t="s">
        <v>496</v>
      </c>
      <c r="C185" s="5">
        <v>485</v>
      </c>
      <c r="D185" s="5">
        <v>485</v>
      </c>
      <c r="E185" s="5">
        <v>293.30147</v>
      </c>
      <c r="F185" s="5"/>
      <c r="G185" s="5"/>
      <c r="H185" s="5"/>
      <c r="I185" s="5">
        <f t="shared" si="7"/>
        <v>60.474529896907214</v>
      </c>
      <c r="J185" s="5">
        <f t="shared" si="8"/>
        <v>60.474529896907214</v>
      </c>
      <c r="K185" s="5">
        <v>451.68</v>
      </c>
      <c r="L185" s="5">
        <f t="shared" si="6"/>
        <v>64.93567791356712</v>
      </c>
    </row>
    <row r="186" spans="1:12" ht="25.5">
      <c r="A186" s="2" t="s">
        <v>261</v>
      </c>
      <c r="B186" s="3" t="s">
        <v>497</v>
      </c>
      <c r="C186" s="5">
        <v>9939.8</v>
      </c>
      <c r="D186" s="5">
        <v>9939.8</v>
      </c>
      <c r="E186" s="5">
        <v>8405.554779999999</v>
      </c>
      <c r="F186" s="5"/>
      <c r="G186" s="5"/>
      <c r="H186" s="5"/>
      <c r="I186" s="5">
        <f t="shared" si="7"/>
        <v>84.56462685365902</v>
      </c>
      <c r="J186" s="5">
        <f t="shared" si="8"/>
        <v>84.56462685365902</v>
      </c>
      <c r="K186" s="5">
        <v>8634.92556</v>
      </c>
      <c r="L186" s="5">
        <f t="shared" si="6"/>
        <v>97.34368549669348</v>
      </c>
    </row>
    <row r="187" spans="1:12" ht="12.75">
      <c r="A187" s="2" t="s">
        <v>262</v>
      </c>
      <c r="B187" s="3" t="s">
        <v>498</v>
      </c>
      <c r="C187" s="5">
        <v>915293</v>
      </c>
      <c r="D187" s="5">
        <v>915293</v>
      </c>
      <c r="E187" s="5">
        <v>1069472.67798</v>
      </c>
      <c r="F187" s="5"/>
      <c r="G187" s="5"/>
      <c r="H187" s="5"/>
      <c r="I187" s="5">
        <f t="shared" si="7"/>
        <v>116.84484399858843</v>
      </c>
      <c r="J187" s="5">
        <f t="shared" si="8"/>
        <v>116.84484399858843</v>
      </c>
      <c r="K187" s="5">
        <v>790995.3324</v>
      </c>
      <c r="L187" s="5">
        <f t="shared" si="6"/>
        <v>135.20594043646977</v>
      </c>
    </row>
    <row r="188" spans="1:12" ht="25.5">
      <c r="A188" s="2" t="s">
        <v>263</v>
      </c>
      <c r="B188" s="3" t="s">
        <v>499</v>
      </c>
      <c r="C188" s="5">
        <v>39</v>
      </c>
      <c r="D188" s="5">
        <v>39</v>
      </c>
      <c r="E188" s="5">
        <v>674</v>
      </c>
      <c r="F188" s="5"/>
      <c r="G188" s="5"/>
      <c r="H188" s="5"/>
      <c r="I188" s="5" t="s">
        <v>980</v>
      </c>
      <c r="J188" s="5" t="s">
        <v>981</v>
      </c>
      <c r="K188" s="5">
        <v>127.1</v>
      </c>
      <c r="L188" s="5" t="s">
        <v>981</v>
      </c>
    </row>
    <row r="189" spans="1:12" ht="38.25">
      <c r="A189" s="2" t="s">
        <v>866</v>
      </c>
      <c r="B189" s="3" t="s">
        <v>500</v>
      </c>
      <c r="C189" s="5">
        <v>39</v>
      </c>
      <c r="D189" s="5">
        <v>39</v>
      </c>
      <c r="E189" s="5">
        <v>674</v>
      </c>
      <c r="F189" s="5"/>
      <c r="G189" s="5"/>
      <c r="H189" s="5"/>
      <c r="I189" s="5" t="s">
        <v>980</v>
      </c>
      <c r="J189" s="5" t="s">
        <v>981</v>
      </c>
      <c r="K189" s="5">
        <v>127.1</v>
      </c>
      <c r="L189" s="5" t="s">
        <v>981</v>
      </c>
    </row>
    <row r="190" spans="1:12" ht="25.5">
      <c r="A190" s="2" t="s">
        <v>264</v>
      </c>
      <c r="B190" s="3" t="s">
        <v>501</v>
      </c>
      <c r="C190" s="5">
        <v>915254</v>
      </c>
      <c r="D190" s="5">
        <v>915254</v>
      </c>
      <c r="E190" s="5">
        <v>1068798.67798</v>
      </c>
      <c r="F190" s="5"/>
      <c r="G190" s="5"/>
      <c r="H190" s="5"/>
      <c r="I190" s="5">
        <f t="shared" si="7"/>
        <v>116.77618212867684</v>
      </c>
      <c r="J190" s="5">
        <f t="shared" si="8"/>
        <v>116.77618212867684</v>
      </c>
      <c r="K190" s="5">
        <v>790868.2324</v>
      </c>
      <c r="L190" s="5">
        <f t="shared" si="6"/>
        <v>135.1424465155948</v>
      </c>
    </row>
    <row r="191" spans="1:12" ht="25.5">
      <c r="A191" s="2" t="s">
        <v>265</v>
      </c>
      <c r="B191" s="3" t="s">
        <v>502</v>
      </c>
      <c r="C191" s="5">
        <v>17.4</v>
      </c>
      <c r="D191" s="5">
        <v>17.4</v>
      </c>
      <c r="E191" s="5">
        <v>328.90403000000003</v>
      </c>
      <c r="F191" s="5"/>
      <c r="G191" s="5"/>
      <c r="H191" s="5"/>
      <c r="I191" s="5" t="s">
        <v>980</v>
      </c>
      <c r="J191" s="5" t="s">
        <v>981</v>
      </c>
      <c r="K191" s="5">
        <v>65.91208999999999</v>
      </c>
      <c r="L191" s="5" t="s">
        <v>981</v>
      </c>
    </row>
    <row r="192" spans="1:12" s="17" customFormat="1" ht="38.25">
      <c r="A192" s="2" t="s">
        <v>266</v>
      </c>
      <c r="B192" s="3" t="s">
        <v>503</v>
      </c>
      <c r="C192" s="5">
        <v>17.4</v>
      </c>
      <c r="D192" s="5">
        <v>17.4</v>
      </c>
      <c r="E192" s="5">
        <v>328.90403000000003</v>
      </c>
      <c r="F192" s="5"/>
      <c r="G192" s="5"/>
      <c r="H192" s="5"/>
      <c r="I192" s="5" t="s">
        <v>980</v>
      </c>
      <c r="J192" s="5" t="s">
        <v>981</v>
      </c>
      <c r="K192" s="5">
        <v>65.91208999999999</v>
      </c>
      <c r="L192" s="5" t="s">
        <v>981</v>
      </c>
    </row>
    <row r="193" spans="1:12" ht="38.25">
      <c r="A193" s="2" t="s">
        <v>867</v>
      </c>
      <c r="B193" s="3" t="s">
        <v>504</v>
      </c>
      <c r="C193" s="5">
        <v>500.5</v>
      </c>
      <c r="D193" s="5">
        <v>500.5</v>
      </c>
      <c r="E193" s="5">
        <v>1130.0713700000001</v>
      </c>
      <c r="F193" s="5"/>
      <c r="G193" s="5"/>
      <c r="H193" s="5"/>
      <c r="I193" s="5" t="s">
        <v>980</v>
      </c>
      <c r="J193" s="5" t="s">
        <v>981</v>
      </c>
      <c r="K193" s="5">
        <v>500</v>
      </c>
      <c r="L193" s="5" t="s">
        <v>981</v>
      </c>
    </row>
    <row r="194" spans="1:12" ht="51">
      <c r="A194" s="2" t="s">
        <v>868</v>
      </c>
      <c r="B194" s="3" t="s">
        <v>505</v>
      </c>
      <c r="C194" s="5">
        <v>500.5</v>
      </c>
      <c r="D194" s="5">
        <v>500.5</v>
      </c>
      <c r="E194" s="5">
        <v>1130.0713700000001</v>
      </c>
      <c r="F194" s="5"/>
      <c r="G194" s="5"/>
      <c r="H194" s="5"/>
      <c r="I194" s="5" t="s">
        <v>980</v>
      </c>
      <c r="J194" s="5" t="s">
        <v>981</v>
      </c>
      <c r="K194" s="5">
        <v>500</v>
      </c>
      <c r="L194" s="5" t="s">
        <v>981</v>
      </c>
    </row>
    <row r="195" spans="1:12" ht="38.25">
      <c r="A195" s="2" t="s">
        <v>267</v>
      </c>
      <c r="B195" s="3" t="s">
        <v>506</v>
      </c>
      <c r="C195" s="5">
        <v>4501.4</v>
      </c>
      <c r="D195" s="5">
        <v>4501.4</v>
      </c>
      <c r="E195" s="5">
        <v>8971.83302</v>
      </c>
      <c r="F195" s="5"/>
      <c r="G195" s="5"/>
      <c r="H195" s="5"/>
      <c r="I195" s="5">
        <f t="shared" si="7"/>
        <v>199.31205891500423</v>
      </c>
      <c r="J195" s="5">
        <f t="shared" si="8"/>
        <v>199.31205891500423</v>
      </c>
      <c r="K195" s="5">
        <v>5598.7194500000005</v>
      </c>
      <c r="L195" s="5">
        <f t="shared" si="6"/>
        <v>160.24794776955648</v>
      </c>
    </row>
    <row r="196" spans="1:12" ht="51">
      <c r="A196" s="2" t="s">
        <v>268</v>
      </c>
      <c r="B196" s="3" t="s">
        <v>507</v>
      </c>
      <c r="C196" s="5">
        <v>4501.4</v>
      </c>
      <c r="D196" s="5">
        <v>4501.4</v>
      </c>
      <c r="E196" s="5">
        <v>8971.83302</v>
      </c>
      <c r="F196" s="5"/>
      <c r="G196" s="5"/>
      <c r="H196" s="5"/>
      <c r="I196" s="5">
        <f t="shared" si="7"/>
        <v>199.31205891500423</v>
      </c>
      <c r="J196" s="5">
        <f t="shared" si="8"/>
        <v>199.31205891500423</v>
      </c>
      <c r="K196" s="5">
        <v>5598.7194500000005</v>
      </c>
      <c r="L196" s="5">
        <f t="shared" si="6"/>
        <v>160.24794776955648</v>
      </c>
    </row>
    <row r="197" spans="1:12" s="17" customFormat="1" ht="25.5">
      <c r="A197" s="2" t="s">
        <v>671</v>
      </c>
      <c r="B197" s="3" t="s">
        <v>672</v>
      </c>
      <c r="C197" s="5">
        <v>378.3</v>
      </c>
      <c r="D197" s="5">
        <v>378.3</v>
      </c>
      <c r="E197" s="5">
        <v>402.20871</v>
      </c>
      <c r="F197" s="5"/>
      <c r="G197" s="5"/>
      <c r="H197" s="5"/>
      <c r="I197" s="5">
        <f t="shared" si="7"/>
        <v>106.32003965107057</v>
      </c>
      <c r="J197" s="5">
        <f t="shared" si="8"/>
        <v>106.32003965107057</v>
      </c>
      <c r="K197" s="5">
        <v>268.4902</v>
      </c>
      <c r="L197" s="5">
        <f t="shared" si="6"/>
        <v>149.80386993640735</v>
      </c>
    </row>
    <row r="198" spans="1:12" s="17" customFormat="1" ht="38.25">
      <c r="A198" s="2" t="s">
        <v>673</v>
      </c>
      <c r="B198" s="3" t="s">
        <v>674</v>
      </c>
      <c r="C198" s="5">
        <v>378.3</v>
      </c>
      <c r="D198" s="5">
        <v>378.3</v>
      </c>
      <c r="E198" s="5">
        <v>402.20871</v>
      </c>
      <c r="F198" s="5"/>
      <c r="G198" s="5"/>
      <c r="H198" s="5"/>
      <c r="I198" s="5">
        <f t="shared" si="7"/>
        <v>106.32003965107057</v>
      </c>
      <c r="J198" s="5">
        <f t="shared" si="8"/>
        <v>106.32003965107057</v>
      </c>
      <c r="K198" s="5">
        <v>268.4902</v>
      </c>
      <c r="L198" s="5">
        <f t="shared" si="6"/>
        <v>149.80386993640735</v>
      </c>
    </row>
    <row r="199" spans="1:12" ht="51">
      <c r="A199" s="2" t="s">
        <v>269</v>
      </c>
      <c r="B199" s="3" t="s">
        <v>508</v>
      </c>
      <c r="C199" s="5">
        <v>3617.2</v>
      </c>
      <c r="D199" s="5">
        <v>3617.2</v>
      </c>
      <c r="E199" s="5">
        <v>7369.63138</v>
      </c>
      <c r="F199" s="5"/>
      <c r="G199" s="5"/>
      <c r="H199" s="5"/>
      <c r="I199" s="5" t="s">
        <v>980</v>
      </c>
      <c r="J199" s="5" t="s">
        <v>981</v>
      </c>
      <c r="K199" s="5">
        <v>2150.13893</v>
      </c>
      <c r="L199" s="5" t="s">
        <v>981</v>
      </c>
    </row>
    <row r="200" spans="1:12" ht="63.75">
      <c r="A200" s="2" t="s">
        <v>270</v>
      </c>
      <c r="B200" s="3" t="s">
        <v>509</v>
      </c>
      <c r="C200" s="5">
        <v>3617.2</v>
      </c>
      <c r="D200" s="5">
        <v>3617.2</v>
      </c>
      <c r="E200" s="5">
        <v>7369.63138</v>
      </c>
      <c r="F200" s="5"/>
      <c r="G200" s="5"/>
      <c r="H200" s="5"/>
      <c r="I200" s="5" t="s">
        <v>980</v>
      </c>
      <c r="J200" s="5" t="s">
        <v>981</v>
      </c>
      <c r="K200" s="5">
        <v>2150.13893</v>
      </c>
      <c r="L200" s="5" t="s">
        <v>981</v>
      </c>
    </row>
    <row r="201" spans="1:12" ht="25.5">
      <c r="A201" s="2" t="s">
        <v>271</v>
      </c>
      <c r="B201" s="3" t="s">
        <v>510</v>
      </c>
      <c r="C201" s="5">
        <v>4994.9</v>
      </c>
      <c r="D201" s="5">
        <v>4994.9</v>
      </c>
      <c r="E201" s="5">
        <v>19650.21515</v>
      </c>
      <c r="F201" s="5"/>
      <c r="G201" s="5"/>
      <c r="H201" s="5"/>
      <c r="I201" s="5" t="s">
        <v>980</v>
      </c>
      <c r="J201" s="5" t="s">
        <v>981</v>
      </c>
      <c r="K201" s="5">
        <v>19506.39284</v>
      </c>
      <c r="L201" s="5">
        <f aca="true" t="shared" si="9" ref="L201:L264">E201/K201*100</f>
        <v>100.7373085899566</v>
      </c>
    </row>
    <row r="202" spans="1:12" ht="25.5">
      <c r="A202" s="2" t="s">
        <v>272</v>
      </c>
      <c r="B202" s="3" t="s">
        <v>511</v>
      </c>
      <c r="C202" s="5">
        <v>4994.9</v>
      </c>
      <c r="D202" s="5">
        <v>4994.9</v>
      </c>
      <c r="E202" s="5">
        <v>19650.21515</v>
      </c>
      <c r="F202" s="5"/>
      <c r="G202" s="5"/>
      <c r="H202" s="5"/>
      <c r="I202" s="5" t="s">
        <v>980</v>
      </c>
      <c r="J202" s="5" t="s">
        <v>981</v>
      </c>
      <c r="K202" s="5">
        <v>19506.39284</v>
      </c>
      <c r="L202" s="5">
        <f t="shared" si="9"/>
        <v>100.7373085899566</v>
      </c>
    </row>
    <row r="203" spans="1:12" ht="12.75">
      <c r="A203" s="36" t="s">
        <v>273</v>
      </c>
      <c r="B203" s="37" t="s">
        <v>512</v>
      </c>
      <c r="C203" s="35">
        <v>3532.1</v>
      </c>
      <c r="D203" s="35">
        <v>3532.1</v>
      </c>
      <c r="E203" s="35">
        <v>2945.66115</v>
      </c>
      <c r="F203" s="5"/>
      <c r="G203" s="5"/>
      <c r="H203" s="5"/>
      <c r="I203" s="35">
        <f t="shared" si="7"/>
        <v>83.39687862744543</v>
      </c>
      <c r="J203" s="35">
        <f t="shared" si="8"/>
        <v>83.39687862744543</v>
      </c>
      <c r="K203" s="35">
        <v>-990.21752</v>
      </c>
      <c r="L203" s="35">
        <v>0</v>
      </c>
    </row>
    <row r="204" spans="1:12" ht="12.75">
      <c r="A204" s="2" t="s">
        <v>274</v>
      </c>
      <c r="B204" s="3" t="s">
        <v>513</v>
      </c>
      <c r="C204" s="5">
        <v>0</v>
      </c>
      <c r="D204" s="5">
        <v>0</v>
      </c>
      <c r="E204" s="5">
        <v>-1113.4981699999998</v>
      </c>
      <c r="F204" s="5"/>
      <c r="G204" s="5"/>
      <c r="H204" s="5"/>
      <c r="I204" s="5">
        <v>0</v>
      </c>
      <c r="J204" s="5">
        <v>0</v>
      </c>
      <c r="K204" s="5">
        <v>-1458.9483799999998</v>
      </c>
      <c r="L204" s="5">
        <f t="shared" si="9"/>
        <v>76.32197172047992</v>
      </c>
    </row>
    <row r="205" spans="1:12" ht="25.5">
      <c r="A205" s="2" t="s">
        <v>275</v>
      </c>
      <c r="B205" s="3" t="s">
        <v>514</v>
      </c>
      <c r="C205" s="5">
        <v>0</v>
      </c>
      <c r="D205" s="5">
        <v>0</v>
      </c>
      <c r="E205" s="5">
        <v>-1113.4981699999998</v>
      </c>
      <c r="F205" s="5"/>
      <c r="G205" s="5"/>
      <c r="H205" s="5"/>
      <c r="I205" s="5">
        <v>0</v>
      </c>
      <c r="J205" s="5">
        <v>0</v>
      </c>
      <c r="K205" s="5">
        <v>-1458.9483799999998</v>
      </c>
      <c r="L205" s="5">
        <f t="shared" si="9"/>
        <v>76.32197172047992</v>
      </c>
    </row>
    <row r="206" spans="1:12" ht="12.75">
      <c r="A206" s="2" t="s">
        <v>276</v>
      </c>
      <c r="B206" s="3" t="s">
        <v>515</v>
      </c>
      <c r="C206" s="5">
        <v>3532.1</v>
      </c>
      <c r="D206" s="5">
        <v>3532.1</v>
      </c>
      <c r="E206" s="5">
        <v>4059.1593199999998</v>
      </c>
      <c r="F206" s="5"/>
      <c r="G206" s="5"/>
      <c r="H206" s="5"/>
      <c r="I206" s="5">
        <f aca="true" t="shared" si="10" ref="I206:I277">E206/C206*100</f>
        <v>114.92198182384416</v>
      </c>
      <c r="J206" s="5">
        <f aca="true" t="shared" si="11" ref="J206:J277">E206/D206*100</f>
        <v>114.92198182384416</v>
      </c>
      <c r="K206" s="5">
        <v>468.73086</v>
      </c>
      <c r="L206" s="5" t="s">
        <v>981</v>
      </c>
    </row>
    <row r="207" spans="1:12" ht="12.75">
      <c r="A207" s="2" t="s">
        <v>277</v>
      </c>
      <c r="B207" s="3" t="s">
        <v>516</v>
      </c>
      <c r="C207" s="5">
        <v>181.4</v>
      </c>
      <c r="D207" s="5">
        <v>181.4</v>
      </c>
      <c r="E207" s="5">
        <v>708.43697</v>
      </c>
      <c r="F207" s="5"/>
      <c r="G207" s="5"/>
      <c r="H207" s="5"/>
      <c r="I207" s="5" t="s">
        <v>980</v>
      </c>
      <c r="J207" s="5" t="s">
        <v>981</v>
      </c>
      <c r="K207" s="5">
        <v>468.73086</v>
      </c>
      <c r="L207" s="5">
        <f t="shared" si="9"/>
        <v>151.1393915903041</v>
      </c>
    </row>
    <row r="208" spans="1:12" ht="89.25">
      <c r="A208" s="2" t="s">
        <v>869</v>
      </c>
      <c r="B208" s="3" t="s">
        <v>914</v>
      </c>
      <c r="C208" s="5">
        <v>3350.7</v>
      </c>
      <c r="D208" s="5">
        <v>3350.7</v>
      </c>
      <c r="E208" s="5">
        <v>3350.72235</v>
      </c>
      <c r="F208" s="5"/>
      <c r="G208" s="5"/>
      <c r="H208" s="5"/>
      <c r="I208" s="5">
        <f t="shared" si="10"/>
        <v>100.00066702480079</v>
      </c>
      <c r="J208" s="5">
        <f t="shared" si="11"/>
        <v>100.00066702480079</v>
      </c>
      <c r="K208" s="5">
        <v>0</v>
      </c>
      <c r="L208" s="5">
        <v>0</v>
      </c>
    </row>
    <row r="209" spans="1:12" ht="12.75">
      <c r="A209" s="36" t="s">
        <v>278</v>
      </c>
      <c r="B209" s="37" t="s">
        <v>517</v>
      </c>
      <c r="C209" s="35">
        <v>10925230.3</v>
      </c>
      <c r="D209" s="35">
        <f>D210+D360+D355+D363+D375</f>
        <v>11827029.910160003</v>
      </c>
      <c r="E209" s="35">
        <v>11290342.4672</v>
      </c>
      <c r="F209" s="5"/>
      <c r="G209" s="5"/>
      <c r="H209" s="5"/>
      <c r="I209" s="35">
        <f t="shared" si="10"/>
        <v>103.34191735253397</v>
      </c>
      <c r="J209" s="35">
        <f t="shared" si="11"/>
        <v>95.462195944064</v>
      </c>
      <c r="K209" s="35">
        <v>10416829.5046</v>
      </c>
      <c r="L209" s="35">
        <f t="shared" si="9"/>
        <v>108.38559335366162</v>
      </c>
    </row>
    <row r="210" spans="1:13" ht="25.5">
      <c r="A210" s="36" t="s">
        <v>279</v>
      </c>
      <c r="B210" s="37" t="s">
        <v>518</v>
      </c>
      <c r="C210" s="35">
        <v>10257804.2</v>
      </c>
      <c r="D210" s="35">
        <f>D211+D218+D280+D312</f>
        <v>11159603.810160002</v>
      </c>
      <c r="E210" s="35">
        <v>10729077.81596</v>
      </c>
      <c r="F210" s="5"/>
      <c r="G210" s="5"/>
      <c r="H210" s="5"/>
      <c r="I210" s="35">
        <f t="shared" si="10"/>
        <v>104.59429334749828</v>
      </c>
      <c r="J210" s="35">
        <f t="shared" si="11"/>
        <v>96.14210323660379</v>
      </c>
      <c r="K210" s="35">
        <v>10112926.71593</v>
      </c>
      <c r="L210" s="35">
        <f t="shared" si="9"/>
        <v>106.09270804918849</v>
      </c>
      <c r="M210" s="5">
        <v>192914.4</v>
      </c>
    </row>
    <row r="211" spans="1:12" ht="25.5">
      <c r="A211" s="2" t="s">
        <v>280</v>
      </c>
      <c r="B211" s="3" t="s">
        <v>519</v>
      </c>
      <c r="C211" s="5">
        <v>2990007.3</v>
      </c>
      <c r="D211" s="5">
        <f>D212+D214+D216</f>
        <v>3802132.8</v>
      </c>
      <c r="E211" s="5">
        <v>3802132.8</v>
      </c>
      <c r="F211" s="5"/>
      <c r="G211" s="5"/>
      <c r="H211" s="5"/>
      <c r="I211" s="5">
        <f t="shared" si="10"/>
        <v>127.16132164627156</v>
      </c>
      <c r="J211" s="5">
        <f t="shared" si="11"/>
        <v>100</v>
      </c>
      <c r="K211" s="5">
        <v>4221849.8</v>
      </c>
      <c r="L211" s="5">
        <f t="shared" si="9"/>
        <v>90.05845731413751</v>
      </c>
    </row>
    <row r="212" spans="1:12" ht="12.75">
      <c r="A212" s="2" t="s">
        <v>281</v>
      </c>
      <c r="B212" s="3" t="s">
        <v>520</v>
      </c>
      <c r="C212" s="5">
        <v>2215435.1</v>
      </c>
      <c r="D212" s="5">
        <v>2215435.1</v>
      </c>
      <c r="E212" s="5">
        <v>2215435.1</v>
      </c>
      <c r="F212" s="5"/>
      <c r="G212" s="5"/>
      <c r="H212" s="5"/>
      <c r="I212" s="5">
        <f t="shared" si="10"/>
        <v>100</v>
      </c>
      <c r="J212" s="5">
        <f t="shared" si="11"/>
        <v>100</v>
      </c>
      <c r="K212" s="5">
        <v>2288636.9</v>
      </c>
      <c r="L212" s="5">
        <f t="shared" si="9"/>
        <v>96.80151097799744</v>
      </c>
    </row>
    <row r="213" spans="1:12" ht="25.5">
      <c r="A213" s="2" t="s">
        <v>282</v>
      </c>
      <c r="B213" s="3" t="s">
        <v>521</v>
      </c>
      <c r="C213" s="5">
        <v>2215435.1</v>
      </c>
      <c r="D213" s="5">
        <v>2215435.1</v>
      </c>
      <c r="E213" s="5">
        <v>2215435.1</v>
      </c>
      <c r="F213" s="5"/>
      <c r="G213" s="5"/>
      <c r="H213" s="5"/>
      <c r="I213" s="5">
        <f t="shared" si="10"/>
        <v>100</v>
      </c>
      <c r="J213" s="5">
        <f t="shared" si="11"/>
        <v>100</v>
      </c>
      <c r="K213" s="5">
        <v>2288636.9</v>
      </c>
      <c r="L213" s="5">
        <f t="shared" si="9"/>
        <v>96.80151097799744</v>
      </c>
    </row>
    <row r="214" spans="1:12" ht="25.5">
      <c r="A214" s="2" t="s">
        <v>283</v>
      </c>
      <c r="B214" s="3" t="s">
        <v>522</v>
      </c>
      <c r="C214" s="5">
        <v>556628.2</v>
      </c>
      <c r="D214" s="5">
        <v>1368753.7</v>
      </c>
      <c r="E214" s="5">
        <v>1368753.7</v>
      </c>
      <c r="F214" s="5"/>
      <c r="G214" s="5"/>
      <c r="H214" s="5"/>
      <c r="I214" s="5" t="s">
        <v>980</v>
      </c>
      <c r="J214" s="5">
        <f t="shared" si="11"/>
        <v>100</v>
      </c>
      <c r="K214" s="5">
        <v>1716147.9</v>
      </c>
      <c r="L214" s="5">
        <f t="shared" si="9"/>
        <v>79.75732744246578</v>
      </c>
    </row>
    <row r="215" spans="1:12" ht="25.5">
      <c r="A215" s="2" t="s">
        <v>284</v>
      </c>
      <c r="B215" s="3" t="s">
        <v>523</v>
      </c>
      <c r="C215" s="5">
        <v>556628.2</v>
      </c>
      <c r="D215" s="5">
        <v>1368753.7</v>
      </c>
      <c r="E215" s="5">
        <v>1368753.7</v>
      </c>
      <c r="F215" s="5"/>
      <c r="G215" s="5"/>
      <c r="H215" s="5"/>
      <c r="I215" s="5" t="s">
        <v>980</v>
      </c>
      <c r="J215" s="5">
        <f t="shared" si="11"/>
        <v>100</v>
      </c>
      <c r="K215" s="5">
        <v>1716147.9</v>
      </c>
      <c r="L215" s="5">
        <f t="shared" si="9"/>
        <v>79.75732744246578</v>
      </c>
    </row>
    <row r="216" spans="1:12" ht="25.5">
      <c r="A216" s="2" t="s">
        <v>742</v>
      </c>
      <c r="B216" s="3" t="s">
        <v>524</v>
      </c>
      <c r="C216" s="5">
        <v>217944</v>
      </c>
      <c r="D216" s="5">
        <v>217944</v>
      </c>
      <c r="E216" s="5">
        <v>217944</v>
      </c>
      <c r="F216" s="5"/>
      <c r="G216" s="5"/>
      <c r="H216" s="5"/>
      <c r="I216" s="5">
        <f t="shared" si="10"/>
        <v>100</v>
      </c>
      <c r="J216" s="5">
        <f t="shared" si="11"/>
        <v>100</v>
      </c>
      <c r="K216" s="5">
        <v>217065</v>
      </c>
      <c r="L216" s="5">
        <f t="shared" si="9"/>
        <v>100.40494782668785</v>
      </c>
    </row>
    <row r="217" spans="1:12" ht="38.25">
      <c r="A217" s="2" t="s">
        <v>870</v>
      </c>
      <c r="B217" s="3" t="s">
        <v>525</v>
      </c>
      <c r="C217" s="5">
        <v>217944</v>
      </c>
      <c r="D217" s="5">
        <v>217944</v>
      </c>
      <c r="E217" s="5">
        <v>217944</v>
      </c>
      <c r="F217" s="5"/>
      <c r="G217" s="5"/>
      <c r="H217" s="5"/>
      <c r="I217" s="5">
        <f t="shared" si="10"/>
        <v>100</v>
      </c>
      <c r="J217" s="5">
        <f t="shared" si="11"/>
        <v>100</v>
      </c>
      <c r="K217" s="5">
        <v>217065</v>
      </c>
      <c r="L217" s="5">
        <f t="shared" si="9"/>
        <v>100.40494782668785</v>
      </c>
    </row>
    <row r="218" spans="1:12" ht="25.5">
      <c r="A218" s="2" t="s">
        <v>285</v>
      </c>
      <c r="B218" s="3" t="s">
        <v>526</v>
      </c>
      <c r="C218" s="5">
        <v>2653756.4</v>
      </c>
      <c r="D218" s="5">
        <f>D220+D222+D224+D226+D227+D232+D233+D234+D238+D241+D242+D243+D244+D245+D246+D247+D248+D249+D250+D251+D252+D253+D254+D255+D256+D257+D258+D259+D261+D263+D265+D268+D269+D271+D273+D274+D276+D278</f>
        <v>2699116.707370001</v>
      </c>
      <c r="E218" s="5">
        <v>2343786.8031</v>
      </c>
      <c r="F218" s="5"/>
      <c r="G218" s="5"/>
      <c r="H218" s="5"/>
      <c r="I218" s="5">
        <f t="shared" si="10"/>
        <v>88.31959116895584</v>
      </c>
      <c r="J218" s="5">
        <f t="shared" si="11"/>
        <v>86.83532641253473</v>
      </c>
      <c r="K218" s="5">
        <v>2582221.95125</v>
      </c>
      <c r="L218" s="5">
        <f t="shared" si="9"/>
        <v>90.76627986860005</v>
      </c>
    </row>
    <row r="219" spans="1:12" ht="12.75">
      <c r="A219" s="2" t="s">
        <v>949</v>
      </c>
      <c r="B219" s="3" t="s">
        <v>950</v>
      </c>
      <c r="C219" s="5">
        <v>0</v>
      </c>
      <c r="D219" s="5">
        <v>0</v>
      </c>
      <c r="E219" s="5">
        <v>0</v>
      </c>
      <c r="F219" s="5"/>
      <c r="G219" s="5"/>
      <c r="H219" s="5"/>
      <c r="I219" s="5">
        <v>0</v>
      </c>
      <c r="J219" s="5">
        <v>0</v>
      </c>
      <c r="K219" s="5">
        <v>31880</v>
      </c>
      <c r="L219" s="5">
        <f t="shared" si="9"/>
        <v>0</v>
      </c>
    </row>
    <row r="220" spans="1:12" ht="25.5">
      <c r="A220" s="2" t="s">
        <v>527</v>
      </c>
      <c r="B220" s="3" t="s">
        <v>528</v>
      </c>
      <c r="C220" s="5">
        <v>149400</v>
      </c>
      <c r="D220" s="5">
        <v>149400</v>
      </c>
      <c r="E220" s="5">
        <v>130279.21475</v>
      </c>
      <c r="F220" s="5"/>
      <c r="G220" s="5"/>
      <c r="H220" s="5"/>
      <c r="I220" s="5">
        <f t="shared" si="10"/>
        <v>87.20161629852744</v>
      </c>
      <c r="J220" s="5">
        <f t="shared" si="11"/>
        <v>87.20161629852744</v>
      </c>
      <c r="K220" s="5">
        <v>15040</v>
      </c>
      <c r="L220" s="5" t="s">
        <v>981</v>
      </c>
    </row>
    <row r="221" spans="1:12" ht="38.25">
      <c r="A221" s="2" t="s">
        <v>529</v>
      </c>
      <c r="B221" s="3" t="s">
        <v>530</v>
      </c>
      <c r="C221" s="5">
        <v>149400</v>
      </c>
      <c r="D221" s="5">
        <v>149400</v>
      </c>
      <c r="E221" s="5">
        <v>130279.21475</v>
      </c>
      <c r="F221" s="5"/>
      <c r="G221" s="5"/>
      <c r="H221" s="5"/>
      <c r="I221" s="5">
        <f t="shared" si="10"/>
        <v>87.20161629852744</v>
      </c>
      <c r="J221" s="5">
        <f t="shared" si="11"/>
        <v>87.20161629852744</v>
      </c>
      <c r="K221" s="5">
        <v>15040</v>
      </c>
      <c r="L221" s="5" t="s">
        <v>981</v>
      </c>
    </row>
    <row r="222" spans="1:12" ht="51">
      <c r="A222" s="2" t="s">
        <v>701</v>
      </c>
      <c r="B222" s="3" t="s">
        <v>702</v>
      </c>
      <c r="C222" s="5">
        <v>6766.1</v>
      </c>
      <c r="D222" s="5">
        <v>6766.1</v>
      </c>
      <c r="E222" s="5">
        <v>6766.1</v>
      </c>
      <c r="F222" s="5"/>
      <c r="G222" s="5"/>
      <c r="H222" s="5"/>
      <c r="I222" s="5">
        <f t="shared" si="10"/>
        <v>100</v>
      </c>
      <c r="J222" s="5">
        <f t="shared" si="11"/>
        <v>100</v>
      </c>
      <c r="K222" s="5">
        <v>17712.8</v>
      </c>
      <c r="L222" s="5">
        <f t="shared" si="9"/>
        <v>38.19892958764284</v>
      </c>
    </row>
    <row r="223" spans="1:12" ht="63.75">
      <c r="A223" s="2" t="s">
        <v>703</v>
      </c>
      <c r="B223" s="3" t="s">
        <v>704</v>
      </c>
      <c r="C223" s="5">
        <v>6766.1</v>
      </c>
      <c r="D223" s="5">
        <v>6766.1</v>
      </c>
      <c r="E223" s="5">
        <v>6766.1</v>
      </c>
      <c r="F223" s="5"/>
      <c r="G223" s="5"/>
      <c r="H223" s="5"/>
      <c r="I223" s="5">
        <f t="shared" si="10"/>
        <v>100</v>
      </c>
      <c r="J223" s="5">
        <f t="shared" si="11"/>
        <v>100</v>
      </c>
      <c r="K223" s="5">
        <v>17712.8</v>
      </c>
      <c r="L223" s="5">
        <f t="shared" si="9"/>
        <v>38.19892958764284</v>
      </c>
    </row>
    <row r="224" spans="1:12" ht="12.75">
      <c r="A224" s="2" t="s">
        <v>286</v>
      </c>
      <c r="B224" s="3" t="s">
        <v>531</v>
      </c>
      <c r="C224" s="5">
        <v>138993.3</v>
      </c>
      <c r="D224" s="5">
        <v>138993.3</v>
      </c>
      <c r="E224" s="5">
        <v>112458.02075</v>
      </c>
      <c r="F224" s="5"/>
      <c r="G224" s="5"/>
      <c r="H224" s="5"/>
      <c r="I224" s="5">
        <f t="shared" si="10"/>
        <v>80.9089508271262</v>
      </c>
      <c r="J224" s="5">
        <f t="shared" si="11"/>
        <v>80.9089508271262</v>
      </c>
      <c r="K224" s="5">
        <v>122772.33759000001</v>
      </c>
      <c r="L224" s="5">
        <f t="shared" si="9"/>
        <v>91.59882670439589</v>
      </c>
    </row>
    <row r="225" spans="1:12" ht="25.5">
      <c r="A225" s="2" t="s">
        <v>287</v>
      </c>
      <c r="B225" s="3" t="s">
        <v>532</v>
      </c>
      <c r="C225" s="5">
        <v>138993.3</v>
      </c>
      <c r="D225" s="5">
        <v>138993.3</v>
      </c>
      <c r="E225" s="5">
        <v>112458.02075</v>
      </c>
      <c r="F225" s="5"/>
      <c r="G225" s="5"/>
      <c r="H225" s="5"/>
      <c r="I225" s="5">
        <f t="shared" si="10"/>
        <v>80.9089508271262</v>
      </c>
      <c r="J225" s="5">
        <f t="shared" si="11"/>
        <v>80.9089508271262</v>
      </c>
      <c r="K225" s="5">
        <v>122772.33759000001</v>
      </c>
      <c r="L225" s="5">
        <f t="shared" si="9"/>
        <v>91.59882670439589</v>
      </c>
    </row>
    <row r="226" spans="1:12" ht="25.5">
      <c r="A226" s="2" t="s">
        <v>288</v>
      </c>
      <c r="B226" s="3" t="s">
        <v>533</v>
      </c>
      <c r="C226" s="5">
        <v>1600</v>
      </c>
      <c r="D226" s="5">
        <v>1600</v>
      </c>
      <c r="E226" s="5">
        <v>1600</v>
      </c>
      <c r="F226" s="5"/>
      <c r="G226" s="5"/>
      <c r="H226" s="5"/>
      <c r="I226" s="5">
        <f t="shared" si="10"/>
        <v>100</v>
      </c>
      <c r="J226" s="5">
        <f t="shared" si="11"/>
        <v>100</v>
      </c>
      <c r="K226" s="5">
        <v>1600</v>
      </c>
      <c r="L226" s="5">
        <f t="shared" si="9"/>
        <v>100</v>
      </c>
    </row>
    <row r="227" spans="1:12" ht="25.5">
      <c r="A227" s="2" t="s">
        <v>743</v>
      </c>
      <c r="B227" s="3" t="s">
        <v>534</v>
      </c>
      <c r="C227" s="5">
        <v>120236.5</v>
      </c>
      <c r="D227" s="5">
        <v>120236.5</v>
      </c>
      <c r="E227" s="5">
        <v>120236.48</v>
      </c>
      <c r="F227" s="5"/>
      <c r="G227" s="5"/>
      <c r="H227" s="5"/>
      <c r="I227" s="5">
        <f t="shared" si="10"/>
        <v>99.99998336611594</v>
      </c>
      <c r="J227" s="5">
        <f t="shared" si="11"/>
        <v>99.99998336611594</v>
      </c>
      <c r="K227" s="5">
        <v>11868.5631</v>
      </c>
      <c r="L227" s="5" t="s">
        <v>981</v>
      </c>
    </row>
    <row r="228" spans="1:12" ht="25.5">
      <c r="A228" s="2" t="s">
        <v>871</v>
      </c>
      <c r="B228" s="3" t="s">
        <v>535</v>
      </c>
      <c r="C228" s="5">
        <v>120236.5</v>
      </c>
      <c r="D228" s="5">
        <v>120236.5</v>
      </c>
      <c r="E228" s="5">
        <v>120236.48</v>
      </c>
      <c r="F228" s="5"/>
      <c r="G228" s="5"/>
      <c r="H228" s="5"/>
      <c r="I228" s="5">
        <f t="shared" si="10"/>
        <v>99.99998336611594</v>
      </c>
      <c r="J228" s="5">
        <f t="shared" si="11"/>
        <v>99.99998336611594</v>
      </c>
      <c r="K228" s="5">
        <v>11868.5631</v>
      </c>
      <c r="L228" s="5" t="s">
        <v>981</v>
      </c>
    </row>
    <row r="229" spans="1:12" ht="25.5">
      <c r="A229" s="2" t="s">
        <v>951</v>
      </c>
      <c r="B229" s="3" t="s">
        <v>952</v>
      </c>
      <c r="C229" s="5">
        <v>0</v>
      </c>
      <c r="D229" s="5">
        <v>0</v>
      </c>
      <c r="E229" s="5">
        <v>0</v>
      </c>
      <c r="F229" s="5"/>
      <c r="G229" s="5"/>
      <c r="H229" s="5"/>
      <c r="I229" s="5">
        <v>0</v>
      </c>
      <c r="J229" s="5">
        <v>0</v>
      </c>
      <c r="K229" s="5">
        <v>15617.926</v>
      </c>
      <c r="L229" s="5">
        <f t="shared" si="9"/>
        <v>0</v>
      </c>
    </row>
    <row r="230" spans="1:12" ht="38.25">
      <c r="A230" s="2" t="s">
        <v>953</v>
      </c>
      <c r="B230" s="3" t="s">
        <v>954</v>
      </c>
      <c r="C230" s="5">
        <v>0</v>
      </c>
      <c r="D230" s="5">
        <v>0</v>
      </c>
      <c r="E230" s="5">
        <v>0</v>
      </c>
      <c r="F230" s="5"/>
      <c r="G230" s="5"/>
      <c r="H230" s="5"/>
      <c r="I230" s="5">
        <v>0</v>
      </c>
      <c r="J230" s="5">
        <v>0</v>
      </c>
      <c r="K230" s="5">
        <v>15617.926</v>
      </c>
      <c r="L230" s="5">
        <f t="shared" si="9"/>
        <v>0</v>
      </c>
    </row>
    <row r="231" spans="1:12" ht="38.25">
      <c r="A231" s="2" t="s">
        <v>955</v>
      </c>
      <c r="B231" s="3" t="s">
        <v>956</v>
      </c>
      <c r="C231" s="5">
        <v>0</v>
      </c>
      <c r="D231" s="5">
        <v>0</v>
      </c>
      <c r="E231" s="5">
        <v>0</v>
      </c>
      <c r="F231" s="5"/>
      <c r="G231" s="5"/>
      <c r="H231" s="5"/>
      <c r="I231" s="5">
        <v>0</v>
      </c>
      <c r="J231" s="5">
        <v>0</v>
      </c>
      <c r="K231" s="5">
        <v>287864</v>
      </c>
      <c r="L231" s="5">
        <f t="shared" si="9"/>
        <v>0</v>
      </c>
    </row>
    <row r="232" spans="1:12" ht="25.5">
      <c r="A232" s="2" t="s">
        <v>744</v>
      </c>
      <c r="B232" s="3" t="s">
        <v>536</v>
      </c>
      <c r="C232" s="5">
        <v>9667.8</v>
      </c>
      <c r="D232" s="5">
        <v>9667.8</v>
      </c>
      <c r="E232" s="5">
        <v>9667.8</v>
      </c>
      <c r="F232" s="5"/>
      <c r="G232" s="5"/>
      <c r="H232" s="5"/>
      <c r="I232" s="5">
        <f t="shared" si="10"/>
        <v>100</v>
      </c>
      <c r="J232" s="5">
        <f t="shared" si="11"/>
        <v>100</v>
      </c>
      <c r="K232" s="5">
        <v>13387.4</v>
      </c>
      <c r="L232" s="5">
        <f t="shared" si="9"/>
        <v>72.21566547649282</v>
      </c>
    </row>
    <row r="233" spans="1:12" ht="38.25">
      <c r="A233" s="2" t="s">
        <v>289</v>
      </c>
      <c r="B233" s="3" t="s">
        <v>537</v>
      </c>
      <c r="C233" s="5">
        <v>696</v>
      </c>
      <c r="D233" s="5">
        <v>696</v>
      </c>
      <c r="E233" s="5">
        <v>695.97</v>
      </c>
      <c r="F233" s="5"/>
      <c r="G233" s="5"/>
      <c r="H233" s="5"/>
      <c r="I233" s="5">
        <f t="shared" si="10"/>
        <v>99.99568965517241</v>
      </c>
      <c r="J233" s="5">
        <f t="shared" si="11"/>
        <v>99.99568965517241</v>
      </c>
      <c r="K233" s="5">
        <v>1229.58</v>
      </c>
      <c r="L233" s="5">
        <f t="shared" si="9"/>
        <v>56.60225442834139</v>
      </c>
    </row>
    <row r="234" spans="1:12" ht="63.75">
      <c r="A234" s="2" t="s">
        <v>872</v>
      </c>
      <c r="B234" s="3" t="s">
        <v>538</v>
      </c>
      <c r="C234" s="5">
        <v>2768.5</v>
      </c>
      <c r="D234" s="5">
        <v>2768.5</v>
      </c>
      <c r="E234" s="5">
        <v>2035.5243400000002</v>
      </c>
      <c r="F234" s="5"/>
      <c r="G234" s="5"/>
      <c r="H234" s="5"/>
      <c r="I234" s="5">
        <f t="shared" si="10"/>
        <v>73.52444789597256</v>
      </c>
      <c r="J234" s="5">
        <f t="shared" si="11"/>
        <v>73.52444789597256</v>
      </c>
      <c r="K234" s="5">
        <v>3596.6525699999997</v>
      </c>
      <c r="L234" s="5">
        <f t="shared" si="9"/>
        <v>56.594967136344785</v>
      </c>
    </row>
    <row r="235" spans="1:12" ht="25.5">
      <c r="A235" s="2" t="s">
        <v>957</v>
      </c>
      <c r="B235" s="3" t="s">
        <v>958</v>
      </c>
      <c r="C235" s="5">
        <v>0</v>
      </c>
      <c r="D235" s="5">
        <v>0</v>
      </c>
      <c r="E235" s="5">
        <v>0</v>
      </c>
      <c r="F235" s="5"/>
      <c r="G235" s="5"/>
      <c r="H235" s="5"/>
      <c r="I235" s="5">
        <v>0</v>
      </c>
      <c r="J235" s="5">
        <v>0</v>
      </c>
      <c r="K235" s="5">
        <v>5783.008360000001</v>
      </c>
      <c r="L235" s="5">
        <f t="shared" si="9"/>
        <v>0</v>
      </c>
    </row>
    <row r="236" spans="1:12" ht="38.25">
      <c r="A236" s="2" t="s">
        <v>959</v>
      </c>
      <c r="B236" s="3" t="s">
        <v>960</v>
      </c>
      <c r="C236" s="5">
        <v>0</v>
      </c>
      <c r="D236" s="5">
        <v>0</v>
      </c>
      <c r="E236" s="5">
        <v>0</v>
      </c>
      <c r="F236" s="5"/>
      <c r="G236" s="5"/>
      <c r="H236" s="5"/>
      <c r="I236" s="5">
        <v>0</v>
      </c>
      <c r="J236" s="5">
        <v>0</v>
      </c>
      <c r="K236" s="5">
        <v>5063.3</v>
      </c>
      <c r="L236" s="5">
        <f t="shared" si="9"/>
        <v>0</v>
      </c>
    </row>
    <row r="237" spans="1:12" ht="38.25">
      <c r="A237" s="2" t="s">
        <v>961</v>
      </c>
      <c r="B237" s="3" t="s">
        <v>962</v>
      </c>
      <c r="C237" s="5">
        <v>0</v>
      </c>
      <c r="D237" s="5">
        <v>0</v>
      </c>
      <c r="E237" s="5">
        <v>0</v>
      </c>
      <c r="F237" s="5"/>
      <c r="G237" s="5"/>
      <c r="H237" s="5"/>
      <c r="I237" s="5">
        <v>0</v>
      </c>
      <c r="J237" s="5">
        <v>0</v>
      </c>
      <c r="K237" s="5">
        <v>5939.6</v>
      </c>
      <c r="L237" s="5">
        <f t="shared" si="9"/>
        <v>0</v>
      </c>
    </row>
    <row r="238" spans="1:12" ht="38.25">
      <c r="A238" s="2" t="s">
        <v>745</v>
      </c>
      <c r="B238" s="3" t="s">
        <v>787</v>
      </c>
      <c r="C238" s="5">
        <v>5886.4</v>
      </c>
      <c r="D238" s="5">
        <v>5886.4</v>
      </c>
      <c r="E238" s="5">
        <v>5886.336</v>
      </c>
      <c r="F238" s="5"/>
      <c r="G238" s="5"/>
      <c r="H238" s="5"/>
      <c r="I238" s="5">
        <f t="shared" si="10"/>
        <v>99.99891274802937</v>
      </c>
      <c r="J238" s="5">
        <f t="shared" si="11"/>
        <v>99.99891274802937</v>
      </c>
      <c r="K238" s="5">
        <v>6573.976</v>
      </c>
      <c r="L238" s="5">
        <f t="shared" si="9"/>
        <v>89.53996789766194</v>
      </c>
    </row>
    <row r="239" spans="1:12" ht="38.25">
      <c r="A239" s="2" t="s">
        <v>746</v>
      </c>
      <c r="B239" s="3" t="s">
        <v>788</v>
      </c>
      <c r="C239" s="5">
        <v>5886.4</v>
      </c>
      <c r="D239" s="5">
        <v>5886.4</v>
      </c>
      <c r="E239" s="5">
        <v>5886.336</v>
      </c>
      <c r="F239" s="5"/>
      <c r="G239" s="5"/>
      <c r="H239" s="5"/>
      <c r="I239" s="5">
        <f t="shared" si="10"/>
        <v>99.99891274802937</v>
      </c>
      <c r="J239" s="5">
        <f t="shared" si="11"/>
        <v>99.99891274802937</v>
      </c>
      <c r="K239" s="5">
        <v>6573.976</v>
      </c>
      <c r="L239" s="5">
        <f t="shared" si="9"/>
        <v>89.53996789766194</v>
      </c>
    </row>
    <row r="240" spans="1:12" ht="25.5">
      <c r="A240" s="2" t="s">
        <v>963</v>
      </c>
      <c r="B240" s="3" t="s">
        <v>964</v>
      </c>
      <c r="C240" s="5">
        <v>0</v>
      </c>
      <c r="D240" s="5">
        <v>0</v>
      </c>
      <c r="E240" s="5">
        <v>0</v>
      </c>
      <c r="F240" s="5"/>
      <c r="G240" s="5"/>
      <c r="H240" s="5"/>
      <c r="I240" s="5">
        <v>0</v>
      </c>
      <c r="J240" s="5">
        <v>0</v>
      </c>
      <c r="K240" s="5">
        <v>154223.3</v>
      </c>
      <c r="L240" s="5">
        <f t="shared" si="9"/>
        <v>0</v>
      </c>
    </row>
    <row r="241" spans="1:12" ht="38.25">
      <c r="A241" s="2" t="s">
        <v>290</v>
      </c>
      <c r="B241" s="3" t="s">
        <v>539</v>
      </c>
      <c r="C241" s="5">
        <v>211007.1</v>
      </c>
      <c r="D241" s="5">
        <v>256367.40737</v>
      </c>
      <c r="E241" s="5">
        <v>256367.40737</v>
      </c>
      <c r="F241" s="5"/>
      <c r="G241" s="5"/>
      <c r="H241" s="5"/>
      <c r="I241" s="5">
        <f t="shared" si="10"/>
        <v>121.49705264420012</v>
      </c>
      <c r="J241" s="5">
        <f t="shared" si="11"/>
        <v>100</v>
      </c>
      <c r="K241" s="5">
        <v>169949.6</v>
      </c>
      <c r="L241" s="5">
        <f t="shared" si="9"/>
        <v>150.84907959183192</v>
      </c>
    </row>
    <row r="242" spans="1:12" ht="38.25">
      <c r="A242" s="2" t="s">
        <v>747</v>
      </c>
      <c r="B242" s="3" t="s">
        <v>683</v>
      </c>
      <c r="C242" s="5">
        <v>47851.7</v>
      </c>
      <c r="D242" s="5">
        <v>47851.7</v>
      </c>
      <c r="E242" s="5">
        <v>47851.7</v>
      </c>
      <c r="F242" s="5"/>
      <c r="G242" s="5"/>
      <c r="H242" s="5"/>
      <c r="I242" s="5">
        <f t="shared" si="10"/>
        <v>100</v>
      </c>
      <c r="J242" s="5">
        <f t="shared" si="11"/>
        <v>100</v>
      </c>
      <c r="K242" s="5">
        <v>49897.1</v>
      </c>
      <c r="L242" s="5">
        <f t="shared" si="9"/>
        <v>95.90076377184245</v>
      </c>
    </row>
    <row r="243" spans="1:12" ht="25.5">
      <c r="A243" s="2" t="s">
        <v>291</v>
      </c>
      <c r="B243" s="3" t="s">
        <v>540</v>
      </c>
      <c r="C243" s="5">
        <v>7380.8</v>
      </c>
      <c r="D243" s="5">
        <v>7380.8</v>
      </c>
      <c r="E243" s="5">
        <v>7282.93579</v>
      </c>
      <c r="F243" s="5"/>
      <c r="G243" s="5"/>
      <c r="H243" s="5"/>
      <c r="I243" s="5">
        <f t="shared" si="10"/>
        <v>98.67407042597009</v>
      </c>
      <c r="J243" s="5">
        <f t="shared" si="11"/>
        <v>98.67407042597009</v>
      </c>
      <c r="K243" s="5">
        <v>3131.3997000000004</v>
      </c>
      <c r="L243" s="5" t="s">
        <v>981</v>
      </c>
    </row>
    <row r="244" spans="1:12" ht="25.5">
      <c r="A244" s="2" t="s">
        <v>873</v>
      </c>
      <c r="B244" s="3" t="s">
        <v>915</v>
      </c>
      <c r="C244" s="5">
        <v>847.7</v>
      </c>
      <c r="D244" s="5">
        <v>847.7</v>
      </c>
      <c r="E244" s="5">
        <v>0</v>
      </c>
      <c r="F244" s="5"/>
      <c r="G244" s="5"/>
      <c r="H244" s="5"/>
      <c r="I244" s="5">
        <f t="shared" si="10"/>
        <v>0</v>
      </c>
      <c r="J244" s="5">
        <f t="shared" si="11"/>
        <v>0</v>
      </c>
      <c r="K244" s="5">
        <v>0</v>
      </c>
      <c r="L244" s="5">
        <v>0</v>
      </c>
    </row>
    <row r="245" spans="1:12" ht="25.5">
      <c r="A245" s="2" t="s">
        <v>874</v>
      </c>
      <c r="B245" s="3" t="s">
        <v>916</v>
      </c>
      <c r="C245" s="5">
        <v>8013</v>
      </c>
      <c r="D245" s="5">
        <v>8013</v>
      </c>
      <c r="E245" s="5">
        <v>130.671</v>
      </c>
      <c r="F245" s="5"/>
      <c r="G245" s="5"/>
      <c r="H245" s="5"/>
      <c r="I245" s="5">
        <f t="shared" si="10"/>
        <v>1.6307375514788467</v>
      </c>
      <c r="J245" s="5">
        <f t="shared" si="11"/>
        <v>1.6307375514788467</v>
      </c>
      <c r="K245" s="5">
        <v>0</v>
      </c>
      <c r="L245" s="5">
        <v>0</v>
      </c>
    </row>
    <row r="246" spans="1:12" ht="38.25">
      <c r="A246" s="2" t="s">
        <v>292</v>
      </c>
      <c r="B246" s="3" t="s">
        <v>541</v>
      </c>
      <c r="C246" s="5">
        <v>37608.6</v>
      </c>
      <c r="D246" s="5">
        <v>37608.6</v>
      </c>
      <c r="E246" s="5">
        <v>11108.926</v>
      </c>
      <c r="F246" s="5"/>
      <c r="G246" s="5"/>
      <c r="H246" s="5"/>
      <c r="I246" s="5">
        <f t="shared" si="10"/>
        <v>29.538259866094457</v>
      </c>
      <c r="J246" s="5">
        <f t="shared" si="11"/>
        <v>29.538259866094457</v>
      </c>
      <c r="K246" s="5">
        <v>23845.9</v>
      </c>
      <c r="L246" s="5">
        <f t="shared" si="9"/>
        <v>46.58631462851056</v>
      </c>
    </row>
    <row r="247" spans="1:12" ht="51">
      <c r="A247" s="2" t="s">
        <v>293</v>
      </c>
      <c r="B247" s="3" t="s">
        <v>542</v>
      </c>
      <c r="C247" s="5">
        <v>106286</v>
      </c>
      <c r="D247" s="5">
        <v>106286</v>
      </c>
      <c r="E247" s="5">
        <v>67524.555</v>
      </c>
      <c r="F247" s="5"/>
      <c r="G247" s="5"/>
      <c r="H247" s="5"/>
      <c r="I247" s="5">
        <f t="shared" si="10"/>
        <v>63.53099655646086</v>
      </c>
      <c r="J247" s="5">
        <f t="shared" si="11"/>
        <v>63.53099655646086</v>
      </c>
      <c r="K247" s="5">
        <v>90060</v>
      </c>
      <c r="L247" s="5">
        <f t="shared" si="9"/>
        <v>74.9772984676882</v>
      </c>
    </row>
    <row r="248" spans="1:12" ht="51">
      <c r="A248" s="2" t="s">
        <v>687</v>
      </c>
      <c r="B248" s="3" t="s">
        <v>688</v>
      </c>
      <c r="C248" s="5">
        <v>1145.7</v>
      </c>
      <c r="D248" s="5">
        <v>1145.7</v>
      </c>
      <c r="E248" s="5">
        <v>1145.7</v>
      </c>
      <c r="F248" s="5"/>
      <c r="G248" s="5"/>
      <c r="H248" s="5"/>
      <c r="I248" s="5">
        <f t="shared" si="10"/>
        <v>100</v>
      </c>
      <c r="J248" s="5">
        <f t="shared" si="11"/>
        <v>100</v>
      </c>
      <c r="K248" s="5">
        <v>1798.43276</v>
      </c>
      <c r="L248" s="5">
        <f t="shared" si="9"/>
        <v>63.7054676428381</v>
      </c>
    </row>
    <row r="249" spans="1:13" ht="38.25">
      <c r="A249" s="2" t="s">
        <v>294</v>
      </c>
      <c r="B249" s="3" t="s">
        <v>543</v>
      </c>
      <c r="C249" s="5">
        <v>145479.4</v>
      </c>
      <c r="D249" s="5">
        <v>145479.4</v>
      </c>
      <c r="E249" s="5">
        <v>145479.4</v>
      </c>
      <c r="F249" s="5"/>
      <c r="G249" s="5"/>
      <c r="H249" s="5"/>
      <c r="I249" s="5">
        <f t="shared" si="10"/>
        <v>100</v>
      </c>
      <c r="J249" s="5">
        <f t="shared" si="11"/>
        <v>100</v>
      </c>
      <c r="K249" s="5">
        <v>129230.4</v>
      </c>
      <c r="L249" s="5">
        <f t="shared" si="9"/>
        <v>112.57366687714345</v>
      </c>
      <c r="M249" s="5">
        <v>30486.2</v>
      </c>
    </row>
    <row r="250" spans="1:12" ht="25.5">
      <c r="A250" s="2" t="s">
        <v>295</v>
      </c>
      <c r="B250" s="3" t="s">
        <v>544</v>
      </c>
      <c r="C250" s="5">
        <v>57485</v>
      </c>
      <c r="D250" s="5">
        <v>57485</v>
      </c>
      <c r="E250" s="5">
        <v>57485</v>
      </c>
      <c r="F250" s="5"/>
      <c r="G250" s="5"/>
      <c r="H250" s="5"/>
      <c r="I250" s="5">
        <f t="shared" si="10"/>
        <v>100</v>
      </c>
      <c r="J250" s="5">
        <f t="shared" si="11"/>
        <v>100</v>
      </c>
      <c r="K250" s="5">
        <v>46598.8</v>
      </c>
      <c r="L250" s="5">
        <f t="shared" si="9"/>
        <v>123.36154579087872</v>
      </c>
    </row>
    <row r="251" spans="1:12" ht="25.5">
      <c r="A251" s="2" t="s">
        <v>748</v>
      </c>
      <c r="B251" s="3" t="s">
        <v>545</v>
      </c>
      <c r="C251" s="5">
        <v>59770.4</v>
      </c>
      <c r="D251" s="5">
        <v>59770.4</v>
      </c>
      <c r="E251" s="5">
        <v>59770.4</v>
      </c>
      <c r="F251" s="5"/>
      <c r="G251" s="5"/>
      <c r="H251" s="5"/>
      <c r="I251" s="5">
        <f t="shared" si="10"/>
        <v>100</v>
      </c>
      <c r="J251" s="5">
        <f t="shared" si="11"/>
        <v>100</v>
      </c>
      <c r="K251" s="5">
        <v>60945.6</v>
      </c>
      <c r="L251" s="5">
        <f t="shared" si="9"/>
        <v>98.07172297918144</v>
      </c>
    </row>
    <row r="252" spans="1:12" ht="25.5">
      <c r="A252" s="2" t="s">
        <v>875</v>
      </c>
      <c r="B252" s="3" t="s">
        <v>917</v>
      </c>
      <c r="C252" s="5">
        <v>11971</v>
      </c>
      <c r="D252" s="5">
        <v>11971</v>
      </c>
      <c r="E252" s="5">
        <v>114.77</v>
      </c>
      <c r="F252" s="5"/>
      <c r="G252" s="5"/>
      <c r="H252" s="5"/>
      <c r="I252" s="5">
        <f t="shared" si="10"/>
        <v>0.9587336062150197</v>
      </c>
      <c r="J252" s="5">
        <f t="shared" si="11"/>
        <v>0.9587336062150197</v>
      </c>
      <c r="K252" s="5">
        <v>0</v>
      </c>
      <c r="L252" s="5">
        <v>0</v>
      </c>
    </row>
    <row r="253" spans="1:12" ht="38.25">
      <c r="A253" s="2" t="s">
        <v>296</v>
      </c>
      <c r="B253" s="3" t="s">
        <v>546</v>
      </c>
      <c r="C253" s="5">
        <v>155203.9</v>
      </c>
      <c r="D253" s="5">
        <v>155203.9</v>
      </c>
      <c r="E253" s="5">
        <v>122343.841</v>
      </c>
      <c r="F253" s="5"/>
      <c r="G253" s="5"/>
      <c r="H253" s="5"/>
      <c r="I253" s="5">
        <f t="shared" si="10"/>
        <v>78.82781360519935</v>
      </c>
      <c r="J253" s="5">
        <f t="shared" si="11"/>
        <v>78.82781360519935</v>
      </c>
      <c r="K253" s="5">
        <v>61146.2</v>
      </c>
      <c r="L253" s="5" t="s">
        <v>981</v>
      </c>
    </row>
    <row r="254" spans="1:12" ht="51">
      <c r="A254" s="2" t="s">
        <v>297</v>
      </c>
      <c r="B254" s="3" t="s">
        <v>547</v>
      </c>
      <c r="C254" s="5">
        <v>811532</v>
      </c>
      <c r="D254" s="5">
        <v>811532</v>
      </c>
      <c r="E254" s="5">
        <v>811532</v>
      </c>
      <c r="F254" s="5"/>
      <c r="G254" s="5"/>
      <c r="H254" s="5"/>
      <c r="I254" s="5">
        <f t="shared" si="10"/>
        <v>100</v>
      </c>
      <c r="J254" s="5">
        <f t="shared" si="11"/>
        <v>100</v>
      </c>
      <c r="K254" s="5">
        <v>691626.5</v>
      </c>
      <c r="L254" s="5">
        <f t="shared" si="9"/>
        <v>117.33674172403748</v>
      </c>
    </row>
    <row r="255" spans="1:12" ht="51">
      <c r="A255" s="2" t="s">
        <v>689</v>
      </c>
      <c r="B255" s="3" t="s">
        <v>690</v>
      </c>
      <c r="C255" s="5">
        <v>9276.7</v>
      </c>
      <c r="D255" s="5">
        <v>9276.7</v>
      </c>
      <c r="E255" s="5">
        <v>9276.7</v>
      </c>
      <c r="F255" s="5"/>
      <c r="G255" s="5"/>
      <c r="H255" s="5"/>
      <c r="I255" s="5">
        <f t="shared" si="10"/>
        <v>100</v>
      </c>
      <c r="J255" s="5">
        <f t="shared" si="11"/>
        <v>100</v>
      </c>
      <c r="K255" s="5">
        <v>3908.99552</v>
      </c>
      <c r="L255" s="5" t="s">
        <v>981</v>
      </c>
    </row>
    <row r="256" spans="1:12" ht="25.5">
      <c r="A256" s="2" t="s">
        <v>298</v>
      </c>
      <c r="B256" s="3" t="s">
        <v>548</v>
      </c>
      <c r="C256" s="5">
        <v>4896.7</v>
      </c>
      <c r="D256" s="5">
        <v>4896.7</v>
      </c>
      <c r="E256" s="5">
        <v>4896.7</v>
      </c>
      <c r="F256" s="5"/>
      <c r="G256" s="5"/>
      <c r="H256" s="5"/>
      <c r="I256" s="5">
        <f t="shared" si="10"/>
        <v>100</v>
      </c>
      <c r="J256" s="5">
        <f t="shared" si="11"/>
        <v>100</v>
      </c>
      <c r="K256" s="5">
        <v>4890.824</v>
      </c>
      <c r="L256" s="5">
        <f t="shared" si="9"/>
        <v>100.1201433541669</v>
      </c>
    </row>
    <row r="257" spans="1:12" ht="38.25">
      <c r="A257" s="2" t="s">
        <v>749</v>
      </c>
      <c r="B257" s="3" t="s">
        <v>789</v>
      </c>
      <c r="C257" s="5">
        <v>2852.6</v>
      </c>
      <c r="D257" s="5">
        <v>2852.6</v>
      </c>
      <c r="E257" s="5">
        <v>2087.715</v>
      </c>
      <c r="F257" s="5"/>
      <c r="G257" s="5"/>
      <c r="H257" s="5"/>
      <c r="I257" s="5">
        <f t="shared" si="10"/>
        <v>73.18639136226601</v>
      </c>
      <c r="J257" s="5">
        <f t="shared" si="11"/>
        <v>73.18639136226601</v>
      </c>
      <c r="K257" s="5">
        <v>749</v>
      </c>
      <c r="L257" s="5" t="s">
        <v>981</v>
      </c>
    </row>
    <row r="258" spans="1:12" ht="25.5">
      <c r="A258" s="2" t="s">
        <v>299</v>
      </c>
      <c r="B258" s="3" t="s">
        <v>549</v>
      </c>
      <c r="C258" s="5">
        <v>12642</v>
      </c>
      <c r="D258" s="5">
        <v>12642</v>
      </c>
      <c r="E258" s="5">
        <v>12642</v>
      </c>
      <c r="F258" s="5"/>
      <c r="G258" s="5"/>
      <c r="H258" s="5"/>
      <c r="I258" s="5">
        <f t="shared" si="10"/>
        <v>100</v>
      </c>
      <c r="J258" s="5">
        <f t="shared" si="11"/>
        <v>100</v>
      </c>
      <c r="K258" s="5">
        <v>4106</v>
      </c>
      <c r="L258" s="5" t="s">
        <v>981</v>
      </c>
    </row>
    <row r="259" spans="1:12" ht="12.75">
      <c r="A259" s="2" t="s">
        <v>876</v>
      </c>
      <c r="B259" s="3" t="s">
        <v>550</v>
      </c>
      <c r="C259" s="5">
        <v>13482</v>
      </c>
      <c r="D259" s="5">
        <v>13482</v>
      </c>
      <c r="E259" s="5">
        <v>13482</v>
      </c>
      <c r="F259" s="5"/>
      <c r="G259" s="5"/>
      <c r="H259" s="5"/>
      <c r="I259" s="5">
        <f t="shared" si="10"/>
        <v>100</v>
      </c>
      <c r="J259" s="5">
        <f t="shared" si="11"/>
        <v>100</v>
      </c>
      <c r="K259" s="5">
        <v>2562</v>
      </c>
      <c r="L259" s="5" t="s">
        <v>981</v>
      </c>
    </row>
    <row r="260" spans="1:12" ht="25.5">
      <c r="A260" s="2" t="s">
        <v>300</v>
      </c>
      <c r="B260" s="3" t="s">
        <v>551</v>
      </c>
      <c r="C260" s="5">
        <v>13482</v>
      </c>
      <c r="D260" s="5">
        <v>13482</v>
      </c>
      <c r="E260" s="5">
        <v>13482</v>
      </c>
      <c r="F260" s="5"/>
      <c r="G260" s="5"/>
      <c r="H260" s="5"/>
      <c r="I260" s="5">
        <f t="shared" si="10"/>
        <v>100</v>
      </c>
      <c r="J260" s="5">
        <f t="shared" si="11"/>
        <v>100</v>
      </c>
      <c r="K260" s="5">
        <v>2562</v>
      </c>
      <c r="L260" s="5" t="s">
        <v>981</v>
      </c>
    </row>
    <row r="261" spans="1:12" ht="38.25">
      <c r="A261" s="2" t="s">
        <v>301</v>
      </c>
      <c r="B261" s="3" t="s">
        <v>552</v>
      </c>
      <c r="C261" s="5">
        <v>5890.1</v>
      </c>
      <c r="D261" s="5">
        <v>5890.1</v>
      </c>
      <c r="E261" s="5">
        <v>3596.454</v>
      </c>
      <c r="F261" s="5"/>
      <c r="G261" s="5"/>
      <c r="H261" s="5"/>
      <c r="I261" s="5">
        <f t="shared" si="10"/>
        <v>61.059302898083224</v>
      </c>
      <c r="J261" s="5">
        <f t="shared" si="11"/>
        <v>61.059302898083224</v>
      </c>
      <c r="K261" s="5">
        <v>5646.453</v>
      </c>
      <c r="L261" s="5">
        <f t="shared" si="9"/>
        <v>63.69403942616718</v>
      </c>
    </row>
    <row r="262" spans="1:12" ht="51">
      <c r="A262" s="2" t="s">
        <v>965</v>
      </c>
      <c r="B262" s="3" t="s">
        <v>966</v>
      </c>
      <c r="C262" s="5">
        <v>0</v>
      </c>
      <c r="D262" s="5">
        <v>0</v>
      </c>
      <c r="E262" s="5">
        <v>0</v>
      </c>
      <c r="F262" s="5"/>
      <c r="G262" s="5"/>
      <c r="H262" s="5"/>
      <c r="I262" s="5">
        <v>0</v>
      </c>
      <c r="J262" s="5">
        <v>0</v>
      </c>
      <c r="K262" s="5">
        <v>42.01332</v>
      </c>
      <c r="L262" s="5">
        <v>0</v>
      </c>
    </row>
    <row r="263" spans="1:12" ht="25.5">
      <c r="A263" s="2" t="s">
        <v>553</v>
      </c>
      <c r="B263" s="3" t="s">
        <v>554</v>
      </c>
      <c r="C263" s="5">
        <v>281158.1</v>
      </c>
      <c r="D263" s="5">
        <v>281158.1</v>
      </c>
      <c r="E263" s="5">
        <v>150333.29</v>
      </c>
      <c r="F263" s="5"/>
      <c r="G263" s="5"/>
      <c r="H263" s="5"/>
      <c r="I263" s="5">
        <f t="shared" si="10"/>
        <v>53.46930783783217</v>
      </c>
      <c r="J263" s="5">
        <f t="shared" si="11"/>
        <v>53.46930783783217</v>
      </c>
      <c r="K263" s="5">
        <v>402872.3</v>
      </c>
      <c r="L263" s="5">
        <f t="shared" si="9"/>
        <v>37.315370155754074</v>
      </c>
    </row>
    <row r="264" spans="1:12" ht="25.5">
      <c r="A264" s="2" t="s">
        <v>555</v>
      </c>
      <c r="B264" s="3" t="s">
        <v>556</v>
      </c>
      <c r="C264" s="5">
        <v>281158.1</v>
      </c>
      <c r="D264" s="5">
        <v>281158.1</v>
      </c>
      <c r="E264" s="5">
        <v>150333.29</v>
      </c>
      <c r="F264" s="5"/>
      <c r="G264" s="5"/>
      <c r="H264" s="5"/>
      <c r="I264" s="5">
        <f t="shared" si="10"/>
        <v>53.46930783783217</v>
      </c>
      <c r="J264" s="5">
        <f t="shared" si="11"/>
        <v>53.46930783783217</v>
      </c>
      <c r="K264" s="5">
        <v>402872.3</v>
      </c>
      <c r="L264" s="5">
        <f t="shared" si="9"/>
        <v>37.315370155754074</v>
      </c>
    </row>
    <row r="265" spans="1:12" ht="38.25">
      <c r="A265" s="2" t="s">
        <v>877</v>
      </c>
      <c r="B265" s="3" t="s">
        <v>790</v>
      </c>
      <c r="C265" s="5">
        <v>20110.3</v>
      </c>
      <c r="D265" s="5">
        <v>20110.3</v>
      </c>
      <c r="E265" s="5">
        <v>20109.73037</v>
      </c>
      <c r="F265" s="5"/>
      <c r="G265" s="5"/>
      <c r="H265" s="5"/>
      <c r="I265" s="5">
        <f t="shared" si="10"/>
        <v>99.99716747139527</v>
      </c>
      <c r="J265" s="5">
        <f t="shared" si="11"/>
        <v>99.99716747139527</v>
      </c>
      <c r="K265" s="5">
        <v>16866.2</v>
      </c>
      <c r="L265" s="5">
        <f aca="true" t="shared" si="12" ref="L265:L332">E265/K265*100</f>
        <v>119.23094929503979</v>
      </c>
    </row>
    <row r="266" spans="1:12" ht="38.25">
      <c r="A266" s="2" t="s">
        <v>967</v>
      </c>
      <c r="B266" s="3" t="s">
        <v>968</v>
      </c>
      <c r="C266" s="5">
        <v>0</v>
      </c>
      <c r="D266" s="5">
        <v>0</v>
      </c>
      <c r="E266" s="5">
        <v>0</v>
      </c>
      <c r="F266" s="5"/>
      <c r="G266" s="5"/>
      <c r="H266" s="5"/>
      <c r="I266" s="5">
        <v>0</v>
      </c>
      <c r="J266" s="5">
        <v>0</v>
      </c>
      <c r="K266" s="5">
        <v>86596</v>
      </c>
      <c r="L266" s="5">
        <f t="shared" si="12"/>
        <v>0</v>
      </c>
    </row>
    <row r="267" spans="1:12" ht="38.25">
      <c r="A267" s="2" t="s">
        <v>967</v>
      </c>
      <c r="B267" s="3" t="s">
        <v>969</v>
      </c>
      <c r="C267" s="5">
        <v>0</v>
      </c>
      <c r="D267" s="5">
        <v>0</v>
      </c>
      <c r="E267" s="5">
        <v>0</v>
      </c>
      <c r="F267" s="5"/>
      <c r="G267" s="5"/>
      <c r="H267" s="5"/>
      <c r="I267" s="5">
        <v>0</v>
      </c>
      <c r="J267" s="5">
        <v>0</v>
      </c>
      <c r="K267" s="5">
        <v>86596</v>
      </c>
      <c r="L267" s="5">
        <f t="shared" si="12"/>
        <v>0</v>
      </c>
    </row>
    <row r="268" spans="1:12" ht="38.25">
      <c r="A268" s="2" t="s">
        <v>750</v>
      </c>
      <c r="B268" s="3" t="s">
        <v>791</v>
      </c>
      <c r="C268" s="5">
        <v>23.9</v>
      </c>
      <c r="D268" s="5">
        <v>23.9</v>
      </c>
      <c r="E268" s="5">
        <v>23.905</v>
      </c>
      <c r="F268" s="5"/>
      <c r="G268" s="5"/>
      <c r="H268" s="5"/>
      <c r="I268" s="5">
        <f t="shared" si="10"/>
        <v>100.02092050209205</v>
      </c>
      <c r="J268" s="5">
        <f t="shared" si="11"/>
        <v>100.02092050209205</v>
      </c>
      <c r="K268" s="5">
        <v>89.08</v>
      </c>
      <c r="L268" s="5">
        <f t="shared" si="12"/>
        <v>26.835428828019758</v>
      </c>
    </row>
    <row r="269" spans="1:12" ht="38.25">
      <c r="A269" s="2" t="s">
        <v>751</v>
      </c>
      <c r="B269" s="3" t="s">
        <v>792</v>
      </c>
      <c r="C269" s="5">
        <v>26095.6</v>
      </c>
      <c r="D269" s="5">
        <v>26095.6</v>
      </c>
      <c r="E269" s="5">
        <v>26095.6</v>
      </c>
      <c r="F269" s="5"/>
      <c r="G269" s="5"/>
      <c r="H269" s="5"/>
      <c r="I269" s="5">
        <f t="shared" si="10"/>
        <v>100</v>
      </c>
      <c r="J269" s="5">
        <f t="shared" si="11"/>
        <v>100</v>
      </c>
      <c r="K269" s="5">
        <v>24364.9</v>
      </c>
      <c r="L269" s="5">
        <f t="shared" si="12"/>
        <v>107.10325098810172</v>
      </c>
    </row>
    <row r="270" spans="1:12" ht="38.25">
      <c r="A270" s="2" t="s">
        <v>752</v>
      </c>
      <c r="B270" s="3" t="s">
        <v>793</v>
      </c>
      <c r="C270" s="5">
        <v>26095.6</v>
      </c>
      <c r="D270" s="5">
        <v>26095.6</v>
      </c>
      <c r="E270" s="5">
        <v>26095.6</v>
      </c>
      <c r="F270" s="5"/>
      <c r="G270" s="5"/>
      <c r="H270" s="5"/>
      <c r="I270" s="5">
        <f t="shared" si="10"/>
        <v>100</v>
      </c>
      <c r="J270" s="5">
        <f t="shared" si="11"/>
        <v>100</v>
      </c>
      <c r="K270" s="5">
        <v>24364.9</v>
      </c>
      <c r="L270" s="5">
        <f t="shared" si="12"/>
        <v>107.10325098810172</v>
      </c>
    </row>
    <row r="271" spans="1:12" ht="38.25">
      <c r="A271" s="2" t="s">
        <v>878</v>
      </c>
      <c r="B271" s="3" t="s">
        <v>918</v>
      </c>
      <c r="C271" s="5">
        <v>2001.7</v>
      </c>
      <c r="D271" s="5">
        <v>2001.7</v>
      </c>
      <c r="E271" s="5">
        <v>2001.7</v>
      </c>
      <c r="F271" s="5"/>
      <c r="G271" s="5"/>
      <c r="H271" s="5"/>
      <c r="I271" s="5">
        <f t="shared" si="10"/>
        <v>100</v>
      </c>
      <c r="J271" s="5">
        <f t="shared" si="11"/>
        <v>100</v>
      </c>
      <c r="K271" s="5">
        <v>0</v>
      </c>
      <c r="L271" s="5">
        <v>0</v>
      </c>
    </row>
    <row r="272" spans="1:12" ht="38.25">
      <c r="A272" s="2" t="s">
        <v>879</v>
      </c>
      <c r="B272" s="3" t="s">
        <v>919</v>
      </c>
      <c r="C272" s="5">
        <v>2001.7</v>
      </c>
      <c r="D272" s="5">
        <v>2001.7</v>
      </c>
      <c r="E272" s="5">
        <v>2001.7</v>
      </c>
      <c r="F272" s="5"/>
      <c r="G272" s="5"/>
      <c r="H272" s="5"/>
      <c r="I272" s="5">
        <f t="shared" si="10"/>
        <v>100</v>
      </c>
      <c r="J272" s="5">
        <f t="shared" si="11"/>
        <v>100</v>
      </c>
      <c r="K272" s="5">
        <v>0</v>
      </c>
      <c r="L272" s="5">
        <v>0</v>
      </c>
    </row>
    <row r="273" spans="1:12" ht="38.25">
      <c r="A273" s="2" t="s">
        <v>880</v>
      </c>
      <c r="B273" s="3" t="s">
        <v>920</v>
      </c>
      <c r="C273" s="5">
        <v>88350</v>
      </c>
      <c r="D273" s="5">
        <v>88350</v>
      </c>
      <c r="E273" s="5">
        <v>87062.42365000001</v>
      </c>
      <c r="F273" s="5"/>
      <c r="G273" s="5"/>
      <c r="H273" s="5"/>
      <c r="I273" s="5">
        <f t="shared" si="10"/>
        <v>98.54264136955292</v>
      </c>
      <c r="J273" s="5">
        <f t="shared" si="11"/>
        <v>98.54264136955292</v>
      </c>
      <c r="K273" s="5">
        <v>0</v>
      </c>
      <c r="L273" s="5">
        <v>0</v>
      </c>
    </row>
    <row r="274" spans="1:12" ht="38.25">
      <c r="A274" s="2" t="s">
        <v>881</v>
      </c>
      <c r="B274" s="3" t="s">
        <v>921</v>
      </c>
      <c r="C274" s="5">
        <v>79577.7</v>
      </c>
      <c r="D274" s="5">
        <v>79577.7</v>
      </c>
      <c r="E274" s="5">
        <v>33369.514</v>
      </c>
      <c r="F274" s="5"/>
      <c r="G274" s="5"/>
      <c r="H274" s="5"/>
      <c r="I274" s="5">
        <f t="shared" si="10"/>
        <v>41.93324763093179</v>
      </c>
      <c r="J274" s="5">
        <f t="shared" si="11"/>
        <v>41.93324763093179</v>
      </c>
      <c r="K274" s="5">
        <v>0</v>
      </c>
      <c r="L274" s="5">
        <v>0</v>
      </c>
    </row>
    <row r="275" spans="1:12" ht="38.25">
      <c r="A275" s="2" t="s">
        <v>882</v>
      </c>
      <c r="B275" s="3" t="s">
        <v>922</v>
      </c>
      <c r="C275" s="5">
        <v>79577.7</v>
      </c>
      <c r="D275" s="5">
        <v>79577.7</v>
      </c>
      <c r="E275" s="5">
        <v>33369.514</v>
      </c>
      <c r="F275" s="5"/>
      <c r="G275" s="5"/>
      <c r="H275" s="5"/>
      <c r="I275" s="5">
        <f t="shared" si="10"/>
        <v>41.93324763093179</v>
      </c>
      <c r="J275" s="5">
        <f t="shared" si="11"/>
        <v>41.93324763093179</v>
      </c>
      <c r="K275" s="5">
        <v>0</v>
      </c>
      <c r="L275" s="5">
        <v>0</v>
      </c>
    </row>
    <row r="276" spans="1:12" ht="25.5">
      <c r="A276" s="2" t="s">
        <v>883</v>
      </c>
      <c r="B276" s="3" t="s">
        <v>923</v>
      </c>
      <c r="C276" s="5">
        <v>9802.1</v>
      </c>
      <c r="D276" s="5">
        <v>9802.1</v>
      </c>
      <c r="E276" s="5">
        <v>838.193</v>
      </c>
      <c r="F276" s="5"/>
      <c r="G276" s="5"/>
      <c r="H276" s="5"/>
      <c r="I276" s="5">
        <f t="shared" si="10"/>
        <v>8.551157405045858</v>
      </c>
      <c r="J276" s="5">
        <f t="shared" si="11"/>
        <v>8.551157405045858</v>
      </c>
      <c r="K276" s="5">
        <v>0</v>
      </c>
      <c r="L276" s="5">
        <v>0</v>
      </c>
    </row>
    <row r="277" spans="1:12" ht="38.25">
      <c r="A277" s="2" t="s">
        <v>884</v>
      </c>
      <c r="B277" s="3" t="s">
        <v>924</v>
      </c>
      <c r="C277" s="5">
        <v>9802.1</v>
      </c>
      <c r="D277" s="5">
        <v>9802.1</v>
      </c>
      <c r="E277" s="5">
        <v>838.193</v>
      </c>
      <c r="F277" s="5"/>
      <c r="G277" s="5"/>
      <c r="H277" s="5"/>
      <c r="I277" s="5">
        <f t="shared" si="10"/>
        <v>8.551157405045858</v>
      </c>
      <c r="J277" s="5">
        <f t="shared" si="11"/>
        <v>8.551157405045858</v>
      </c>
      <c r="K277" s="5">
        <v>0</v>
      </c>
      <c r="L277" s="5">
        <v>0</v>
      </c>
    </row>
    <row r="278" spans="1:12" ht="12.75">
      <c r="A278" s="2" t="s">
        <v>675</v>
      </c>
      <c r="B278" s="3" t="s">
        <v>676</v>
      </c>
      <c r="C278" s="5">
        <v>0</v>
      </c>
      <c r="D278" s="5">
        <v>0</v>
      </c>
      <c r="E278" s="5">
        <v>208.12607999999997</v>
      </c>
      <c r="F278" s="5"/>
      <c r="G278" s="5"/>
      <c r="H278" s="5"/>
      <c r="I278" s="5">
        <v>0</v>
      </c>
      <c r="J278" s="5">
        <v>0</v>
      </c>
      <c r="K278" s="5">
        <v>1145.80933</v>
      </c>
      <c r="L278" s="5">
        <f t="shared" si="12"/>
        <v>18.16411112658683</v>
      </c>
    </row>
    <row r="279" spans="1:12" ht="12.75">
      <c r="A279" s="2" t="s">
        <v>677</v>
      </c>
      <c r="B279" s="3" t="s">
        <v>678</v>
      </c>
      <c r="C279" s="5">
        <v>0</v>
      </c>
      <c r="D279" s="5">
        <v>0</v>
      </c>
      <c r="E279" s="5">
        <v>208.12607999999997</v>
      </c>
      <c r="F279" s="5"/>
      <c r="G279" s="5"/>
      <c r="H279" s="5"/>
      <c r="I279" s="5">
        <v>0</v>
      </c>
      <c r="J279" s="5">
        <v>0</v>
      </c>
      <c r="K279" s="5">
        <v>1145.80933</v>
      </c>
      <c r="L279" s="5">
        <f t="shared" si="12"/>
        <v>18.16411112658683</v>
      </c>
    </row>
    <row r="280" spans="1:12" ht="25.5">
      <c r="A280" s="2" t="s">
        <v>302</v>
      </c>
      <c r="B280" s="3" t="s">
        <v>557</v>
      </c>
      <c r="C280" s="5">
        <v>3018951.4</v>
      </c>
      <c r="D280" s="5">
        <v>3018951.4</v>
      </c>
      <c r="E280" s="5">
        <v>2955578.40803</v>
      </c>
      <c r="F280" s="5"/>
      <c r="G280" s="5"/>
      <c r="H280" s="5"/>
      <c r="I280" s="5">
        <f aca="true" t="shared" si="13" ref="I280:I348">E280/C280*100</f>
        <v>97.90082768573221</v>
      </c>
      <c r="J280" s="5">
        <f aca="true" t="shared" si="14" ref="J280:J348">E280/D280*100</f>
        <v>97.90082768573221</v>
      </c>
      <c r="K280" s="5">
        <v>2791661.48146</v>
      </c>
      <c r="L280" s="5">
        <f t="shared" si="12"/>
        <v>105.87166200696632</v>
      </c>
    </row>
    <row r="281" spans="1:12" ht="25.5">
      <c r="A281" s="2" t="s">
        <v>303</v>
      </c>
      <c r="B281" s="3" t="s">
        <v>558</v>
      </c>
      <c r="C281" s="5">
        <v>1134743</v>
      </c>
      <c r="D281" s="5">
        <v>1134743</v>
      </c>
      <c r="E281" s="5">
        <v>1073113.1356</v>
      </c>
      <c r="F281" s="5"/>
      <c r="G281" s="5"/>
      <c r="H281" s="5"/>
      <c r="I281" s="5">
        <f t="shared" si="13"/>
        <v>94.56882620998763</v>
      </c>
      <c r="J281" s="5">
        <f t="shared" si="14"/>
        <v>94.56882620998763</v>
      </c>
      <c r="K281" s="5">
        <v>1082946.79173</v>
      </c>
      <c r="L281" s="5">
        <f t="shared" si="12"/>
        <v>99.0919538979112</v>
      </c>
    </row>
    <row r="282" spans="1:12" ht="25.5">
      <c r="A282" s="2" t="s">
        <v>304</v>
      </c>
      <c r="B282" s="3" t="s">
        <v>559</v>
      </c>
      <c r="C282" s="5">
        <v>1134743</v>
      </c>
      <c r="D282" s="5">
        <v>1134743</v>
      </c>
      <c r="E282" s="5">
        <v>1073113.1356</v>
      </c>
      <c r="F282" s="5"/>
      <c r="G282" s="5"/>
      <c r="H282" s="5"/>
      <c r="I282" s="5">
        <f t="shared" si="13"/>
        <v>94.56882620998763</v>
      </c>
      <c r="J282" s="5">
        <f t="shared" si="14"/>
        <v>94.56882620998763</v>
      </c>
      <c r="K282" s="5">
        <v>1082946.79173</v>
      </c>
      <c r="L282" s="5">
        <f t="shared" si="12"/>
        <v>99.0919538979112</v>
      </c>
    </row>
    <row r="283" spans="1:12" ht="38.25">
      <c r="A283" s="2" t="s">
        <v>753</v>
      </c>
      <c r="B283" s="3" t="s">
        <v>560</v>
      </c>
      <c r="C283" s="5">
        <v>67002.3</v>
      </c>
      <c r="D283" s="5">
        <v>67002.3</v>
      </c>
      <c r="E283" s="5">
        <v>66280.78409</v>
      </c>
      <c r="F283" s="5"/>
      <c r="G283" s="5"/>
      <c r="H283" s="5"/>
      <c r="I283" s="5">
        <f t="shared" si="13"/>
        <v>98.92314754866624</v>
      </c>
      <c r="J283" s="5">
        <f t="shared" si="14"/>
        <v>98.92314754866624</v>
      </c>
      <c r="K283" s="5">
        <v>70305</v>
      </c>
      <c r="L283" s="5">
        <f t="shared" si="12"/>
        <v>94.276060152194</v>
      </c>
    </row>
    <row r="284" spans="1:12" ht="51">
      <c r="A284" s="2" t="s">
        <v>754</v>
      </c>
      <c r="B284" s="3" t="s">
        <v>561</v>
      </c>
      <c r="C284" s="5">
        <v>67002.3</v>
      </c>
      <c r="D284" s="5">
        <v>67002.3</v>
      </c>
      <c r="E284" s="5">
        <v>66280.78409</v>
      </c>
      <c r="F284" s="5"/>
      <c r="G284" s="5"/>
      <c r="H284" s="5"/>
      <c r="I284" s="5">
        <f t="shared" si="13"/>
        <v>98.92314754866624</v>
      </c>
      <c r="J284" s="5">
        <f t="shared" si="14"/>
        <v>98.92314754866624</v>
      </c>
      <c r="K284" s="5">
        <v>70305</v>
      </c>
      <c r="L284" s="5">
        <f t="shared" si="12"/>
        <v>94.276060152194</v>
      </c>
    </row>
    <row r="285" spans="1:12" ht="38.25">
      <c r="A285" s="2" t="s">
        <v>305</v>
      </c>
      <c r="B285" s="3" t="s">
        <v>562</v>
      </c>
      <c r="C285" s="5">
        <v>28.5</v>
      </c>
      <c r="D285" s="5">
        <v>28.5</v>
      </c>
      <c r="E285" s="5">
        <v>28.468799999999998</v>
      </c>
      <c r="F285" s="5"/>
      <c r="G285" s="5"/>
      <c r="H285" s="5"/>
      <c r="I285" s="5">
        <f t="shared" si="13"/>
        <v>99.89052631578946</v>
      </c>
      <c r="J285" s="5">
        <f t="shared" si="14"/>
        <v>99.89052631578946</v>
      </c>
      <c r="K285" s="5">
        <v>67.10880999999999</v>
      </c>
      <c r="L285" s="5">
        <f t="shared" si="12"/>
        <v>42.42185191482311</v>
      </c>
    </row>
    <row r="286" spans="1:12" ht="38.25">
      <c r="A286" s="2" t="s">
        <v>306</v>
      </c>
      <c r="B286" s="3" t="s">
        <v>563</v>
      </c>
      <c r="C286" s="5">
        <v>28.5</v>
      </c>
      <c r="D286" s="5">
        <v>28.5</v>
      </c>
      <c r="E286" s="5">
        <v>28.468799999999998</v>
      </c>
      <c r="F286" s="5"/>
      <c r="G286" s="5"/>
      <c r="H286" s="5"/>
      <c r="I286" s="5">
        <f t="shared" si="13"/>
        <v>99.89052631578946</v>
      </c>
      <c r="J286" s="5">
        <f t="shared" si="14"/>
        <v>99.89052631578946</v>
      </c>
      <c r="K286" s="5">
        <v>67.10880999999999</v>
      </c>
      <c r="L286" s="5">
        <f t="shared" si="12"/>
        <v>42.42185191482311</v>
      </c>
    </row>
    <row r="287" spans="1:12" ht="38.25">
      <c r="A287" s="2" t="s">
        <v>307</v>
      </c>
      <c r="B287" s="3" t="s">
        <v>564</v>
      </c>
      <c r="C287" s="5">
        <v>102.9</v>
      </c>
      <c r="D287" s="5">
        <v>102.9</v>
      </c>
      <c r="E287" s="5">
        <v>51.20262</v>
      </c>
      <c r="F287" s="5"/>
      <c r="G287" s="5"/>
      <c r="H287" s="5"/>
      <c r="I287" s="5">
        <f t="shared" si="13"/>
        <v>49.75959183673469</v>
      </c>
      <c r="J287" s="5">
        <f t="shared" si="14"/>
        <v>49.75959183673469</v>
      </c>
      <c r="K287" s="5">
        <v>38.2288</v>
      </c>
      <c r="L287" s="5">
        <f t="shared" si="12"/>
        <v>133.9372933495166</v>
      </c>
    </row>
    <row r="288" spans="1:12" ht="38.25">
      <c r="A288" s="2" t="s">
        <v>308</v>
      </c>
      <c r="B288" s="3" t="s">
        <v>565</v>
      </c>
      <c r="C288" s="5">
        <v>102.9</v>
      </c>
      <c r="D288" s="5">
        <v>102.9</v>
      </c>
      <c r="E288" s="5">
        <v>51.20262</v>
      </c>
      <c r="F288" s="5"/>
      <c r="G288" s="5"/>
      <c r="H288" s="5"/>
      <c r="I288" s="5">
        <f t="shared" si="13"/>
        <v>49.75959183673469</v>
      </c>
      <c r="J288" s="5">
        <f t="shared" si="14"/>
        <v>49.75959183673469</v>
      </c>
      <c r="K288" s="5">
        <v>38.2288</v>
      </c>
      <c r="L288" s="5">
        <f t="shared" si="12"/>
        <v>133.9372933495166</v>
      </c>
    </row>
    <row r="289" spans="1:12" ht="25.5">
      <c r="A289" s="2" t="s">
        <v>309</v>
      </c>
      <c r="B289" s="3" t="s">
        <v>566</v>
      </c>
      <c r="C289" s="5">
        <v>31992.9</v>
      </c>
      <c r="D289" s="5">
        <v>31992.9</v>
      </c>
      <c r="E289" s="5">
        <v>31992.9</v>
      </c>
      <c r="F289" s="5"/>
      <c r="G289" s="5"/>
      <c r="H289" s="5"/>
      <c r="I289" s="5">
        <f t="shared" si="13"/>
        <v>100</v>
      </c>
      <c r="J289" s="5">
        <f t="shared" si="14"/>
        <v>100</v>
      </c>
      <c r="K289" s="5">
        <v>34930.1</v>
      </c>
      <c r="L289" s="5">
        <f t="shared" si="12"/>
        <v>91.59120643800047</v>
      </c>
    </row>
    <row r="290" spans="1:12" ht="38.25">
      <c r="A290" s="2" t="s">
        <v>310</v>
      </c>
      <c r="B290" s="3" t="s">
        <v>567</v>
      </c>
      <c r="C290" s="5">
        <v>31992.9</v>
      </c>
      <c r="D290" s="5">
        <v>31992.9</v>
      </c>
      <c r="E290" s="5">
        <v>31992.9</v>
      </c>
      <c r="F290" s="5"/>
      <c r="G290" s="5"/>
      <c r="H290" s="5"/>
      <c r="I290" s="5">
        <f t="shared" si="13"/>
        <v>100</v>
      </c>
      <c r="J290" s="5">
        <f t="shared" si="14"/>
        <v>100</v>
      </c>
      <c r="K290" s="5">
        <v>34930.1</v>
      </c>
      <c r="L290" s="5">
        <f t="shared" si="12"/>
        <v>91.59120643800047</v>
      </c>
    </row>
    <row r="291" spans="1:12" ht="25.5">
      <c r="A291" s="2" t="s">
        <v>311</v>
      </c>
      <c r="B291" s="3" t="s">
        <v>568</v>
      </c>
      <c r="C291" s="5">
        <v>291474</v>
      </c>
      <c r="D291" s="5">
        <v>291474</v>
      </c>
      <c r="E291" s="5">
        <v>291390.34589</v>
      </c>
      <c r="F291" s="5"/>
      <c r="G291" s="5"/>
      <c r="H291" s="5"/>
      <c r="I291" s="5">
        <f t="shared" si="13"/>
        <v>99.9712996322142</v>
      </c>
      <c r="J291" s="5">
        <f t="shared" si="14"/>
        <v>99.9712996322142</v>
      </c>
      <c r="K291" s="5">
        <v>323014</v>
      </c>
      <c r="L291" s="5">
        <f t="shared" si="12"/>
        <v>90.20981935457905</v>
      </c>
    </row>
    <row r="292" spans="1:12" ht="25.5">
      <c r="A292" s="2" t="s">
        <v>312</v>
      </c>
      <c r="B292" s="3" t="s">
        <v>569</v>
      </c>
      <c r="C292" s="5">
        <v>291474</v>
      </c>
      <c r="D292" s="5">
        <v>291474</v>
      </c>
      <c r="E292" s="5">
        <v>291390.34589</v>
      </c>
      <c r="F292" s="5"/>
      <c r="G292" s="5"/>
      <c r="H292" s="5"/>
      <c r="I292" s="5">
        <f t="shared" si="13"/>
        <v>99.9712996322142</v>
      </c>
      <c r="J292" s="5">
        <f t="shared" si="14"/>
        <v>99.9712996322142</v>
      </c>
      <c r="K292" s="5">
        <v>323014</v>
      </c>
      <c r="L292" s="5">
        <f t="shared" si="12"/>
        <v>90.20981935457905</v>
      </c>
    </row>
    <row r="293" spans="1:12" ht="25.5">
      <c r="A293" s="2" t="s">
        <v>313</v>
      </c>
      <c r="B293" s="3" t="s">
        <v>570</v>
      </c>
      <c r="C293" s="5">
        <v>21197.4</v>
      </c>
      <c r="D293" s="5">
        <v>21197.4</v>
      </c>
      <c r="E293" s="5">
        <v>21098.398</v>
      </c>
      <c r="F293" s="5"/>
      <c r="G293" s="5"/>
      <c r="H293" s="5"/>
      <c r="I293" s="5">
        <f t="shared" si="13"/>
        <v>99.53295215450952</v>
      </c>
      <c r="J293" s="5">
        <f t="shared" si="14"/>
        <v>99.53295215450952</v>
      </c>
      <c r="K293" s="5">
        <v>24296.2</v>
      </c>
      <c r="L293" s="5">
        <f t="shared" si="12"/>
        <v>86.83826277360247</v>
      </c>
    </row>
    <row r="294" spans="1:12" ht="25.5">
      <c r="A294" s="2" t="s">
        <v>314</v>
      </c>
      <c r="B294" s="3" t="s">
        <v>571</v>
      </c>
      <c r="C294" s="5">
        <v>21197.4</v>
      </c>
      <c r="D294" s="5">
        <v>21197.4</v>
      </c>
      <c r="E294" s="5">
        <v>21098.398</v>
      </c>
      <c r="F294" s="5"/>
      <c r="G294" s="5"/>
      <c r="H294" s="5"/>
      <c r="I294" s="5">
        <f t="shared" si="13"/>
        <v>99.53295215450952</v>
      </c>
      <c r="J294" s="5">
        <f t="shared" si="14"/>
        <v>99.53295215450952</v>
      </c>
      <c r="K294" s="5">
        <v>24296.2</v>
      </c>
      <c r="L294" s="5">
        <f t="shared" si="12"/>
        <v>86.83826277360247</v>
      </c>
    </row>
    <row r="295" spans="1:12" ht="25.5">
      <c r="A295" s="2" t="s">
        <v>315</v>
      </c>
      <c r="B295" s="3" t="s">
        <v>572</v>
      </c>
      <c r="C295" s="5">
        <v>9767</v>
      </c>
      <c r="D295" s="5">
        <v>9767</v>
      </c>
      <c r="E295" s="5">
        <v>9767</v>
      </c>
      <c r="F295" s="5"/>
      <c r="G295" s="5"/>
      <c r="H295" s="5"/>
      <c r="I295" s="5">
        <f t="shared" si="13"/>
        <v>100</v>
      </c>
      <c r="J295" s="5">
        <f t="shared" si="14"/>
        <v>100</v>
      </c>
      <c r="K295" s="5">
        <v>9174.312539999999</v>
      </c>
      <c r="L295" s="5">
        <f t="shared" si="12"/>
        <v>106.46029288206482</v>
      </c>
    </row>
    <row r="296" spans="1:12" ht="38.25">
      <c r="A296" s="2" t="s">
        <v>316</v>
      </c>
      <c r="B296" s="3" t="s">
        <v>573</v>
      </c>
      <c r="C296" s="5">
        <v>9767</v>
      </c>
      <c r="D296" s="5">
        <v>9767</v>
      </c>
      <c r="E296" s="5">
        <v>9767</v>
      </c>
      <c r="F296" s="5"/>
      <c r="G296" s="5"/>
      <c r="H296" s="5"/>
      <c r="I296" s="5">
        <f t="shared" si="13"/>
        <v>100</v>
      </c>
      <c r="J296" s="5">
        <f t="shared" si="14"/>
        <v>100</v>
      </c>
      <c r="K296" s="5">
        <v>9174.312539999999</v>
      </c>
      <c r="L296" s="5">
        <f t="shared" si="12"/>
        <v>106.46029288206482</v>
      </c>
    </row>
    <row r="297" spans="1:12" ht="25.5">
      <c r="A297" s="2" t="s">
        <v>317</v>
      </c>
      <c r="B297" s="3" t="s">
        <v>574</v>
      </c>
      <c r="C297" s="5">
        <v>317443</v>
      </c>
      <c r="D297" s="5">
        <v>317443</v>
      </c>
      <c r="E297" s="5">
        <v>317443</v>
      </c>
      <c r="F297" s="5"/>
      <c r="G297" s="5"/>
      <c r="H297" s="5"/>
      <c r="I297" s="5">
        <f t="shared" si="13"/>
        <v>100</v>
      </c>
      <c r="J297" s="5">
        <f t="shared" si="14"/>
        <v>100</v>
      </c>
      <c r="K297" s="5">
        <v>264511.5</v>
      </c>
      <c r="L297" s="5">
        <f t="shared" si="12"/>
        <v>120.01103921757654</v>
      </c>
    </row>
    <row r="298" spans="1:12" ht="38.25">
      <c r="A298" s="2" t="s">
        <v>318</v>
      </c>
      <c r="B298" s="3" t="s">
        <v>575</v>
      </c>
      <c r="C298" s="5">
        <v>317443</v>
      </c>
      <c r="D298" s="5">
        <v>317443</v>
      </c>
      <c r="E298" s="5">
        <v>317443</v>
      </c>
      <c r="F298" s="5"/>
      <c r="G298" s="5"/>
      <c r="H298" s="5"/>
      <c r="I298" s="5">
        <f t="shared" si="13"/>
        <v>100</v>
      </c>
      <c r="J298" s="5">
        <f t="shared" si="14"/>
        <v>100</v>
      </c>
      <c r="K298" s="5">
        <v>264511.5</v>
      </c>
      <c r="L298" s="5">
        <f t="shared" si="12"/>
        <v>120.01103921757654</v>
      </c>
    </row>
    <row r="299" spans="1:13" ht="51">
      <c r="A299" s="2" t="s">
        <v>319</v>
      </c>
      <c r="B299" s="3" t="s">
        <v>576</v>
      </c>
      <c r="C299" s="5">
        <v>9165.8</v>
      </c>
      <c r="D299" s="5">
        <v>9165.8</v>
      </c>
      <c r="E299" s="5">
        <v>8483.55303</v>
      </c>
      <c r="F299" s="5"/>
      <c r="G299" s="5"/>
      <c r="H299" s="5"/>
      <c r="I299" s="5">
        <f t="shared" si="13"/>
        <v>92.55660204237492</v>
      </c>
      <c r="J299" s="5">
        <f t="shared" si="14"/>
        <v>92.55660204237492</v>
      </c>
      <c r="K299" s="5">
        <v>7480.53958</v>
      </c>
      <c r="L299" s="5">
        <f t="shared" si="12"/>
        <v>113.40830349566842</v>
      </c>
      <c r="M299" s="5">
        <v>2077.4</v>
      </c>
    </row>
    <row r="300" spans="1:12" ht="51">
      <c r="A300" s="2" t="s">
        <v>320</v>
      </c>
      <c r="B300" s="3" t="s">
        <v>577</v>
      </c>
      <c r="C300" s="5">
        <v>9165.8</v>
      </c>
      <c r="D300" s="5">
        <v>9165.8</v>
      </c>
      <c r="E300" s="5">
        <v>8483.55303</v>
      </c>
      <c r="F300" s="5"/>
      <c r="G300" s="5"/>
      <c r="H300" s="5"/>
      <c r="I300" s="5">
        <f t="shared" si="13"/>
        <v>92.55660204237492</v>
      </c>
      <c r="J300" s="5">
        <f t="shared" si="14"/>
        <v>92.55660204237492</v>
      </c>
      <c r="K300" s="5">
        <v>7480.53958</v>
      </c>
      <c r="L300" s="5">
        <f t="shared" si="12"/>
        <v>113.40830349566842</v>
      </c>
    </row>
    <row r="301" spans="1:12" ht="51">
      <c r="A301" s="2" t="s">
        <v>321</v>
      </c>
      <c r="B301" s="3" t="s">
        <v>578</v>
      </c>
      <c r="C301" s="5">
        <v>235880.7</v>
      </c>
      <c r="D301" s="5">
        <v>235880.7</v>
      </c>
      <c r="E301" s="5">
        <v>235880.7</v>
      </c>
      <c r="F301" s="5"/>
      <c r="G301" s="5"/>
      <c r="H301" s="5"/>
      <c r="I301" s="5">
        <f t="shared" si="13"/>
        <v>100</v>
      </c>
      <c r="J301" s="5">
        <f t="shared" si="14"/>
        <v>100</v>
      </c>
      <c r="K301" s="5">
        <v>234842</v>
      </c>
      <c r="L301" s="5">
        <f t="shared" si="12"/>
        <v>100.44229737440493</v>
      </c>
    </row>
    <row r="302" spans="1:12" ht="51">
      <c r="A302" s="2" t="s">
        <v>322</v>
      </c>
      <c r="B302" s="3" t="s">
        <v>579</v>
      </c>
      <c r="C302" s="5">
        <v>235880.7</v>
      </c>
      <c r="D302" s="5">
        <v>235880.7</v>
      </c>
      <c r="E302" s="5">
        <v>235880.7</v>
      </c>
      <c r="F302" s="5"/>
      <c r="G302" s="5"/>
      <c r="H302" s="5"/>
      <c r="I302" s="5">
        <f t="shared" si="13"/>
        <v>100</v>
      </c>
      <c r="J302" s="5">
        <f t="shared" si="14"/>
        <v>100</v>
      </c>
      <c r="K302" s="5">
        <v>234842</v>
      </c>
      <c r="L302" s="5">
        <f t="shared" si="12"/>
        <v>100.44229737440493</v>
      </c>
    </row>
    <row r="303" spans="1:12" ht="63.75">
      <c r="A303" s="2" t="s">
        <v>323</v>
      </c>
      <c r="B303" s="3" t="s">
        <v>580</v>
      </c>
      <c r="C303" s="5">
        <v>371864.6</v>
      </c>
      <c r="D303" s="5">
        <v>371864.6</v>
      </c>
      <c r="E303" s="5">
        <v>371864.6</v>
      </c>
      <c r="F303" s="5"/>
      <c r="G303" s="5"/>
      <c r="H303" s="5"/>
      <c r="I303" s="5">
        <f t="shared" si="13"/>
        <v>100</v>
      </c>
      <c r="J303" s="5">
        <f t="shared" si="14"/>
        <v>100</v>
      </c>
      <c r="K303" s="5">
        <v>267404.7</v>
      </c>
      <c r="L303" s="5">
        <f t="shared" si="12"/>
        <v>139.064347036533</v>
      </c>
    </row>
    <row r="304" spans="1:12" ht="63.75">
      <c r="A304" s="2" t="s">
        <v>324</v>
      </c>
      <c r="B304" s="3" t="s">
        <v>581</v>
      </c>
      <c r="C304" s="5">
        <v>371864.6</v>
      </c>
      <c r="D304" s="5">
        <v>371864.6</v>
      </c>
      <c r="E304" s="5">
        <v>371864.6</v>
      </c>
      <c r="F304" s="5"/>
      <c r="G304" s="5"/>
      <c r="H304" s="5"/>
      <c r="I304" s="5">
        <f t="shared" si="13"/>
        <v>100</v>
      </c>
      <c r="J304" s="5">
        <f t="shared" si="14"/>
        <v>100</v>
      </c>
      <c r="K304" s="5">
        <v>267404.7</v>
      </c>
      <c r="L304" s="5">
        <f t="shared" si="12"/>
        <v>139.064347036533</v>
      </c>
    </row>
    <row r="305" spans="1:13" ht="51">
      <c r="A305" s="2" t="s">
        <v>755</v>
      </c>
      <c r="B305" s="3" t="s">
        <v>582</v>
      </c>
      <c r="C305" s="5">
        <v>20167.3</v>
      </c>
      <c r="D305" s="5">
        <v>20167.3</v>
      </c>
      <c r="E305" s="5">
        <v>20167.3</v>
      </c>
      <c r="F305" s="5"/>
      <c r="G305" s="5"/>
      <c r="H305" s="5"/>
      <c r="I305" s="5">
        <f t="shared" si="13"/>
        <v>100</v>
      </c>
      <c r="J305" s="5">
        <f t="shared" si="14"/>
        <v>100</v>
      </c>
      <c r="K305" s="5">
        <v>20787.6</v>
      </c>
      <c r="L305" s="5">
        <f t="shared" si="12"/>
        <v>97.01600954415133</v>
      </c>
      <c r="M305" s="5">
        <v>6692.1</v>
      </c>
    </row>
    <row r="306" spans="1:12" ht="51">
      <c r="A306" s="2" t="s">
        <v>325</v>
      </c>
      <c r="B306" s="3" t="s">
        <v>583</v>
      </c>
      <c r="C306" s="5">
        <v>20167.3</v>
      </c>
      <c r="D306" s="5">
        <v>20167.3</v>
      </c>
      <c r="E306" s="5">
        <v>20167.3</v>
      </c>
      <c r="F306" s="5"/>
      <c r="G306" s="5"/>
      <c r="H306" s="5"/>
      <c r="I306" s="5">
        <f t="shared" si="13"/>
        <v>100</v>
      </c>
      <c r="J306" s="5">
        <f t="shared" si="14"/>
        <v>100</v>
      </c>
      <c r="K306" s="5">
        <v>20787.6</v>
      </c>
      <c r="L306" s="5">
        <f t="shared" si="12"/>
        <v>97.01600954415133</v>
      </c>
    </row>
    <row r="307" spans="1:12" ht="63.75">
      <c r="A307" s="2" t="s">
        <v>756</v>
      </c>
      <c r="B307" s="3" t="s">
        <v>794</v>
      </c>
      <c r="C307" s="5">
        <v>398402.6</v>
      </c>
      <c r="D307" s="5">
        <v>398402.6</v>
      </c>
      <c r="E307" s="5">
        <v>398402.6</v>
      </c>
      <c r="F307" s="5"/>
      <c r="G307" s="5"/>
      <c r="H307" s="5"/>
      <c r="I307" s="5">
        <f t="shared" si="13"/>
        <v>100</v>
      </c>
      <c r="J307" s="5">
        <f t="shared" si="14"/>
        <v>100</v>
      </c>
      <c r="K307" s="5">
        <v>365736.1</v>
      </c>
      <c r="L307" s="5">
        <f t="shared" si="12"/>
        <v>108.9317133310056</v>
      </c>
    </row>
    <row r="308" spans="1:12" ht="63.75">
      <c r="A308" s="2" t="s">
        <v>757</v>
      </c>
      <c r="B308" s="3" t="s">
        <v>795</v>
      </c>
      <c r="C308" s="5">
        <v>398402.6</v>
      </c>
      <c r="D308" s="5">
        <v>398402.6</v>
      </c>
      <c r="E308" s="5">
        <v>398402.6</v>
      </c>
      <c r="F308" s="5"/>
      <c r="G308" s="5"/>
      <c r="H308" s="5"/>
      <c r="I308" s="5">
        <f t="shared" si="13"/>
        <v>100</v>
      </c>
      <c r="J308" s="5">
        <f t="shared" si="14"/>
        <v>100</v>
      </c>
      <c r="K308" s="5">
        <v>365736.1</v>
      </c>
      <c r="L308" s="5">
        <f t="shared" si="12"/>
        <v>108.9317133310056</v>
      </c>
    </row>
    <row r="309" spans="1:12" ht="38.25">
      <c r="A309" s="2" t="s">
        <v>885</v>
      </c>
      <c r="B309" s="3" t="s">
        <v>925</v>
      </c>
      <c r="C309" s="5">
        <v>34195.4</v>
      </c>
      <c r="D309" s="5">
        <v>34195.4</v>
      </c>
      <c r="E309" s="5">
        <v>34090.42</v>
      </c>
      <c r="F309" s="5"/>
      <c r="G309" s="5"/>
      <c r="H309" s="5"/>
      <c r="I309" s="5">
        <f t="shared" si="13"/>
        <v>99.69299964322686</v>
      </c>
      <c r="J309" s="5">
        <f t="shared" si="14"/>
        <v>99.69299964322686</v>
      </c>
      <c r="K309" s="5">
        <v>0</v>
      </c>
      <c r="L309" s="5">
        <v>0</v>
      </c>
    </row>
    <row r="310" spans="1:12" ht="38.25">
      <c r="A310" s="2" t="s">
        <v>886</v>
      </c>
      <c r="B310" s="3" t="s">
        <v>926</v>
      </c>
      <c r="C310" s="5">
        <v>34195.4</v>
      </c>
      <c r="D310" s="5">
        <v>34195.4</v>
      </c>
      <c r="E310" s="5">
        <v>34090.42</v>
      </c>
      <c r="F310" s="5"/>
      <c r="G310" s="5"/>
      <c r="H310" s="5"/>
      <c r="I310" s="5">
        <f t="shared" si="13"/>
        <v>99.69299964322686</v>
      </c>
      <c r="J310" s="5">
        <f t="shared" si="14"/>
        <v>99.69299964322686</v>
      </c>
      <c r="K310" s="5">
        <v>0</v>
      </c>
      <c r="L310" s="5">
        <v>0</v>
      </c>
    </row>
    <row r="311" spans="1:12" ht="12.75">
      <c r="A311" s="2" t="s">
        <v>758</v>
      </c>
      <c r="B311" s="3" t="s">
        <v>796</v>
      </c>
      <c r="C311" s="5">
        <v>75524</v>
      </c>
      <c r="D311" s="5">
        <v>75524</v>
      </c>
      <c r="E311" s="5">
        <v>75524</v>
      </c>
      <c r="F311" s="5"/>
      <c r="G311" s="5"/>
      <c r="H311" s="5"/>
      <c r="I311" s="5">
        <f t="shared" si="13"/>
        <v>100</v>
      </c>
      <c r="J311" s="5">
        <f t="shared" si="14"/>
        <v>100</v>
      </c>
      <c r="K311" s="5">
        <v>86127.3</v>
      </c>
      <c r="L311" s="5">
        <f t="shared" si="12"/>
        <v>87.68880482727312</v>
      </c>
    </row>
    <row r="312" spans="1:12" ht="12.75">
      <c r="A312" s="2" t="s">
        <v>326</v>
      </c>
      <c r="B312" s="3" t="s">
        <v>584</v>
      </c>
      <c r="C312" s="5">
        <v>1595089.1</v>
      </c>
      <c r="D312" s="5">
        <f>D313+D315+D319+D321+D323+D325+D327+D328+D329+D331+D333+D334+D336+D338+D339+D344+D346+D348+D349+D350+D352+D353</f>
        <v>1639402.90279</v>
      </c>
      <c r="E312" s="5">
        <v>1627579.80483</v>
      </c>
      <c r="F312" s="5"/>
      <c r="G312" s="5"/>
      <c r="H312" s="5"/>
      <c r="I312" s="5">
        <f t="shared" si="13"/>
        <v>102.0369209989586</v>
      </c>
      <c r="J312" s="5">
        <f t="shared" si="14"/>
        <v>99.27881682166849</v>
      </c>
      <c r="K312" s="5">
        <v>517193.48322000005</v>
      </c>
      <c r="L312" s="5" t="s">
        <v>981</v>
      </c>
    </row>
    <row r="313" spans="1:12" ht="25.5">
      <c r="A313" s="2" t="s">
        <v>327</v>
      </c>
      <c r="B313" s="3" t="s">
        <v>585</v>
      </c>
      <c r="C313" s="5">
        <v>8050.7</v>
      </c>
      <c r="D313" s="5">
        <v>10564.34744</v>
      </c>
      <c r="E313" s="5">
        <v>10564.34744</v>
      </c>
      <c r="F313" s="5"/>
      <c r="G313" s="5"/>
      <c r="H313" s="5"/>
      <c r="I313" s="5">
        <f t="shared" si="13"/>
        <v>131.22271901822202</v>
      </c>
      <c r="J313" s="5">
        <f t="shared" si="14"/>
        <v>100</v>
      </c>
      <c r="K313" s="5">
        <v>13266.02094</v>
      </c>
      <c r="L313" s="5">
        <f t="shared" si="12"/>
        <v>79.63463564380594</v>
      </c>
    </row>
    <row r="314" spans="1:12" ht="25.5">
      <c r="A314" s="2" t="s">
        <v>328</v>
      </c>
      <c r="B314" s="3" t="s">
        <v>586</v>
      </c>
      <c r="C314" s="5">
        <v>8050.7</v>
      </c>
      <c r="D314" s="5">
        <v>10564.34744</v>
      </c>
      <c r="E314" s="5">
        <v>10564.34744</v>
      </c>
      <c r="F314" s="5"/>
      <c r="G314" s="5"/>
      <c r="H314" s="5"/>
      <c r="I314" s="5">
        <f t="shared" si="13"/>
        <v>131.22271901822202</v>
      </c>
      <c r="J314" s="5">
        <f t="shared" si="14"/>
        <v>100</v>
      </c>
      <c r="K314" s="5">
        <v>13266.02094</v>
      </c>
      <c r="L314" s="5">
        <f t="shared" si="12"/>
        <v>79.63463564380594</v>
      </c>
    </row>
    <row r="315" spans="1:12" ht="25.5">
      <c r="A315" s="2" t="s">
        <v>329</v>
      </c>
      <c r="B315" s="3" t="s">
        <v>587</v>
      </c>
      <c r="C315" s="5">
        <v>0</v>
      </c>
      <c r="D315" s="5">
        <v>3468.72088</v>
      </c>
      <c r="E315" s="5">
        <v>3468.72088</v>
      </c>
      <c r="F315" s="5"/>
      <c r="G315" s="5"/>
      <c r="H315" s="5"/>
      <c r="I315" s="5">
        <v>0</v>
      </c>
      <c r="J315" s="5">
        <f t="shared" si="14"/>
        <v>100</v>
      </c>
      <c r="K315" s="5">
        <v>2744.51628</v>
      </c>
      <c r="L315" s="5">
        <f t="shared" si="12"/>
        <v>126.38733117662542</v>
      </c>
    </row>
    <row r="316" spans="1:12" ht="25.5">
      <c r="A316" s="2" t="s">
        <v>330</v>
      </c>
      <c r="B316" s="3" t="s">
        <v>588</v>
      </c>
      <c r="C316" s="5">
        <v>0</v>
      </c>
      <c r="D316" s="5">
        <v>3468.72088</v>
      </c>
      <c r="E316" s="5">
        <v>3468.72088</v>
      </c>
      <c r="F316" s="5"/>
      <c r="G316" s="5"/>
      <c r="H316" s="5"/>
      <c r="I316" s="5">
        <v>0</v>
      </c>
      <c r="J316" s="5">
        <f t="shared" si="14"/>
        <v>100</v>
      </c>
      <c r="K316" s="5">
        <v>2744.51628</v>
      </c>
      <c r="L316" s="5">
        <f t="shared" si="12"/>
        <v>126.38733117662542</v>
      </c>
    </row>
    <row r="317" spans="1:12" ht="25.5">
      <c r="A317" s="2" t="s">
        <v>970</v>
      </c>
      <c r="B317" s="3" t="s">
        <v>971</v>
      </c>
      <c r="C317" s="5">
        <v>0</v>
      </c>
      <c r="D317" s="5">
        <v>0</v>
      </c>
      <c r="E317" s="5">
        <v>0</v>
      </c>
      <c r="F317" s="5"/>
      <c r="G317" s="5"/>
      <c r="H317" s="5"/>
      <c r="I317" s="5">
        <v>0</v>
      </c>
      <c r="J317" s="5">
        <v>0</v>
      </c>
      <c r="K317" s="5">
        <v>21898</v>
      </c>
      <c r="L317" s="5">
        <f t="shared" si="12"/>
        <v>0</v>
      </c>
    </row>
    <row r="318" spans="1:12" ht="38.25">
      <c r="A318" s="2" t="s">
        <v>972</v>
      </c>
      <c r="B318" s="3" t="s">
        <v>973</v>
      </c>
      <c r="C318" s="5">
        <v>0</v>
      </c>
      <c r="D318" s="5">
        <v>0</v>
      </c>
      <c r="E318" s="5">
        <v>0</v>
      </c>
      <c r="F318" s="5"/>
      <c r="G318" s="5"/>
      <c r="H318" s="5"/>
      <c r="I318" s="5">
        <v>0</v>
      </c>
      <c r="J318" s="5">
        <v>0</v>
      </c>
      <c r="K318" s="5">
        <v>21898</v>
      </c>
      <c r="L318" s="5">
        <f t="shared" si="12"/>
        <v>0</v>
      </c>
    </row>
    <row r="319" spans="1:12" ht="38.25">
      <c r="A319" s="2" t="s">
        <v>759</v>
      </c>
      <c r="B319" s="3" t="s">
        <v>589</v>
      </c>
      <c r="C319" s="5">
        <v>133047.2</v>
      </c>
      <c r="D319" s="5">
        <v>133047.2</v>
      </c>
      <c r="E319" s="5">
        <v>133045.94684</v>
      </c>
      <c r="F319" s="5"/>
      <c r="G319" s="5"/>
      <c r="H319" s="5"/>
      <c r="I319" s="5">
        <f t="shared" si="13"/>
        <v>99.99905810870125</v>
      </c>
      <c r="J319" s="5">
        <f t="shared" si="14"/>
        <v>99.99905810870125</v>
      </c>
      <c r="K319" s="5">
        <v>107642.5</v>
      </c>
      <c r="L319" s="5">
        <f t="shared" si="12"/>
        <v>123.59982984416004</v>
      </c>
    </row>
    <row r="320" spans="1:12" ht="51">
      <c r="A320" s="2" t="s">
        <v>760</v>
      </c>
      <c r="B320" s="3" t="s">
        <v>590</v>
      </c>
      <c r="C320" s="5">
        <v>133047.2</v>
      </c>
      <c r="D320" s="5">
        <v>133047.2</v>
      </c>
      <c r="E320" s="5">
        <v>133045.94684</v>
      </c>
      <c r="F320" s="5"/>
      <c r="G320" s="5"/>
      <c r="H320" s="5"/>
      <c r="I320" s="5">
        <f t="shared" si="13"/>
        <v>99.99905810870125</v>
      </c>
      <c r="J320" s="5">
        <f t="shared" si="14"/>
        <v>99.99905810870125</v>
      </c>
      <c r="K320" s="5">
        <v>107642.5</v>
      </c>
      <c r="L320" s="5">
        <f t="shared" si="12"/>
        <v>123.59982984416004</v>
      </c>
    </row>
    <row r="321" spans="1:12" ht="38.25">
      <c r="A321" s="2" t="s">
        <v>887</v>
      </c>
      <c r="B321" s="3" t="s">
        <v>927</v>
      </c>
      <c r="C321" s="5">
        <v>408.6</v>
      </c>
      <c r="D321" s="5">
        <v>408.6</v>
      </c>
      <c r="E321" s="5">
        <v>408.6</v>
      </c>
      <c r="F321" s="5"/>
      <c r="G321" s="5"/>
      <c r="H321" s="5"/>
      <c r="I321" s="5">
        <f t="shared" si="13"/>
        <v>100</v>
      </c>
      <c r="J321" s="5">
        <f t="shared" si="14"/>
        <v>100</v>
      </c>
      <c r="K321" s="5">
        <v>0</v>
      </c>
      <c r="L321" s="5">
        <v>0</v>
      </c>
    </row>
    <row r="322" spans="1:12" ht="38.25">
      <c r="A322" s="2" t="s">
        <v>888</v>
      </c>
      <c r="B322" s="3" t="s">
        <v>928</v>
      </c>
      <c r="C322" s="5">
        <v>408.6</v>
      </c>
      <c r="D322" s="5">
        <v>408.6</v>
      </c>
      <c r="E322" s="5">
        <v>408.6</v>
      </c>
      <c r="F322" s="5"/>
      <c r="G322" s="5"/>
      <c r="H322" s="5"/>
      <c r="I322" s="5">
        <f t="shared" si="13"/>
        <v>100</v>
      </c>
      <c r="J322" s="5">
        <f t="shared" si="14"/>
        <v>100</v>
      </c>
      <c r="K322" s="5">
        <v>0</v>
      </c>
      <c r="L322" s="5">
        <v>0</v>
      </c>
    </row>
    <row r="323" spans="1:12" ht="51">
      <c r="A323" s="2" t="s">
        <v>889</v>
      </c>
      <c r="B323" s="3" t="s">
        <v>691</v>
      </c>
      <c r="C323" s="5">
        <v>1862.7</v>
      </c>
      <c r="D323" s="5">
        <v>1862.7</v>
      </c>
      <c r="E323" s="5">
        <v>1862.595</v>
      </c>
      <c r="F323" s="5"/>
      <c r="G323" s="5"/>
      <c r="H323" s="5"/>
      <c r="I323" s="5">
        <f t="shared" si="13"/>
        <v>99.99436302142051</v>
      </c>
      <c r="J323" s="5">
        <f t="shared" si="14"/>
        <v>99.99436302142051</v>
      </c>
      <c r="K323" s="5">
        <v>2455.346</v>
      </c>
      <c r="L323" s="5">
        <f t="shared" si="12"/>
        <v>75.85875880629452</v>
      </c>
    </row>
    <row r="324" spans="1:12" ht="51">
      <c r="A324" s="2" t="s">
        <v>890</v>
      </c>
      <c r="B324" s="3" t="s">
        <v>692</v>
      </c>
      <c r="C324" s="5">
        <v>1862.7</v>
      </c>
      <c r="D324" s="5">
        <v>1862.7</v>
      </c>
      <c r="E324" s="5">
        <v>1862.595</v>
      </c>
      <c r="F324" s="5"/>
      <c r="G324" s="5"/>
      <c r="H324" s="5"/>
      <c r="I324" s="5">
        <f t="shared" si="13"/>
        <v>99.99436302142051</v>
      </c>
      <c r="J324" s="5">
        <f t="shared" si="14"/>
        <v>99.99436302142051</v>
      </c>
      <c r="K324" s="5">
        <v>2455.346</v>
      </c>
      <c r="L324" s="5">
        <f t="shared" si="12"/>
        <v>75.85875880629452</v>
      </c>
    </row>
    <row r="325" spans="1:12" ht="63.75">
      <c r="A325" s="2" t="s">
        <v>331</v>
      </c>
      <c r="B325" s="3" t="s">
        <v>591</v>
      </c>
      <c r="C325" s="5">
        <v>2304</v>
      </c>
      <c r="D325" s="5">
        <v>2304</v>
      </c>
      <c r="E325" s="5">
        <v>2304</v>
      </c>
      <c r="F325" s="5"/>
      <c r="G325" s="5"/>
      <c r="H325" s="5"/>
      <c r="I325" s="5">
        <f t="shared" si="13"/>
        <v>100</v>
      </c>
      <c r="J325" s="5">
        <f t="shared" si="14"/>
        <v>100</v>
      </c>
      <c r="K325" s="5">
        <v>2400</v>
      </c>
      <c r="L325" s="5">
        <f t="shared" si="12"/>
        <v>96</v>
      </c>
    </row>
    <row r="326" spans="1:12" ht="63.75">
      <c r="A326" s="2" t="s">
        <v>332</v>
      </c>
      <c r="B326" s="3" t="s">
        <v>592</v>
      </c>
      <c r="C326" s="5">
        <v>2304</v>
      </c>
      <c r="D326" s="5">
        <v>2304</v>
      </c>
      <c r="E326" s="5">
        <v>2304</v>
      </c>
      <c r="F326" s="5"/>
      <c r="G326" s="5"/>
      <c r="H326" s="5"/>
      <c r="I326" s="5">
        <f t="shared" si="13"/>
        <v>100</v>
      </c>
      <c r="J326" s="5">
        <f t="shared" si="14"/>
        <v>100</v>
      </c>
      <c r="K326" s="5">
        <v>2400</v>
      </c>
      <c r="L326" s="5">
        <f t="shared" si="12"/>
        <v>96</v>
      </c>
    </row>
    <row r="327" spans="1:12" ht="38.25">
      <c r="A327" s="2" t="s">
        <v>333</v>
      </c>
      <c r="B327" s="3" t="s">
        <v>593</v>
      </c>
      <c r="C327" s="5">
        <v>6000</v>
      </c>
      <c r="D327" s="5">
        <v>6000</v>
      </c>
      <c r="E327" s="5">
        <v>6000</v>
      </c>
      <c r="F327" s="5"/>
      <c r="G327" s="5"/>
      <c r="H327" s="5"/>
      <c r="I327" s="5">
        <f t="shared" si="13"/>
        <v>100</v>
      </c>
      <c r="J327" s="5">
        <f t="shared" si="14"/>
        <v>100</v>
      </c>
      <c r="K327" s="5">
        <v>4000</v>
      </c>
      <c r="L327" s="5">
        <f t="shared" si="12"/>
        <v>150</v>
      </c>
    </row>
    <row r="328" spans="1:12" ht="76.5">
      <c r="A328" s="2" t="s">
        <v>891</v>
      </c>
      <c r="B328" s="3" t="s">
        <v>711</v>
      </c>
      <c r="C328" s="5">
        <v>553.9</v>
      </c>
      <c r="D328" s="5">
        <v>553.9</v>
      </c>
      <c r="E328" s="5">
        <v>543.70554</v>
      </c>
      <c r="F328" s="5"/>
      <c r="G328" s="5"/>
      <c r="H328" s="5"/>
      <c r="I328" s="5">
        <f t="shared" si="13"/>
        <v>98.15951254739123</v>
      </c>
      <c r="J328" s="5">
        <f t="shared" si="14"/>
        <v>98.15951254739123</v>
      </c>
      <c r="K328" s="5">
        <v>720.1</v>
      </c>
      <c r="L328" s="5">
        <f t="shared" si="12"/>
        <v>75.50417164282739</v>
      </c>
    </row>
    <row r="329" spans="1:12" ht="38.25">
      <c r="A329" s="2" t="s">
        <v>693</v>
      </c>
      <c r="B329" s="3" t="s">
        <v>694</v>
      </c>
      <c r="C329" s="5">
        <v>1900</v>
      </c>
      <c r="D329" s="5">
        <v>1900</v>
      </c>
      <c r="E329" s="5">
        <v>1900</v>
      </c>
      <c r="F329" s="5"/>
      <c r="G329" s="5"/>
      <c r="H329" s="5"/>
      <c r="I329" s="5">
        <f t="shared" si="13"/>
        <v>100</v>
      </c>
      <c r="J329" s="5">
        <f t="shared" si="14"/>
        <v>100</v>
      </c>
      <c r="K329" s="5">
        <v>2000</v>
      </c>
      <c r="L329" s="5">
        <f t="shared" si="12"/>
        <v>95</v>
      </c>
    </row>
    <row r="330" spans="1:12" ht="38.25">
      <c r="A330" s="2" t="s">
        <v>695</v>
      </c>
      <c r="B330" s="3" t="s">
        <v>696</v>
      </c>
      <c r="C330" s="5">
        <v>1900</v>
      </c>
      <c r="D330" s="5">
        <v>1900</v>
      </c>
      <c r="E330" s="5">
        <v>1900</v>
      </c>
      <c r="F330" s="5"/>
      <c r="G330" s="5"/>
      <c r="H330" s="5"/>
      <c r="I330" s="5">
        <f t="shared" si="13"/>
        <v>100</v>
      </c>
      <c r="J330" s="5">
        <f t="shared" si="14"/>
        <v>100</v>
      </c>
      <c r="K330" s="5">
        <v>2000</v>
      </c>
      <c r="L330" s="5">
        <f t="shared" si="12"/>
        <v>95</v>
      </c>
    </row>
    <row r="331" spans="1:12" ht="38.25">
      <c r="A331" s="2" t="s">
        <v>697</v>
      </c>
      <c r="B331" s="3" t="s">
        <v>698</v>
      </c>
      <c r="C331" s="5">
        <v>600</v>
      </c>
      <c r="D331" s="5">
        <v>600</v>
      </c>
      <c r="E331" s="5">
        <v>600</v>
      </c>
      <c r="F331" s="5"/>
      <c r="G331" s="5"/>
      <c r="H331" s="5"/>
      <c r="I331" s="5">
        <f t="shared" si="13"/>
        <v>100</v>
      </c>
      <c r="J331" s="5">
        <f t="shared" si="14"/>
        <v>100</v>
      </c>
      <c r="K331" s="5">
        <v>600</v>
      </c>
      <c r="L331" s="5">
        <f t="shared" si="12"/>
        <v>100</v>
      </c>
    </row>
    <row r="332" spans="1:12" ht="38.25">
      <c r="A332" s="2" t="s">
        <v>699</v>
      </c>
      <c r="B332" s="3" t="s">
        <v>700</v>
      </c>
      <c r="C332" s="5">
        <v>600</v>
      </c>
      <c r="D332" s="5">
        <v>600</v>
      </c>
      <c r="E332" s="5">
        <v>600</v>
      </c>
      <c r="F332" s="5"/>
      <c r="G332" s="5"/>
      <c r="H332" s="5"/>
      <c r="I332" s="5">
        <f t="shared" si="13"/>
        <v>100</v>
      </c>
      <c r="J332" s="5">
        <f t="shared" si="14"/>
        <v>100</v>
      </c>
      <c r="K332" s="5">
        <v>600</v>
      </c>
      <c r="L332" s="5">
        <f t="shared" si="12"/>
        <v>100</v>
      </c>
    </row>
    <row r="333" spans="1:12" ht="51">
      <c r="A333" s="2" t="s">
        <v>334</v>
      </c>
      <c r="B333" s="3" t="s">
        <v>594</v>
      </c>
      <c r="C333" s="5">
        <v>236780.2</v>
      </c>
      <c r="D333" s="5">
        <v>236780.2</v>
      </c>
      <c r="E333" s="5">
        <v>235677.37234</v>
      </c>
      <c r="F333" s="5"/>
      <c r="G333" s="5"/>
      <c r="H333" s="5"/>
      <c r="I333" s="5">
        <f t="shared" si="13"/>
        <v>99.53423991533076</v>
      </c>
      <c r="J333" s="5">
        <f t="shared" si="14"/>
        <v>99.53423991533076</v>
      </c>
      <c r="K333" s="5">
        <v>190210.6</v>
      </c>
      <c r="L333" s="5">
        <f aca="true" t="shared" si="15" ref="L333:L399">E333/K333*100</f>
        <v>123.90338516360286</v>
      </c>
    </row>
    <row r="334" spans="1:12" ht="38.25">
      <c r="A334" s="2" t="s">
        <v>761</v>
      </c>
      <c r="B334" s="3" t="s">
        <v>797</v>
      </c>
      <c r="C334" s="5">
        <v>26792.4</v>
      </c>
      <c r="D334" s="5">
        <v>26792.4</v>
      </c>
      <c r="E334" s="5">
        <v>26792.121789999997</v>
      </c>
      <c r="F334" s="5"/>
      <c r="G334" s="5"/>
      <c r="H334" s="5"/>
      <c r="I334" s="5">
        <f t="shared" si="13"/>
        <v>99.99896160851584</v>
      </c>
      <c r="J334" s="5">
        <f t="shared" si="14"/>
        <v>99.99896160851584</v>
      </c>
      <c r="K334" s="5">
        <v>29769.3</v>
      </c>
      <c r="L334" s="5">
        <f t="shared" si="15"/>
        <v>89.99916622157725</v>
      </c>
    </row>
    <row r="335" spans="1:12" ht="38.25">
      <c r="A335" s="2" t="s">
        <v>762</v>
      </c>
      <c r="B335" s="3" t="s">
        <v>798</v>
      </c>
      <c r="C335" s="5">
        <v>26792.4</v>
      </c>
      <c r="D335" s="5">
        <v>26792.4</v>
      </c>
      <c r="E335" s="5">
        <v>26792.121789999997</v>
      </c>
      <c r="F335" s="5"/>
      <c r="G335" s="5"/>
      <c r="H335" s="5"/>
      <c r="I335" s="5">
        <f t="shared" si="13"/>
        <v>99.99896160851584</v>
      </c>
      <c r="J335" s="5">
        <f t="shared" si="14"/>
        <v>99.99896160851584</v>
      </c>
      <c r="K335" s="5">
        <v>29769.3</v>
      </c>
      <c r="L335" s="5">
        <f t="shared" si="15"/>
        <v>89.99916622157725</v>
      </c>
    </row>
    <row r="336" spans="1:12" ht="76.5">
      <c r="A336" s="2" t="s">
        <v>763</v>
      </c>
      <c r="B336" s="3" t="s">
        <v>799</v>
      </c>
      <c r="C336" s="5">
        <v>10265</v>
      </c>
      <c r="D336" s="5">
        <v>10265</v>
      </c>
      <c r="E336" s="5">
        <v>1750.475</v>
      </c>
      <c r="F336" s="5"/>
      <c r="G336" s="5"/>
      <c r="H336" s="5"/>
      <c r="I336" s="5">
        <f t="shared" si="13"/>
        <v>17.052849488553335</v>
      </c>
      <c r="J336" s="5">
        <f t="shared" si="14"/>
        <v>17.052849488553335</v>
      </c>
      <c r="K336" s="5">
        <v>11352.7</v>
      </c>
      <c r="L336" s="5">
        <f t="shared" si="15"/>
        <v>15.419019264139807</v>
      </c>
    </row>
    <row r="337" spans="1:12" ht="76.5">
      <c r="A337" s="2" t="s">
        <v>764</v>
      </c>
      <c r="B337" s="3" t="s">
        <v>800</v>
      </c>
      <c r="C337" s="5">
        <v>10265</v>
      </c>
      <c r="D337" s="5">
        <v>10265</v>
      </c>
      <c r="E337" s="5">
        <v>1750.475</v>
      </c>
      <c r="F337" s="5"/>
      <c r="G337" s="5"/>
      <c r="H337" s="5"/>
      <c r="I337" s="5">
        <f t="shared" si="13"/>
        <v>17.052849488553335</v>
      </c>
      <c r="J337" s="5">
        <f t="shared" si="14"/>
        <v>17.052849488553335</v>
      </c>
      <c r="K337" s="5">
        <v>11352.7</v>
      </c>
      <c r="L337" s="5">
        <f t="shared" si="15"/>
        <v>15.419019264139807</v>
      </c>
    </row>
    <row r="338" spans="1:12" ht="89.25">
      <c r="A338" s="2" t="s">
        <v>712</v>
      </c>
      <c r="B338" s="3" t="s">
        <v>713</v>
      </c>
      <c r="C338" s="5">
        <v>29165.7</v>
      </c>
      <c r="D338" s="5">
        <v>29165.7</v>
      </c>
      <c r="E338" s="5">
        <v>27878.90553</v>
      </c>
      <c r="F338" s="5"/>
      <c r="G338" s="5"/>
      <c r="H338" s="5"/>
      <c r="I338" s="5">
        <f t="shared" si="13"/>
        <v>95.58798701899835</v>
      </c>
      <c r="J338" s="5">
        <f t="shared" si="14"/>
        <v>95.58798701899835</v>
      </c>
      <c r="K338" s="5">
        <v>31243.8</v>
      </c>
      <c r="L338" s="5">
        <f t="shared" si="15"/>
        <v>89.23020096787204</v>
      </c>
    </row>
    <row r="339" spans="1:12" ht="25.5">
      <c r="A339" s="2" t="s">
        <v>765</v>
      </c>
      <c r="B339" s="3" t="s">
        <v>801</v>
      </c>
      <c r="C339" s="5">
        <v>3171.9</v>
      </c>
      <c r="D339" s="5">
        <v>3171.9</v>
      </c>
      <c r="E339" s="5">
        <v>2264.78</v>
      </c>
      <c r="F339" s="5"/>
      <c r="G339" s="5"/>
      <c r="H339" s="5"/>
      <c r="I339" s="5">
        <f t="shared" si="13"/>
        <v>71.4013682650777</v>
      </c>
      <c r="J339" s="5">
        <f t="shared" si="14"/>
        <v>71.4013682650777</v>
      </c>
      <c r="K339" s="5">
        <v>1404.6</v>
      </c>
      <c r="L339" s="5">
        <f t="shared" si="15"/>
        <v>161.24021073615268</v>
      </c>
    </row>
    <row r="340" spans="1:12" ht="38.25">
      <c r="A340" s="2" t="s">
        <v>766</v>
      </c>
      <c r="B340" s="3" t="s">
        <v>802</v>
      </c>
      <c r="C340" s="5">
        <v>3171.9</v>
      </c>
      <c r="D340" s="5">
        <v>3171.9</v>
      </c>
      <c r="E340" s="5">
        <v>2264.78</v>
      </c>
      <c r="F340" s="5"/>
      <c r="G340" s="5"/>
      <c r="H340" s="5"/>
      <c r="I340" s="5">
        <f t="shared" si="13"/>
        <v>71.4013682650777</v>
      </c>
      <c r="J340" s="5">
        <f t="shared" si="14"/>
        <v>71.4013682650777</v>
      </c>
      <c r="K340" s="5">
        <v>1404.6</v>
      </c>
      <c r="L340" s="5">
        <f t="shared" si="15"/>
        <v>161.24021073615268</v>
      </c>
    </row>
    <row r="341" spans="1:12" ht="38.25">
      <c r="A341" s="2" t="s">
        <v>974</v>
      </c>
      <c r="B341" s="3" t="s">
        <v>975</v>
      </c>
      <c r="C341" s="5">
        <v>0</v>
      </c>
      <c r="D341" s="5">
        <v>0</v>
      </c>
      <c r="E341" s="5">
        <v>0</v>
      </c>
      <c r="F341" s="5"/>
      <c r="G341" s="5"/>
      <c r="H341" s="5"/>
      <c r="I341" s="5">
        <v>0</v>
      </c>
      <c r="J341" s="5">
        <v>0</v>
      </c>
      <c r="K341" s="5">
        <v>11100</v>
      </c>
      <c r="L341" s="5">
        <f t="shared" si="15"/>
        <v>0</v>
      </c>
    </row>
    <row r="342" spans="1:12" ht="38.25">
      <c r="A342" s="2" t="s">
        <v>976</v>
      </c>
      <c r="B342" s="3" t="s">
        <v>977</v>
      </c>
      <c r="C342" s="5">
        <v>0</v>
      </c>
      <c r="D342" s="5">
        <v>0</v>
      </c>
      <c r="E342" s="5">
        <v>0</v>
      </c>
      <c r="F342" s="5"/>
      <c r="G342" s="5"/>
      <c r="H342" s="5"/>
      <c r="I342" s="5">
        <v>0</v>
      </c>
      <c r="J342" s="5">
        <v>0</v>
      </c>
      <c r="K342" s="5">
        <v>11100</v>
      </c>
      <c r="L342" s="5">
        <f t="shared" si="15"/>
        <v>0</v>
      </c>
    </row>
    <row r="343" spans="1:12" ht="51">
      <c r="A343" s="2" t="s">
        <v>978</v>
      </c>
      <c r="B343" s="3" t="s">
        <v>979</v>
      </c>
      <c r="C343" s="5">
        <v>0</v>
      </c>
      <c r="D343" s="5">
        <v>0</v>
      </c>
      <c r="E343" s="5">
        <v>0</v>
      </c>
      <c r="F343" s="5"/>
      <c r="G343" s="5"/>
      <c r="H343" s="5"/>
      <c r="I343" s="5">
        <v>0</v>
      </c>
      <c r="J343" s="5">
        <v>0</v>
      </c>
      <c r="K343" s="5">
        <v>9580</v>
      </c>
      <c r="L343" s="5">
        <f t="shared" si="15"/>
        <v>0</v>
      </c>
    </row>
    <row r="344" spans="1:12" s="17" customFormat="1" ht="51">
      <c r="A344" s="2" t="s">
        <v>892</v>
      </c>
      <c r="B344" s="3" t="s">
        <v>803</v>
      </c>
      <c r="C344" s="5">
        <v>0</v>
      </c>
      <c r="D344" s="5">
        <v>223</v>
      </c>
      <c r="E344" s="5">
        <v>223</v>
      </c>
      <c r="F344" s="5"/>
      <c r="G344" s="5"/>
      <c r="H344" s="5"/>
      <c r="I344" s="5">
        <v>0</v>
      </c>
      <c r="J344" s="5">
        <f t="shared" si="14"/>
        <v>100</v>
      </c>
      <c r="K344" s="5">
        <v>90</v>
      </c>
      <c r="L344" s="5" t="s">
        <v>981</v>
      </c>
    </row>
    <row r="345" spans="1:12" ht="51">
      <c r="A345" s="2" t="s">
        <v>893</v>
      </c>
      <c r="B345" s="3" t="s">
        <v>804</v>
      </c>
      <c r="C345" s="5">
        <v>0</v>
      </c>
      <c r="D345" s="5">
        <v>223</v>
      </c>
      <c r="E345" s="5">
        <v>223</v>
      </c>
      <c r="F345" s="5"/>
      <c r="G345" s="5"/>
      <c r="H345" s="5"/>
      <c r="I345" s="5">
        <v>0</v>
      </c>
      <c r="J345" s="5">
        <f t="shared" si="14"/>
        <v>100</v>
      </c>
      <c r="K345" s="5">
        <v>90</v>
      </c>
      <c r="L345" s="5" t="s">
        <v>981</v>
      </c>
    </row>
    <row r="346" spans="1:12" ht="51">
      <c r="A346" s="2" t="s">
        <v>767</v>
      </c>
      <c r="B346" s="3" t="s">
        <v>805</v>
      </c>
      <c r="C346" s="5">
        <v>127414.4</v>
      </c>
      <c r="D346" s="5">
        <v>160987.13447</v>
      </c>
      <c r="E346" s="5">
        <v>160987.13447</v>
      </c>
      <c r="F346" s="5"/>
      <c r="G346" s="5"/>
      <c r="H346" s="5"/>
      <c r="I346" s="5">
        <f t="shared" si="13"/>
        <v>126.34924660791873</v>
      </c>
      <c r="J346" s="5">
        <f t="shared" si="14"/>
        <v>100</v>
      </c>
      <c r="K346" s="5">
        <v>17640</v>
      </c>
      <c r="L346" s="5" t="s">
        <v>981</v>
      </c>
    </row>
    <row r="347" spans="1:12" ht="51">
      <c r="A347" s="2" t="s">
        <v>768</v>
      </c>
      <c r="B347" s="3" t="s">
        <v>806</v>
      </c>
      <c r="C347" s="5">
        <v>127414.4</v>
      </c>
      <c r="D347" s="5">
        <v>160987.13447</v>
      </c>
      <c r="E347" s="5">
        <v>160987.13447</v>
      </c>
      <c r="F347" s="5"/>
      <c r="G347" s="5"/>
      <c r="H347" s="5"/>
      <c r="I347" s="5">
        <f t="shared" si="13"/>
        <v>126.34924660791873</v>
      </c>
      <c r="J347" s="5">
        <f t="shared" si="14"/>
        <v>100</v>
      </c>
      <c r="K347" s="5">
        <v>17640</v>
      </c>
      <c r="L347" s="5" t="s">
        <v>981</v>
      </c>
    </row>
    <row r="348" spans="1:12" ht="89.25">
      <c r="A348" s="2" t="s">
        <v>894</v>
      </c>
      <c r="B348" s="3" t="s">
        <v>807</v>
      </c>
      <c r="C348" s="5">
        <v>4873.9</v>
      </c>
      <c r="D348" s="5">
        <v>9409.6</v>
      </c>
      <c r="E348" s="5">
        <v>9409.6</v>
      </c>
      <c r="F348" s="5"/>
      <c r="G348" s="5"/>
      <c r="H348" s="5"/>
      <c r="I348" s="5">
        <f t="shared" si="13"/>
        <v>193.0609983791215</v>
      </c>
      <c r="J348" s="5">
        <f t="shared" si="14"/>
        <v>100</v>
      </c>
      <c r="K348" s="5">
        <v>7076</v>
      </c>
      <c r="L348" s="5">
        <f t="shared" si="15"/>
        <v>132.97908422837762</v>
      </c>
    </row>
    <row r="349" spans="1:12" s="17" customFormat="1" ht="25.5">
      <c r="A349" s="2" t="s">
        <v>895</v>
      </c>
      <c r="B349" s="3" t="s">
        <v>929</v>
      </c>
      <c r="C349" s="5">
        <v>272807.8</v>
      </c>
      <c r="D349" s="5">
        <v>272807.8</v>
      </c>
      <c r="E349" s="5">
        <v>272807.8</v>
      </c>
      <c r="F349" s="5"/>
      <c r="G349" s="5"/>
      <c r="H349" s="5"/>
      <c r="I349" s="5">
        <f aca="true" t="shared" si="16" ref="I349:I412">E349/C349*100</f>
        <v>100</v>
      </c>
      <c r="J349" s="5">
        <f aca="true" t="shared" si="17" ref="J349:J412">E349/D349*100</f>
        <v>100</v>
      </c>
      <c r="K349" s="5">
        <v>0</v>
      </c>
      <c r="L349" s="5">
        <v>0</v>
      </c>
    </row>
    <row r="350" spans="1:12" ht="38.25">
      <c r="A350" s="2" t="s">
        <v>896</v>
      </c>
      <c r="B350" s="3" t="s">
        <v>930</v>
      </c>
      <c r="C350" s="5">
        <v>601796.8</v>
      </c>
      <c r="D350" s="5">
        <v>601796.8</v>
      </c>
      <c r="E350" s="5">
        <v>601796.8</v>
      </c>
      <c r="F350" s="5"/>
      <c r="G350" s="5"/>
      <c r="H350" s="5"/>
      <c r="I350" s="5">
        <f t="shared" si="16"/>
        <v>100</v>
      </c>
      <c r="J350" s="5">
        <f t="shared" si="17"/>
        <v>100</v>
      </c>
      <c r="K350" s="5">
        <v>0</v>
      </c>
      <c r="L350" s="5">
        <v>0</v>
      </c>
    </row>
    <row r="351" spans="1:12" ht="51">
      <c r="A351" s="2" t="s">
        <v>897</v>
      </c>
      <c r="B351" s="3" t="s">
        <v>931</v>
      </c>
      <c r="C351" s="5">
        <v>601796.8</v>
      </c>
      <c r="D351" s="5">
        <v>601796.8</v>
      </c>
      <c r="E351" s="5">
        <v>601796.8</v>
      </c>
      <c r="F351" s="5"/>
      <c r="G351" s="5"/>
      <c r="H351" s="5"/>
      <c r="I351" s="5">
        <f t="shared" si="16"/>
        <v>100</v>
      </c>
      <c r="J351" s="5">
        <f t="shared" si="17"/>
        <v>100</v>
      </c>
      <c r="K351" s="5">
        <v>0</v>
      </c>
      <c r="L351" s="5">
        <v>0</v>
      </c>
    </row>
    <row r="352" spans="1:12" s="17" customFormat="1" ht="25.5">
      <c r="A352" s="2" t="s">
        <v>898</v>
      </c>
      <c r="B352" s="3" t="s">
        <v>932</v>
      </c>
      <c r="C352" s="5">
        <v>77293.9</v>
      </c>
      <c r="D352" s="5">
        <v>77293.9</v>
      </c>
      <c r="E352" s="5">
        <v>77293.9</v>
      </c>
      <c r="F352" s="5"/>
      <c r="G352" s="5"/>
      <c r="H352" s="5"/>
      <c r="I352" s="5">
        <f t="shared" si="16"/>
        <v>100</v>
      </c>
      <c r="J352" s="5">
        <f t="shared" si="17"/>
        <v>100</v>
      </c>
      <c r="K352" s="5">
        <v>0</v>
      </c>
      <c r="L352" s="5">
        <v>0</v>
      </c>
    </row>
    <row r="353" spans="1:12" ht="12.75">
      <c r="A353" s="2" t="s">
        <v>769</v>
      </c>
      <c r="B353" s="3" t="s">
        <v>808</v>
      </c>
      <c r="C353" s="5">
        <v>50000</v>
      </c>
      <c r="D353" s="5">
        <v>50000</v>
      </c>
      <c r="E353" s="5">
        <v>50000</v>
      </c>
      <c r="F353" s="5"/>
      <c r="G353" s="5"/>
      <c r="H353" s="5"/>
      <c r="I353" s="5">
        <f t="shared" si="16"/>
        <v>100</v>
      </c>
      <c r="J353" s="5">
        <f t="shared" si="17"/>
        <v>100</v>
      </c>
      <c r="K353" s="5">
        <v>50000</v>
      </c>
      <c r="L353" s="5">
        <f t="shared" si="15"/>
        <v>100</v>
      </c>
    </row>
    <row r="354" spans="1:12" ht="25.5">
      <c r="A354" s="2" t="s">
        <v>770</v>
      </c>
      <c r="B354" s="3" t="s">
        <v>809</v>
      </c>
      <c r="C354" s="5">
        <v>50000</v>
      </c>
      <c r="D354" s="5">
        <v>50000</v>
      </c>
      <c r="E354" s="5">
        <v>50000</v>
      </c>
      <c r="F354" s="5"/>
      <c r="G354" s="5"/>
      <c r="H354" s="5"/>
      <c r="I354" s="5">
        <f t="shared" si="16"/>
        <v>100</v>
      </c>
      <c r="J354" s="5">
        <f t="shared" si="17"/>
        <v>100</v>
      </c>
      <c r="K354" s="5">
        <v>50000</v>
      </c>
      <c r="L354" s="5">
        <f t="shared" si="15"/>
        <v>100</v>
      </c>
    </row>
    <row r="355" spans="1:12" ht="25.5">
      <c r="A355" s="36" t="s">
        <v>335</v>
      </c>
      <c r="B355" s="37" t="s">
        <v>810</v>
      </c>
      <c r="C355" s="35">
        <v>604884.8</v>
      </c>
      <c r="D355" s="35">
        <v>604884.8</v>
      </c>
      <c r="E355" s="35">
        <v>485105.91599</v>
      </c>
      <c r="F355" s="5"/>
      <c r="G355" s="5"/>
      <c r="H355" s="5"/>
      <c r="I355" s="35">
        <f t="shared" si="16"/>
        <v>80.1980668037947</v>
      </c>
      <c r="J355" s="35">
        <f t="shared" si="17"/>
        <v>80.1980668037947</v>
      </c>
      <c r="K355" s="35">
        <v>713633.6204700001</v>
      </c>
      <c r="L355" s="35">
        <f t="shared" si="15"/>
        <v>67.97688646878892</v>
      </c>
    </row>
    <row r="356" spans="1:12" ht="25.5">
      <c r="A356" s="2" t="s">
        <v>336</v>
      </c>
      <c r="B356" s="3" t="s">
        <v>595</v>
      </c>
      <c r="C356" s="5">
        <v>604884.8</v>
      </c>
      <c r="D356" s="5">
        <v>604884.8</v>
      </c>
      <c r="E356" s="5">
        <v>485105.91599</v>
      </c>
      <c r="F356" s="5"/>
      <c r="G356" s="5"/>
      <c r="H356" s="5"/>
      <c r="I356" s="5">
        <f t="shared" si="16"/>
        <v>80.1980668037947</v>
      </c>
      <c r="J356" s="5">
        <f t="shared" si="17"/>
        <v>80.1980668037947</v>
      </c>
      <c r="K356" s="5">
        <v>713633.6204700001</v>
      </c>
      <c r="L356" s="5">
        <f t="shared" si="15"/>
        <v>67.97688646878892</v>
      </c>
    </row>
    <row r="357" spans="1:12" ht="51">
      <c r="A357" s="2" t="s">
        <v>899</v>
      </c>
      <c r="B357" s="3" t="s">
        <v>596</v>
      </c>
      <c r="C357" s="5">
        <v>12801.3</v>
      </c>
      <c r="D357" s="5">
        <v>12801.3</v>
      </c>
      <c r="E357" s="5">
        <v>12709.80465</v>
      </c>
      <c r="F357" s="5"/>
      <c r="G357" s="5"/>
      <c r="H357" s="5"/>
      <c r="I357" s="5">
        <f t="shared" si="16"/>
        <v>99.28526516838134</v>
      </c>
      <c r="J357" s="5">
        <f t="shared" si="17"/>
        <v>99.28526516838134</v>
      </c>
      <c r="K357" s="5">
        <v>87536.55797</v>
      </c>
      <c r="L357" s="5">
        <f t="shared" si="15"/>
        <v>14.519424734927124</v>
      </c>
    </row>
    <row r="358" spans="1:12" ht="51">
      <c r="A358" s="2" t="s">
        <v>900</v>
      </c>
      <c r="B358" s="3" t="s">
        <v>597</v>
      </c>
      <c r="C358" s="5">
        <v>550280.9</v>
      </c>
      <c r="D358" s="5">
        <v>550280.9</v>
      </c>
      <c r="E358" s="5">
        <v>430593.51183</v>
      </c>
      <c r="F358" s="5"/>
      <c r="G358" s="5"/>
      <c r="H358" s="5"/>
      <c r="I358" s="5">
        <f t="shared" si="16"/>
        <v>78.24976513449766</v>
      </c>
      <c r="J358" s="5">
        <f t="shared" si="17"/>
        <v>78.24976513449766</v>
      </c>
      <c r="K358" s="5">
        <v>130206.5383</v>
      </c>
      <c r="L358" s="5" t="s">
        <v>981</v>
      </c>
    </row>
    <row r="359" spans="1:12" ht="63.75">
      <c r="A359" s="2" t="s">
        <v>337</v>
      </c>
      <c r="B359" s="3" t="s">
        <v>598</v>
      </c>
      <c r="C359" s="5">
        <v>41802.6</v>
      </c>
      <c r="D359" s="5">
        <v>41802.6</v>
      </c>
      <c r="E359" s="5">
        <v>41802.59951</v>
      </c>
      <c r="F359" s="5"/>
      <c r="G359" s="5"/>
      <c r="H359" s="5"/>
      <c r="I359" s="5">
        <f t="shared" si="16"/>
        <v>99.99999882782411</v>
      </c>
      <c r="J359" s="5">
        <f t="shared" si="17"/>
        <v>99.99999882782411</v>
      </c>
      <c r="K359" s="5">
        <v>495890.5242</v>
      </c>
      <c r="L359" s="5">
        <f t="shared" si="15"/>
        <v>8.42980405351331</v>
      </c>
    </row>
    <row r="360" spans="1:12" ht="12.75">
      <c r="A360" s="36" t="s">
        <v>901</v>
      </c>
      <c r="B360" s="37" t="s">
        <v>933</v>
      </c>
      <c r="C360" s="35">
        <v>18</v>
      </c>
      <c r="D360" s="35">
        <v>18</v>
      </c>
      <c r="E360" s="35">
        <v>18</v>
      </c>
      <c r="F360" s="5"/>
      <c r="G360" s="5"/>
      <c r="H360" s="5"/>
      <c r="I360" s="35">
        <f t="shared" si="16"/>
        <v>100</v>
      </c>
      <c r="J360" s="35">
        <f t="shared" si="17"/>
        <v>100</v>
      </c>
      <c r="K360" s="35">
        <v>0</v>
      </c>
      <c r="L360" s="35">
        <v>0</v>
      </c>
    </row>
    <row r="361" spans="1:12" ht="12.75">
      <c r="A361" s="2" t="s">
        <v>902</v>
      </c>
      <c r="B361" s="3" t="s">
        <v>934</v>
      </c>
      <c r="C361" s="5">
        <v>18</v>
      </c>
      <c r="D361" s="5">
        <v>18</v>
      </c>
      <c r="E361" s="5">
        <v>18</v>
      </c>
      <c r="F361" s="5"/>
      <c r="G361" s="5"/>
      <c r="H361" s="5"/>
      <c r="I361" s="5">
        <f t="shared" si="16"/>
        <v>100</v>
      </c>
      <c r="J361" s="5">
        <f t="shared" si="17"/>
        <v>100</v>
      </c>
      <c r="K361" s="5">
        <v>0</v>
      </c>
      <c r="L361" s="5">
        <v>0</v>
      </c>
    </row>
    <row r="362" spans="1:12" ht="12.75">
      <c r="A362" s="2" t="s">
        <v>902</v>
      </c>
      <c r="B362" s="3" t="s">
        <v>935</v>
      </c>
      <c r="C362" s="5">
        <v>18</v>
      </c>
      <c r="D362" s="5">
        <v>18</v>
      </c>
      <c r="E362" s="5">
        <v>18</v>
      </c>
      <c r="F362" s="5"/>
      <c r="G362" s="5"/>
      <c r="H362" s="5"/>
      <c r="I362" s="5">
        <f t="shared" si="16"/>
        <v>100</v>
      </c>
      <c r="J362" s="5">
        <f t="shared" si="17"/>
        <v>100</v>
      </c>
      <c r="K362" s="5">
        <v>0</v>
      </c>
      <c r="L362" s="5">
        <v>0</v>
      </c>
    </row>
    <row r="363" spans="1:12" ht="63.75">
      <c r="A363" s="36" t="s">
        <v>338</v>
      </c>
      <c r="B363" s="37" t="s">
        <v>599</v>
      </c>
      <c r="C363" s="35">
        <v>62523.3</v>
      </c>
      <c r="D363" s="35">
        <v>62523.3</v>
      </c>
      <c r="E363" s="35">
        <v>191728.57282</v>
      </c>
      <c r="F363" s="5"/>
      <c r="G363" s="5"/>
      <c r="H363" s="5"/>
      <c r="I363" s="35" t="s">
        <v>980</v>
      </c>
      <c r="J363" s="35" t="s">
        <v>981</v>
      </c>
      <c r="K363" s="35">
        <v>150958.71232</v>
      </c>
      <c r="L363" s="35">
        <f t="shared" si="15"/>
        <v>127.00729217507943</v>
      </c>
    </row>
    <row r="364" spans="1:12" s="17" customFormat="1" ht="51">
      <c r="A364" s="2" t="s">
        <v>339</v>
      </c>
      <c r="B364" s="3" t="s">
        <v>600</v>
      </c>
      <c r="C364" s="5">
        <v>62523.3</v>
      </c>
      <c r="D364" s="5">
        <v>62523.3</v>
      </c>
      <c r="E364" s="5">
        <v>131856.23762</v>
      </c>
      <c r="F364" s="5"/>
      <c r="G364" s="5"/>
      <c r="H364" s="5"/>
      <c r="I364" s="5" t="s">
        <v>980</v>
      </c>
      <c r="J364" s="5" t="s">
        <v>981</v>
      </c>
      <c r="K364" s="5">
        <v>134445.85103</v>
      </c>
      <c r="L364" s="5">
        <f t="shared" si="15"/>
        <v>98.07386141694909</v>
      </c>
    </row>
    <row r="365" spans="1:12" ht="25.5">
      <c r="A365" s="2" t="s">
        <v>340</v>
      </c>
      <c r="B365" s="3" t="s">
        <v>601</v>
      </c>
      <c r="C365" s="5">
        <v>0</v>
      </c>
      <c r="D365" s="5">
        <v>0</v>
      </c>
      <c r="E365" s="5">
        <v>59872.3352</v>
      </c>
      <c r="F365" s="5"/>
      <c r="G365" s="5"/>
      <c r="H365" s="5"/>
      <c r="I365" s="5">
        <v>0</v>
      </c>
      <c r="J365" s="5">
        <v>0</v>
      </c>
      <c r="K365" s="5">
        <v>16512.86129</v>
      </c>
      <c r="L365" s="5" t="s">
        <v>981</v>
      </c>
    </row>
    <row r="366" spans="1:12" s="17" customFormat="1" ht="38.25">
      <c r="A366" s="2" t="s">
        <v>341</v>
      </c>
      <c r="B366" s="25" t="s">
        <v>602</v>
      </c>
      <c r="C366" s="5">
        <v>62523.3</v>
      </c>
      <c r="D366" s="5">
        <v>62523.3</v>
      </c>
      <c r="E366" s="5">
        <v>131856.23762</v>
      </c>
      <c r="F366" s="5"/>
      <c r="G366" s="5"/>
      <c r="H366" s="5"/>
      <c r="I366" s="5" t="s">
        <v>980</v>
      </c>
      <c r="J366" s="5" t="s">
        <v>981</v>
      </c>
      <c r="K366" s="5">
        <v>134445.85103</v>
      </c>
      <c r="L366" s="5">
        <f t="shared" si="15"/>
        <v>98.07386141694909</v>
      </c>
    </row>
    <row r="367" spans="1:12" s="17" customFormat="1" ht="25.5">
      <c r="A367" s="2" t="s">
        <v>342</v>
      </c>
      <c r="B367" s="3" t="s">
        <v>603</v>
      </c>
      <c r="C367" s="5">
        <v>0</v>
      </c>
      <c r="D367" s="5">
        <v>0</v>
      </c>
      <c r="E367" s="5">
        <v>59872.3352</v>
      </c>
      <c r="F367" s="5"/>
      <c r="G367" s="5"/>
      <c r="H367" s="5"/>
      <c r="I367" s="5">
        <v>0</v>
      </c>
      <c r="J367" s="5">
        <v>0</v>
      </c>
      <c r="K367" s="5">
        <v>16512.86129</v>
      </c>
      <c r="L367" s="5" t="s">
        <v>981</v>
      </c>
    </row>
    <row r="368" spans="1:12" ht="25.5">
      <c r="A368" s="2" t="s">
        <v>343</v>
      </c>
      <c r="B368" s="3" t="s">
        <v>604</v>
      </c>
      <c r="C368" s="5">
        <v>0</v>
      </c>
      <c r="D368" s="5">
        <v>0</v>
      </c>
      <c r="E368" s="5">
        <v>33279.09629</v>
      </c>
      <c r="F368" s="5"/>
      <c r="G368" s="5"/>
      <c r="H368" s="5"/>
      <c r="I368" s="5">
        <v>0</v>
      </c>
      <c r="J368" s="5">
        <v>0</v>
      </c>
      <c r="K368" s="5">
        <v>10429.56006</v>
      </c>
      <c r="L368" s="5" t="s">
        <v>981</v>
      </c>
    </row>
    <row r="369" spans="1:12" ht="25.5">
      <c r="A369" s="26" t="s">
        <v>344</v>
      </c>
      <c r="B369" s="27" t="s">
        <v>605</v>
      </c>
      <c r="C369" s="28">
        <v>0</v>
      </c>
      <c r="D369" s="28">
        <v>0</v>
      </c>
      <c r="E369" s="28">
        <v>25936.85499</v>
      </c>
      <c r="F369" s="28"/>
      <c r="G369" s="28"/>
      <c r="H369" s="28"/>
      <c r="I369" s="5">
        <v>0</v>
      </c>
      <c r="J369" s="5">
        <v>0</v>
      </c>
      <c r="K369" s="5">
        <v>3349.74682</v>
      </c>
      <c r="L369" s="5" t="s">
        <v>981</v>
      </c>
    </row>
    <row r="370" spans="1:12" ht="38.25">
      <c r="A370" s="26" t="s">
        <v>679</v>
      </c>
      <c r="B370" s="27" t="s">
        <v>680</v>
      </c>
      <c r="C370" s="28">
        <v>50412.3</v>
      </c>
      <c r="D370" s="28">
        <v>50412.3</v>
      </c>
      <c r="E370" s="28">
        <v>84773.78464</v>
      </c>
      <c r="F370" s="28"/>
      <c r="G370" s="28"/>
      <c r="H370" s="28"/>
      <c r="I370" s="5">
        <f t="shared" si="16"/>
        <v>168.16091438002232</v>
      </c>
      <c r="J370" s="5">
        <f t="shared" si="17"/>
        <v>168.16091438002232</v>
      </c>
      <c r="K370" s="5">
        <v>74388.77142</v>
      </c>
      <c r="L370" s="5">
        <f t="shared" si="15"/>
        <v>113.96045803924638</v>
      </c>
    </row>
    <row r="371" spans="1:12" ht="25.5">
      <c r="A371" s="2" t="s">
        <v>345</v>
      </c>
      <c r="B371" s="3" t="s">
        <v>606</v>
      </c>
      <c r="C371" s="5">
        <v>0</v>
      </c>
      <c r="D371" s="5">
        <v>0</v>
      </c>
      <c r="E371" s="5">
        <v>656.38392</v>
      </c>
      <c r="F371" s="5"/>
      <c r="G371" s="5"/>
      <c r="H371" s="5"/>
      <c r="I371" s="5">
        <v>0</v>
      </c>
      <c r="J371" s="5">
        <v>0</v>
      </c>
      <c r="K371" s="5">
        <v>2733.55441</v>
      </c>
      <c r="L371" s="5">
        <f t="shared" si="15"/>
        <v>24.012103713713895</v>
      </c>
    </row>
    <row r="372" spans="1:12" ht="38.25">
      <c r="A372" s="2" t="s">
        <v>681</v>
      </c>
      <c r="B372" s="3" t="s">
        <v>682</v>
      </c>
      <c r="C372" s="5">
        <v>12111</v>
      </c>
      <c r="D372" s="5">
        <v>12111</v>
      </c>
      <c r="E372" s="5">
        <v>33896.28289</v>
      </c>
      <c r="F372" s="5"/>
      <c r="G372" s="5"/>
      <c r="H372" s="5"/>
      <c r="I372" s="5" t="s">
        <v>980</v>
      </c>
      <c r="J372" s="5" t="s">
        <v>981</v>
      </c>
      <c r="K372" s="5">
        <v>54562.62608</v>
      </c>
      <c r="L372" s="5">
        <f t="shared" si="15"/>
        <v>62.12362806786663</v>
      </c>
    </row>
    <row r="373" spans="1:12" ht="38.25">
      <c r="A373" s="2" t="s">
        <v>346</v>
      </c>
      <c r="B373" s="3" t="s">
        <v>607</v>
      </c>
      <c r="C373" s="5">
        <v>0</v>
      </c>
      <c r="D373" s="5">
        <v>0</v>
      </c>
      <c r="E373" s="5">
        <v>8889.50756</v>
      </c>
      <c r="F373" s="5"/>
      <c r="G373" s="5"/>
      <c r="H373" s="5"/>
      <c r="I373" s="5">
        <v>0</v>
      </c>
      <c r="J373" s="5">
        <v>0</v>
      </c>
      <c r="K373" s="5">
        <v>5402.43067</v>
      </c>
      <c r="L373" s="5">
        <f t="shared" si="15"/>
        <v>164.54644405459814</v>
      </c>
    </row>
    <row r="374" spans="1:12" ht="38.25">
      <c r="A374" s="2" t="s">
        <v>347</v>
      </c>
      <c r="B374" s="3" t="s">
        <v>608</v>
      </c>
      <c r="C374" s="5">
        <v>0</v>
      </c>
      <c r="D374" s="5">
        <v>0</v>
      </c>
      <c r="E374" s="5">
        <v>4296.6625300000005</v>
      </c>
      <c r="F374" s="5"/>
      <c r="G374" s="5"/>
      <c r="H374" s="5"/>
      <c r="I374" s="5">
        <v>0</v>
      </c>
      <c r="J374" s="5">
        <v>0</v>
      </c>
      <c r="K374" s="5">
        <v>92.02286</v>
      </c>
      <c r="L374" s="5" t="s">
        <v>981</v>
      </c>
    </row>
    <row r="375" spans="1:12" ht="38.25">
      <c r="A375" s="36" t="s">
        <v>348</v>
      </c>
      <c r="B375" s="37" t="s">
        <v>609</v>
      </c>
      <c r="C375" s="35">
        <v>0</v>
      </c>
      <c r="D375" s="35">
        <v>0</v>
      </c>
      <c r="E375" s="35">
        <v>-115587.83756999999</v>
      </c>
      <c r="F375" s="5"/>
      <c r="G375" s="5"/>
      <c r="H375" s="5"/>
      <c r="I375" s="35">
        <v>0</v>
      </c>
      <c r="J375" s="35">
        <v>0</v>
      </c>
      <c r="K375" s="35">
        <v>-560689.54412</v>
      </c>
      <c r="L375" s="35">
        <f t="shared" si="15"/>
        <v>20.615301066727515</v>
      </c>
    </row>
    <row r="376" spans="1:12" s="17" customFormat="1" ht="38.25">
      <c r="A376" s="2" t="s">
        <v>349</v>
      </c>
      <c r="B376" s="3" t="s">
        <v>610</v>
      </c>
      <c r="C376" s="5">
        <v>0</v>
      </c>
      <c r="D376" s="5">
        <v>0</v>
      </c>
      <c r="E376" s="5">
        <v>-115587.83756999999</v>
      </c>
      <c r="F376" s="5"/>
      <c r="G376" s="5"/>
      <c r="H376" s="5"/>
      <c r="I376" s="5">
        <v>0</v>
      </c>
      <c r="J376" s="5">
        <v>0</v>
      </c>
      <c r="K376" s="5">
        <v>-560689.54412</v>
      </c>
      <c r="L376" s="5">
        <f t="shared" si="15"/>
        <v>20.615301066727515</v>
      </c>
    </row>
    <row r="377" spans="1:12" ht="12.75">
      <c r="A377" s="36" t="s">
        <v>0</v>
      </c>
      <c r="B377" s="37" t="s">
        <v>1</v>
      </c>
      <c r="C377" s="35">
        <f>C378+C388+C390+C396+C407+C412+C415+C422+C425+C433+C439+C443+C446+C448</f>
        <v>52361685.1</v>
      </c>
      <c r="D377" s="35">
        <f>D378+D388+D390+D396+D407+D412+D415+D422+D425+D433+D439+D443+D446+D448</f>
        <v>52453737.29487999</v>
      </c>
      <c r="E377" s="35">
        <v>49832992.6589</v>
      </c>
      <c r="F377" s="35"/>
      <c r="G377" s="35"/>
      <c r="H377" s="35"/>
      <c r="I377" s="35">
        <f t="shared" si="16"/>
        <v>95.17071989514714</v>
      </c>
      <c r="J377" s="35">
        <f t="shared" si="17"/>
        <v>95.00370274619917</v>
      </c>
      <c r="K377" s="35">
        <v>49659968.88887</v>
      </c>
      <c r="L377" s="35">
        <f t="shared" si="15"/>
        <v>100.34841699240124</v>
      </c>
    </row>
    <row r="378" spans="1:12" s="17" customFormat="1" ht="12.75">
      <c r="A378" s="36" t="s">
        <v>811</v>
      </c>
      <c r="B378" s="37" t="s">
        <v>14</v>
      </c>
      <c r="C378" s="35">
        <f>C379+C380+C381+C382+C383+C384+C385+C386+C387</f>
        <v>2551058.4000000004</v>
      </c>
      <c r="D378" s="35">
        <v>2567883.2084899996</v>
      </c>
      <c r="E378" s="35">
        <v>2436125.87241</v>
      </c>
      <c r="F378" s="35"/>
      <c r="G378" s="35"/>
      <c r="H378" s="35"/>
      <c r="I378" s="35">
        <f t="shared" si="16"/>
        <v>95.49471201482488</v>
      </c>
      <c r="J378" s="35">
        <f t="shared" si="17"/>
        <v>94.86902925941568</v>
      </c>
      <c r="K378" s="35">
        <v>2245802.82216</v>
      </c>
      <c r="L378" s="35">
        <f t="shared" si="15"/>
        <v>108.47461087732306</v>
      </c>
    </row>
    <row r="379" spans="1:12" ht="25.5">
      <c r="A379" s="2" t="s">
        <v>86</v>
      </c>
      <c r="B379" s="3" t="s">
        <v>15</v>
      </c>
      <c r="C379" s="5">
        <v>4105</v>
      </c>
      <c r="D379" s="5">
        <v>4235</v>
      </c>
      <c r="E379" s="5">
        <v>3953.9538199999997</v>
      </c>
      <c r="F379" s="5"/>
      <c r="G379" s="5"/>
      <c r="H379" s="5"/>
      <c r="I379" s="5">
        <f t="shared" si="16"/>
        <v>96.32043410475029</v>
      </c>
      <c r="J379" s="5">
        <f t="shared" si="17"/>
        <v>93.36372656434474</v>
      </c>
      <c r="K379" s="5">
        <v>3718.46187</v>
      </c>
      <c r="L379" s="5">
        <f t="shared" si="15"/>
        <v>106.33304732529096</v>
      </c>
    </row>
    <row r="380" spans="1:12" ht="25.5">
      <c r="A380" s="2" t="s">
        <v>87</v>
      </c>
      <c r="B380" s="3" t="s">
        <v>16</v>
      </c>
      <c r="C380" s="5">
        <v>258298.9</v>
      </c>
      <c r="D380" s="5">
        <v>258298.9</v>
      </c>
      <c r="E380" s="5">
        <v>254336.57961000002</v>
      </c>
      <c r="F380" s="5"/>
      <c r="G380" s="5"/>
      <c r="H380" s="5"/>
      <c r="I380" s="5">
        <f t="shared" si="16"/>
        <v>98.46599409056718</v>
      </c>
      <c r="J380" s="5">
        <f t="shared" si="17"/>
        <v>98.46599409056718</v>
      </c>
      <c r="K380" s="5">
        <v>315869.34067</v>
      </c>
      <c r="L380" s="5">
        <f t="shared" si="15"/>
        <v>80.51955250564015</v>
      </c>
    </row>
    <row r="381" spans="1:12" ht="38.25">
      <c r="A381" s="2" t="s">
        <v>88</v>
      </c>
      <c r="B381" s="3" t="s">
        <v>17</v>
      </c>
      <c r="C381" s="5">
        <v>367678.7</v>
      </c>
      <c r="D381" s="5">
        <v>367548.7</v>
      </c>
      <c r="E381" s="5">
        <v>355721.40623</v>
      </c>
      <c r="F381" s="5"/>
      <c r="G381" s="5"/>
      <c r="H381" s="5"/>
      <c r="I381" s="5">
        <f t="shared" si="16"/>
        <v>96.74789598364006</v>
      </c>
      <c r="J381" s="5">
        <f t="shared" si="17"/>
        <v>96.78211519453069</v>
      </c>
      <c r="K381" s="5">
        <v>390604.73808</v>
      </c>
      <c r="L381" s="5">
        <f t="shared" si="15"/>
        <v>91.06940381177469</v>
      </c>
    </row>
    <row r="382" spans="1:12" ht="12.75">
      <c r="A382" s="2" t="s">
        <v>89</v>
      </c>
      <c r="B382" s="3" t="s">
        <v>18</v>
      </c>
      <c r="C382" s="5">
        <v>227894.4</v>
      </c>
      <c r="D382" s="5">
        <v>227894.4</v>
      </c>
      <c r="E382" s="5">
        <v>225937.93481</v>
      </c>
      <c r="F382" s="5"/>
      <c r="G382" s="5"/>
      <c r="H382" s="5"/>
      <c r="I382" s="5">
        <f t="shared" si="16"/>
        <v>99.14150361307694</v>
      </c>
      <c r="J382" s="5">
        <f t="shared" si="17"/>
        <v>99.14150361307694</v>
      </c>
      <c r="K382" s="5">
        <v>217333.32413999998</v>
      </c>
      <c r="L382" s="5">
        <f t="shared" si="15"/>
        <v>103.95917685612592</v>
      </c>
    </row>
    <row r="383" spans="1:12" ht="25.5">
      <c r="A383" s="2" t="s">
        <v>90</v>
      </c>
      <c r="B383" s="3" t="s">
        <v>19</v>
      </c>
      <c r="C383" s="5">
        <v>242415.9</v>
      </c>
      <c r="D383" s="5">
        <v>242397.066</v>
      </c>
      <c r="E383" s="5">
        <v>232824.68819999998</v>
      </c>
      <c r="F383" s="5"/>
      <c r="G383" s="5"/>
      <c r="H383" s="5"/>
      <c r="I383" s="5">
        <f t="shared" si="16"/>
        <v>96.04348897906448</v>
      </c>
      <c r="J383" s="5">
        <f t="shared" si="17"/>
        <v>96.05095145829858</v>
      </c>
      <c r="K383" s="5">
        <v>240514.75053999998</v>
      </c>
      <c r="L383" s="5">
        <f t="shared" si="15"/>
        <v>96.80266498302727</v>
      </c>
    </row>
    <row r="384" spans="1:12" s="17" customFormat="1" ht="12.75">
      <c r="A384" s="2" t="s">
        <v>91</v>
      </c>
      <c r="B384" s="3" t="s">
        <v>20</v>
      </c>
      <c r="C384" s="5">
        <v>114276.4</v>
      </c>
      <c r="D384" s="5">
        <v>114276.4</v>
      </c>
      <c r="E384" s="5">
        <v>113444.66529</v>
      </c>
      <c r="F384" s="5"/>
      <c r="G384" s="5"/>
      <c r="H384" s="5"/>
      <c r="I384" s="5">
        <f t="shared" si="16"/>
        <v>99.27217281083409</v>
      </c>
      <c r="J384" s="5">
        <f t="shared" si="17"/>
        <v>99.27217281083409</v>
      </c>
      <c r="K384" s="5">
        <v>115767.58708</v>
      </c>
      <c r="L384" s="5">
        <f t="shared" si="15"/>
        <v>97.99346099492013</v>
      </c>
    </row>
    <row r="385" spans="1:12" ht="12.75">
      <c r="A385" s="2" t="s">
        <v>936</v>
      </c>
      <c r="B385" s="3" t="s">
        <v>937</v>
      </c>
      <c r="C385" s="5">
        <v>142</v>
      </c>
      <c r="D385" s="5">
        <v>142</v>
      </c>
      <c r="E385" s="5">
        <v>135.65558</v>
      </c>
      <c r="F385" s="5"/>
      <c r="G385" s="5"/>
      <c r="H385" s="5"/>
      <c r="I385" s="5">
        <f t="shared" si="16"/>
        <v>95.53209859154929</v>
      </c>
      <c r="J385" s="5">
        <f t="shared" si="17"/>
        <v>95.53209859154929</v>
      </c>
      <c r="K385" s="5">
        <v>0</v>
      </c>
      <c r="L385" s="5">
        <v>0</v>
      </c>
    </row>
    <row r="386" spans="1:12" ht="12.75">
      <c r="A386" s="2" t="s">
        <v>92</v>
      </c>
      <c r="B386" s="3" t="s">
        <v>21</v>
      </c>
      <c r="C386" s="5">
        <v>93000</v>
      </c>
      <c r="D386" s="5">
        <v>41990.851</v>
      </c>
      <c r="E386" s="5">
        <v>0</v>
      </c>
      <c r="F386" s="5"/>
      <c r="G386" s="5"/>
      <c r="H386" s="5"/>
      <c r="I386" s="5">
        <f t="shared" si="16"/>
        <v>0</v>
      </c>
      <c r="J386" s="5">
        <f t="shared" si="17"/>
        <v>0</v>
      </c>
      <c r="K386" s="5">
        <v>0</v>
      </c>
      <c r="L386" s="5">
        <v>0</v>
      </c>
    </row>
    <row r="387" spans="1:12" ht="12.75">
      <c r="A387" s="2" t="s">
        <v>93</v>
      </c>
      <c r="B387" s="3" t="s">
        <v>22</v>
      </c>
      <c r="C387" s="5">
        <v>1243247.1</v>
      </c>
      <c r="D387" s="5">
        <v>1311099.89149</v>
      </c>
      <c r="E387" s="5">
        <v>1249770.98887</v>
      </c>
      <c r="F387" s="5"/>
      <c r="G387" s="5"/>
      <c r="H387" s="5"/>
      <c r="I387" s="5">
        <f t="shared" si="16"/>
        <v>100.52474595516851</v>
      </c>
      <c r="J387" s="5">
        <f t="shared" si="17"/>
        <v>95.32233180567937</v>
      </c>
      <c r="K387" s="5">
        <v>961994.61978</v>
      </c>
      <c r="L387" s="5">
        <f t="shared" si="15"/>
        <v>129.91455078572187</v>
      </c>
    </row>
    <row r="388" spans="1:12" ht="12.75">
      <c r="A388" s="36" t="s">
        <v>812</v>
      </c>
      <c r="B388" s="37" t="s">
        <v>23</v>
      </c>
      <c r="C388" s="35">
        <v>31992.9</v>
      </c>
      <c r="D388" s="35">
        <v>31992.9</v>
      </c>
      <c r="E388" s="35">
        <v>31992.9</v>
      </c>
      <c r="F388" s="35"/>
      <c r="G388" s="35"/>
      <c r="H388" s="35"/>
      <c r="I388" s="35">
        <f t="shared" si="16"/>
        <v>100</v>
      </c>
      <c r="J388" s="35">
        <f t="shared" si="17"/>
        <v>100</v>
      </c>
      <c r="K388" s="35">
        <v>34930.1</v>
      </c>
      <c r="L388" s="35">
        <f t="shared" si="15"/>
        <v>91.59120643800047</v>
      </c>
    </row>
    <row r="389" spans="1:12" ht="12.75">
      <c r="A389" s="2" t="s">
        <v>94</v>
      </c>
      <c r="B389" s="3" t="s">
        <v>24</v>
      </c>
      <c r="C389" s="5">
        <v>31992.9</v>
      </c>
      <c r="D389" s="5">
        <v>31992.9</v>
      </c>
      <c r="E389" s="5">
        <v>31992.9</v>
      </c>
      <c r="F389" s="5"/>
      <c r="G389" s="5"/>
      <c r="H389" s="5"/>
      <c r="I389" s="5">
        <f t="shared" si="16"/>
        <v>100</v>
      </c>
      <c r="J389" s="5">
        <f t="shared" si="17"/>
        <v>100</v>
      </c>
      <c r="K389" s="5">
        <v>34930.1</v>
      </c>
      <c r="L389" s="5">
        <f t="shared" si="15"/>
        <v>91.59120643800047</v>
      </c>
    </row>
    <row r="390" spans="1:12" ht="25.5">
      <c r="A390" s="36" t="s">
        <v>813</v>
      </c>
      <c r="B390" s="37" t="s">
        <v>25</v>
      </c>
      <c r="C390" s="35">
        <f>C391+C392+C393+C394+C395</f>
        <v>826387.2000000001</v>
      </c>
      <c r="D390" s="35">
        <v>825863</v>
      </c>
      <c r="E390" s="35">
        <v>781849.33725</v>
      </c>
      <c r="F390" s="35"/>
      <c r="G390" s="35"/>
      <c r="H390" s="35"/>
      <c r="I390" s="35">
        <f t="shared" si="16"/>
        <v>94.61053332505634</v>
      </c>
      <c r="J390" s="35">
        <f t="shared" si="17"/>
        <v>94.67058546635458</v>
      </c>
      <c r="K390" s="35">
        <v>789757.67208</v>
      </c>
      <c r="L390" s="35">
        <f t="shared" si="15"/>
        <v>98.99863779617718</v>
      </c>
    </row>
    <row r="391" spans="1:12" ht="12.75">
      <c r="A391" s="2" t="s">
        <v>95</v>
      </c>
      <c r="B391" s="3" t="s">
        <v>26</v>
      </c>
      <c r="C391" s="5">
        <v>44502</v>
      </c>
      <c r="D391" s="5">
        <v>44502</v>
      </c>
      <c r="E391" s="5">
        <v>44502</v>
      </c>
      <c r="F391" s="5"/>
      <c r="G391" s="5"/>
      <c r="H391" s="5"/>
      <c r="I391" s="5">
        <f t="shared" si="16"/>
        <v>100</v>
      </c>
      <c r="J391" s="5">
        <f t="shared" si="17"/>
        <v>100</v>
      </c>
      <c r="K391" s="5">
        <v>49961.2</v>
      </c>
      <c r="L391" s="5">
        <f t="shared" si="15"/>
        <v>89.07312074169556</v>
      </c>
    </row>
    <row r="392" spans="1:12" ht="25.5">
      <c r="A392" s="2" t="s">
        <v>350</v>
      </c>
      <c r="B392" s="3" t="s">
        <v>27</v>
      </c>
      <c r="C392" s="5">
        <v>4518.6</v>
      </c>
      <c r="D392" s="5">
        <v>4518.6</v>
      </c>
      <c r="E392" s="5">
        <v>4238.95953</v>
      </c>
      <c r="F392" s="5"/>
      <c r="G392" s="5"/>
      <c r="H392" s="5"/>
      <c r="I392" s="5">
        <f t="shared" si="16"/>
        <v>93.81134709865887</v>
      </c>
      <c r="J392" s="5">
        <f t="shared" si="17"/>
        <v>93.81134709865887</v>
      </c>
      <c r="K392" s="5">
        <v>32991.114440000005</v>
      </c>
      <c r="L392" s="5">
        <f t="shared" si="15"/>
        <v>12.848791566921069</v>
      </c>
    </row>
    <row r="393" spans="1:12" ht="12.75">
      <c r="A393" s="2" t="s">
        <v>96</v>
      </c>
      <c r="B393" s="3" t="s">
        <v>28</v>
      </c>
      <c r="C393" s="5">
        <v>483488.7</v>
      </c>
      <c r="D393" s="5">
        <v>482964.5</v>
      </c>
      <c r="E393" s="5">
        <v>477777.40242</v>
      </c>
      <c r="F393" s="5"/>
      <c r="G393" s="5"/>
      <c r="H393" s="5"/>
      <c r="I393" s="5">
        <f t="shared" si="16"/>
        <v>98.81873194140834</v>
      </c>
      <c r="J393" s="5">
        <f t="shared" si="17"/>
        <v>98.92598781483939</v>
      </c>
      <c r="K393" s="5">
        <v>533508.23644</v>
      </c>
      <c r="L393" s="5">
        <f t="shared" si="15"/>
        <v>89.55389435186954</v>
      </c>
    </row>
    <row r="394" spans="1:12" ht="12.75">
      <c r="A394" s="2" t="s">
        <v>97</v>
      </c>
      <c r="B394" s="3" t="s">
        <v>29</v>
      </c>
      <c r="C394" s="5">
        <v>72081.3</v>
      </c>
      <c r="D394" s="5">
        <v>72081.3</v>
      </c>
      <c r="E394" s="5">
        <v>41930.120950000004</v>
      </c>
      <c r="F394" s="5"/>
      <c r="G394" s="5"/>
      <c r="H394" s="5"/>
      <c r="I394" s="5">
        <f t="shared" si="16"/>
        <v>58.17059480059322</v>
      </c>
      <c r="J394" s="5">
        <f t="shared" si="17"/>
        <v>58.17059480059322</v>
      </c>
      <c r="K394" s="5">
        <v>44189.99476</v>
      </c>
      <c r="L394" s="5">
        <f t="shared" si="15"/>
        <v>94.88600570723399</v>
      </c>
    </row>
    <row r="395" spans="1:12" s="17" customFormat="1" ht="25.5">
      <c r="A395" s="2" t="s">
        <v>98</v>
      </c>
      <c r="B395" s="3" t="s">
        <v>30</v>
      </c>
      <c r="C395" s="5">
        <v>221796.6</v>
      </c>
      <c r="D395" s="5">
        <v>221796.6</v>
      </c>
      <c r="E395" s="5">
        <v>213400.85434999998</v>
      </c>
      <c r="F395" s="5"/>
      <c r="G395" s="5"/>
      <c r="H395" s="5"/>
      <c r="I395" s="5">
        <f t="shared" si="16"/>
        <v>96.21466440423342</v>
      </c>
      <c r="J395" s="5">
        <f t="shared" si="17"/>
        <v>96.21466440423342</v>
      </c>
      <c r="K395" s="5">
        <v>129107.12644</v>
      </c>
      <c r="L395" s="5">
        <f t="shared" si="15"/>
        <v>165.2897560609668</v>
      </c>
    </row>
    <row r="396" spans="1:12" ht="12.75">
      <c r="A396" s="36" t="s">
        <v>814</v>
      </c>
      <c r="B396" s="37" t="s">
        <v>31</v>
      </c>
      <c r="C396" s="35">
        <f>C397+C398+C399+C400+C401+C402+C403+C404+C405+C406</f>
        <v>8187447.899999999</v>
      </c>
      <c r="D396" s="35">
        <v>8208272.37102</v>
      </c>
      <c r="E396" s="35">
        <v>7355067.73279</v>
      </c>
      <c r="F396" s="35"/>
      <c r="G396" s="35"/>
      <c r="H396" s="35"/>
      <c r="I396" s="35">
        <f t="shared" si="16"/>
        <v>89.83345998195604</v>
      </c>
      <c r="J396" s="35">
        <f t="shared" si="17"/>
        <v>89.60555157450291</v>
      </c>
      <c r="K396" s="35">
        <v>6872510.93059</v>
      </c>
      <c r="L396" s="35">
        <f t="shared" si="15"/>
        <v>107.02155015937636</v>
      </c>
    </row>
    <row r="397" spans="1:12" ht="12.75">
      <c r="A397" s="2" t="s">
        <v>99</v>
      </c>
      <c r="B397" s="3" t="s">
        <v>32</v>
      </c>
      <c r="C397" s="5">
        <v>365890.1</v>
      </c>
      <c r="D397" s="5">
        <v>365890.1</v>
      </c>
      <c r="E397" s="5">
        <v>361241.48437</v>
      </c>
      <c r="F397" s="5"/>
      <c r="G397" s="5"/>
      <c r="H397" s="5"/>
      <c r="I397" s="5">
        <f t="shared" si="16"/>
        <v>98.7295049442442</v>
      </c>
      <c r="J397" s="5">
        <f t="shared" si="17"/>
        <v>98.7295049442442</v>
      </c>
      <c r="K397" s="5">
        <v>279064.96304</v>
      </c>
      <c r="L397" s="5">
        <f t="shared" si="15"/>
        <v>129.44709376440824</v>
      </c>
    </row>
    <row r="398" spans="1:12" ht="12.75">
      <c r="A398" s="2" t="s">
        <v>100</v>
      </c>
      <c r="B398" s="3" t="s">
        <v>33</v>
      </c>
      <c r="C398" s="5">
        <v>2900</v>
      </c>
      <c r="D398" s="5">
        <v>2900</v>
      </c>
      <c r="E398" s="5">
        <v>2900</v>
      </c>
      <c r="F398" s="5"/>
      <c r="G398" s="5"/>
      <c r="H398" s="5"/>
      <c r="I398" s="5">
        <f t="shared" si="16"/>
        <v>100</v>
      </c>
      <c r="J398" s="5">
        <f t="shared" si="17"/>
        <v>100</v>
      </c>
      <c r="K398" s="5">
        <v>3159.93366</v>
      </c>
      <c r="L398" s="5">
        <f t="shared" si="15"/>
        <v>91.77407857353562</v>
      </c>
    </row>
    <row r="399" spans="1:12" ht="12.75">
      <c r="A399" s="2" t="s">
        <v>101</v>
      </c>
      <c r="B399" s="3" t="s">
        <v>34</v>
      </c>
      <c r="C399" s="5">
        <v>2319886.4</v>
      </c>
      <c r="D399" s="5">
        <v>2319886.24102</v>
      </c>
      <c r="E399" s="5">
        <v>2115844.4216</v>
      </c>
      <c r="F399" s="5"/>
      <c r="G399" s="5"/>
      <c r="H399" s="5"/>
      <c r="I399" s="5">
        <f t="shared" si="16"/>
        <v>91.20465646938575</v>
      </c>
      <c r="J399" s="5">
        <f t="shared" si="17"/>
        <v>91.20466271956992</v>
      </c>
      <c r="K399" s="5">
        <v>1911541.69725</v>
      </c>
      <c r="L399" s="5">
        <f t="shared" si="15"/>
        <v>110.68785078787012</v>
      </c>
    </row>
    <row r="400" spans="1:12" s="17" customFormat="1" ht="12.75">
      <c r="A400" s="2" t="s">
        <v>815</v>
      </c>
      <c r="B400" s="3" t="s">
        <v>35</v>
      </c>
      <c r="C400" s="5">
        <v>25462</v>
      </c>
      <c r="D400" s="5">
        <v>25462</v>
      </c>
      <c r="E400" s="5">
        <v>25362.87169</v>
      </c>
      <c r="F400" s="5"/>
      <c r="G400" s="5"/>
      <c r="H400" s="5"/>
      <c r="I400" s="5">
        <f t="shared" si="16"/>
        <v>99.61068136831356</v>
      </c>
      <c r="J400" s="5">
        <f t="shared" si="17"/>
        <v>99.61068136831356</v>
      </c>
      <c r="K400" s="5">
        <v>34902.09601</v>
      </c>
      <c r="L400" s="5">
        <f aca="true" t="shared" si="18" ref="L400:L463">E400/K400*100</f>
        <v>72.66862048265851</v>
      </c>
    </row>
    <row r="401" spans="1:12" ht="12.75">
      <c r="A401" s="2" t="s">
        <v>102</v>
      </c>
      <c r="B401" s="3" t="s">
        <v>36</v>
      </c>
      <c r="C401" s="5">
        <v>390720.2</v>
      </c>
      <c r="D401" s="5">
        <v>390720.2</v>
      </c>
      <c r="E401" s="5">
        <v>387265.12069</v>
      </c>
      <c r="F401" s="5"/>
      <c r="G401" s="5"/>
      <c r="H401" s="5"/>
      <c r="I401" s="5">
        <f t="shared" si="16"/>
        <v>99.11571520745535</v>
      </c>
      <c r="J401" s="5">
        <f t="shared" si="17"/>
        <v>99.11571520745535</v>
      </c>
      <c r="K401" s="5">
        <v>518458.82335</v>
      </c>
      <c r="L401" s="5">
        <f t="shared" si="18"/>
        <v>74.69544412181138</v>
      </c>
    </row>
    <row r="402" spans="1:12" ht="12.75">
      <c r="A402" s="2" t="s">
        <v>103</v>
      </c>
      <c r="B402" s="3" t="s">
        <v>37</v>
      </c>
      <c r="C402" s="5">
        <v>432364</v>
      </c>
      <c r="D402" s="5">
        <v>432364</v>
      </c>
      <c r="E402" s="5">
        <v>383443.95044</v>
      </c>
      <c r="F402" s="5"/>
      <c r="G402" s="5"/>
      <c r="H402" s="5"/>
      <c r="I402" s="5">
        <f t="shared" si="16"/>
        <v>88.68544801139781</v>
      </c>
      <c r="J402" s="5">
        <f t="shared" si="17"/>
        <v>88.68544801139781</v>
      </c>
      <c r="K402" s="5">
        <v>220462.54841</v>
      </c>
      <c r="L402" s="5">
        <f t="shared" si="18"/>
        <v>173.92702443360096</v>
      </c>
    </row>
    <row r="403" spans="1:12" s="17" customFormat="1" ht="12.75">
      <c r="A403" s="2" t="s">
        <v>104</v>
      </c>
      <c r="B403" s="3" t="s">
        <v>38</v>
      </c>
      <c r="C403" s="5">
        <v>4135397.4</v>
      </c>
      <c r="D403" s="5">
        <v>4156222.05</v>
      </c>
      <c r="E403" s="5">
        <v>3617566.01623</v>
      </c>
      <c r="F403" s="5"/>
      <c r="G403" s="5"/>
      <c r="H403" s="5"/>
      <c r="I403" s="5">
        <f t="shared" si="16"/>
        <v>87.47807444648488</v>
      </c>
      <c r="J403" s="5">
        <f t="shared" si="17"/>
        <v>87.0397676714602</v>
      </c>
      <c r="K403" s="5">
        <v>3516374.2770700003</v>
      </c>
      <c r="L403" s="5">
        <f t="shared" si="18"/>
        <v>102.87772947890852</v>
      </c>
    </row>
    <row r="404" spans="1:12" ht="12.75">
      <c r="A404" s="2" t="s">
        <v>105</v>
      </c>
      <c r="B404" s="3" t="s">
        <v>39</v>
      </c>
      <c r="C404" s="5">
        <v>82667.6</v>
      </c>
      <c r="D404" s="5">
        <v>82667.6</v>
      </c>
      <c r="E404" s="5">
        <v>53271.18359</v>
      </c>
      <c r="F404" s="5"/>
      <c r="G404" s="5"/>
      <c r="H404" s="5"/>
      <c r="I404" s="5">
        <f t="shared" si="16"/>
        <v>64.44022034025421</v>
      </c>
      <c r="J404" s="5">
        <f t="shared" si="17"/>
        <v>64.44022034025421</v>
      </c>
      <c r="K404" s="5">
        <v>54585.043340000004</v>
      </c>
      <c r="L404" s="5">
        <f t="shared" si="18"/>
        <v>97.59300410953928</v>
      </c>
    </row>
    <row r="405" spans="1:12" ht="12.75">
      <c r="A405" s="2" t="s">
        <v>106</v>
      </c>
      <c r="B405" s="3" t="s">
        <v>40</v>
      </c>
      <c r="C405" s="5">
        <v>2420</v>
      </c>
      <c r="D405" s="5">
        <v>2420</v>
      </c>
      <c r="E405" s="5">
        <v>2420</v>
      </c>
      <c r="F405" s="5"/>
      <c r="G405" s="5"/>
      <c r="H405" s="5"/>
      <c r="I405" s="5">
        <f t="shared" si="16"/>
        <v>100</v>
      </c>
      <c r="J405" s="5">
        <f t="shared" si="17"/>
        <v>100</v>
      </c>
      <c r="K405" s="5">
        <v>2420</v>
      </c>
      <c r="L405" s="5">
        <f t="shared" si="18"/>
        <v>100</v>
      </c>
    </row>
    <row r="406" spans="1:12" ht="12.75">
      <c r="A406" s="2" t="s">
        <v>107</v>
      </c>
      <c r="B406" s="3" t="s">
        <v>41</v>
      </c>
      <c r="C406" s="5">
        <v>429740.2</v>
      </c>
      <c r="D406" s="5">
        <v>429740.18</v>
      </c>
      <c r="E406" s="5">
        <v>405752.68418</v>
      </c>
      <c r="F406" s="5"/>
      <c r="G406" s="5"/>
      <c r="H406" s="5"/>
      <c r="I406" s="5">
        <f t="shared" si="16"/>
        <v>94.41813546417114</v>
      </c>
      <c r="J406" s="5">
        <f t="shared" si="17"/>
        <v>94.41813985836744</v>
      </c>
      <c r="K406" s="5">
        <v>331541.54845999996</v>
      </c>
      <c r="L406" s="5">
        <f t="shared" si="18"/>
        <v>122.38366083065858</v>
      </c>
    </row>
    <row r="407" spans="1:12" ht="12.75">
      <c r="A407" s="36" t="s">
        <v>816</v>
      </c>
      <c r="B407" s="37" t="s">
        <v>42</v>
      </c>
      <c r="C407" s="35">
        <f>C408+C409+C410+C411</f>
        <v>2167989.9</v>
      </c>
      <c r="D407" s="35">
        <v>2167989.9484699997</v>
      </c>
      <c r="E407" s="35">
        <v>1845203.96031</v>
      </c>
      <c r="F407" s="35"/>
      <c r="G407" s="35"/>
      <c r="H407" s="35"/>
      <c r="I407" s="35">
        <f t="shared" si="16"/>
        <v>85.1112802836397</v>
      </c>
      <c r="J407" s="35">
        <f t="shared" si="17"/>
        <v>85.11127838079705</v>
      </c>
      <c r="K407" s="35">
        <v>3049222.31229</v>
      </c>
      <c r="L407" s="35">
        <f t="shared" si="18"/>
        <v>60.51392031577492</v>
      </c>
    </row>
    <row r="408" spans="1:12" ht="12.75">
      <c r="A408" s="2" t="s">
        <v>108</v>
      </c>
      <c r="B408" s="3" t="s">
        <v>43</v>
      </c>
      <c r="C408" s="5">
        <v>1116984.4</v>
      </c>
      <c r="D408" s="5">
        <v>1116984.4</v>
      </c>
      <c r="E408" s="5">
        <v>984019.8638500001</v>
      </c>
      <c r="F408" s="5"/>
      <c r="G408" s="5"/>
      <c r="H408" s="5"/>
      <c r="I408" s="5">
        <f t="shared" si="16"/>
        <v>88.09611520536905</v>
      </c>
      <c r="J408" s="5">
        <f t="shared" si="17"/>
        <v>88.09611520536905</v>
      </c>
      <c r="K408" s="5">
        <v>1936852.35639</v>
      </c>
      <c r="L408" s="5">
        <f t="shared" si="18"/>
        <v>50.80510450905326</v>
      </c>
    </row>
    <row r="409" spans="1:12" ht="12.75">
      <c r="A409" s="2" t="s">
        <v>109</v>
      </c>
      <c r="B409" s="3" t="s">
        <v>44</v>
      </c>
      <c r="C409" s="5">
        <v>888148.6</v>
      </c>
      <c r="D409" s="5">
        <v>888148.6</v>
      </c>
      <c r="E409" s="5">
        <v>699829.16678</v>
      </c>
      <c r="F409" s="5"/>
      <c r="G409" s="5"/>
      <c r="H409" s="5"/>
      <c r="I409" s="5">
        <f t="shared" si="16"/>
        <v>78.79640487864306</v>
      </c>
      <c r="J409" s="5">
        <f t="shared" si="17"/>
        <v>78.79640487864306</v>
      </c>
      <c r="K409" s="5">
        <v>964586.23652</v>
      </c>
      <c r="L409" s="5">
        <f t="shared" si="18"/>
        <v>72.55226544645907</v>
      </c>
    </row>
    <row r="410" spans="1:12" ht="12.75">
      <c r="A410" s="2" t="s">
        <v>110</v>
      </c>
      <c r="B410" s="3" t="s">
        <v>111</v>
      </c>
      <c r="C410" s="5">
        <v>13660.1</v>
      </c>
      <c r="D410" s="5">
        <v>13660.14847</v>
      </c>
      <c r="E410" s="5">
        <v>13377.615230000001</v>
      </c>
      <c r="F410" s="5"/>
      <c r="G410" s="5"/>
      <c r="H410" s="5"/>
      <c r="I410" s="5">
        <f t="shared" si="16"/>
        <v>97.93204464096164</v>
      </c>
      <c r="J410" s="5">
        <f t="shared" si="17"/>
        <v>97.93169715087292</v>
      </c>
      <c r="K410" s="5">
        <v>5858.77633</v>
      </c>
      <c r="L410" s="5" t="s">
        <v>981</v>
      </c>
    </row>
    <row r="411" spans="1:12" s="17" customFormat="1" ht="12.75">
      <c r="A411" s="2" t="s">
        <v>112</v>
      </c>
      <c r="B411" s="3" t="s">
        <v>45</v>
      </c>
      <c r="C411" s="5">
        <v>149196.8</v>
      </c>
      <c r="D411" s="5">
        <v>149196.8</v>
      </c>
      <c r="E411" s="5">
        <v>147977.31444999998</v>
      </c>
      <c r="F411" s="5"/>
      <c r="G411" s="5"/>
      <c r="H411" s="5"/>
      <c r="I411" s="5">
        <f t="shared" si="16"/>
        <v>99.18263290499527</v>
      </c>
      <c r="J411" s="5">
        <f t="shared" si="17"/>
        <v>99.18263290499527</v>
      </c>
      <c r="K411" s="5">
        <v>141924.94305</v>
      </c>
      <c r="L411" s="5">
        <f t="shared" si="18"/>
        <v>104.2644874607191</v>
      </c>
    </row>
    <row r="412" spans="1:12" ht="12.75">
      <c r="A412" s="36" t="s">
        <v>817</v>
      </c>
      <c r="B412" s="37" t="s">
        <v>46</v>
      </c>
      <c r="C412" s="35">
        <v>103113.3</v>
      </c>
      <c r="D412" s="35">
        <v>103113.3</v>
      </c>
      <c r="E412" s="35">
        <v>101402.10903</v>
      </c>
      <c r="F412" s="35"/>
      <c r="G412" s="35"/>
      <c r="H412" s="35"/>
      <c r="I412" s="35">
        <f t="shared" si="16"/>
        <v>98.34047502116604</v>
      </c>
      <c r="J412" s="35">
        <f t="shared" si="17"/>
        <v>98.34047502116604</v>
      </c>
      <c r="K412" s="35">
        <v>107672.85098</v>
      </c>
      <c r="L412" s="35">
        <f t="shared" si="18"/>
        <v>94.1761159912402</v>
      </c>
    </row>
    <row r="413" spans="1:12" ht="12.75">
      <c r="A413" s="2" t="s">
        <v>113</v>
      </c>
      <c r="B413" s="3" t="s">
        <v>47</v>
      </c>
      <c r="C413" s="5">
        <v>30291.7</v>
      </c>
      <c r="D413" s="5">
        <v>30291.7</v>
      </c>
      <c r="E413" s="5">
        <v>30168.24117</v>
      </c>
      <c r="F413" s="5"/>
      <c r="G413" s="5"/>
      <c r="H413" s="5"/>
      <c r="I413" s="5">
        <f aca="true" t="shared" si="19" ref="I413:I476">E413/C413*100</f>
        <v>99.59243347187513</v>
      </c>
      <c r="J413" s="5">
        <f aca="true" t="shared" si="20" ref="J413:J476">E413/D413*100</f>
        <v>99.59243347187513</v>
      </c>
      <c r="K413" s="5">
        <v>34531.17019</v>
      </c>
      <c r="L413" s="5">
        <f t="shared" si="18"/>
        <v>87.3652442242937</v>
      </c>
    </row>
    <row r="414" spans="1:12" s="17" customFormat="1" ht="12.75">
      <c r="A414" s="2" t="s">
        <v>114</v>
      </c>
      <c r="B414" s="3" t="s">
        <v>48</v>
      </c>
      <c r="C414" s="5">
        <v>72821.6</v>
      </c>
      <c r="D414" s="5">
        <v>72821.6</v>
      </c>
      <c r="E414" s="5">
        <v>71233.86786</v>
      </c>
      <c r="F414" s="5"/>
      <c r="G414" s="5"/>
      <c r="H414" s="5"/>
      <c r="I414" s="5">
        <f t="shared" si="19"/>
        <v>97.81969616157842</v>
      </c>
      <c r="J414" s="5">
        <f t="shared" si="20"/>
        <v>97.81969616157842</v>
      </c>
      <c r="K414" s="5">
        <v>73141.68079000001</v>
      </c>
      <c r="L414" s="5">
        <f t="shared" si="18"/>
        <v>97.39162005932349</v>
      </c>
    </row>
    <row r="415" spans="1:12" ht="12.75">
      <c r="A415" s="36" t="s">
        <v>818</v>
      </c>
      <c r="B415" s="37" t="s">
        <v>49</v>
      </c>
      <c r="C415" s="35">
        <f>C416+C417+C418+C419+C420+C421</f>
        <v>12620036.8</v>
      </c>
      <c r="D415" s="35">
        <v>12620036.72092</v>
      </c>
      <c r="E415" s="35">
        <v>12187841.629040001</v>
      </c>
      <c r="F415" s="35"/>
      <c r="G415" s="35"/>
      <c r="H415" s="35"/>
      <c r="I415" s="35">
        <f t="shared" si="19"/>
        <v>96.57532558890796</v>
      </c>
      <c r="J415" s="35">
        <f t="shared" si="20"/>
        <v>96.57532619407075</v>
      </c>
      <c r="K415" s="35">
        <v>12543726.17683</v>
      </c>
      <c r="L415" s="35">
        <f t="shared" si="18"/>
        <v>97.16284824163839</v>
      </c>
    </row>
    <row r="416" spans="1:12" ht="12.75">
      <c r="A416" s="2" t="s">
        <v>115</v>
      </c>
      <c r="B416" s="3" t="s">
        <v>50</v>
      </c>
      <c r="C416" s="5">
        <v>2729458</v>
      </c>
      <c r="D416" s="5">
        <v>2729458</v>
      </c>
      <c r="E416" s="5">
        <v>2464905.9579000003</v>
      </c>
      <c r="F416" s="5"/>
      <c r="G416" s="5"/>
      <c r="H416" s="5"/>
      <c r="I416" s="5">
        <f t="shared" si="19"/>
        <v>90.30752471369775</v>
      </c>
      <c r="J416" s="5">
        <f t="shared" si="20"/>
        <v>90.30752471369775</v>
      </c>
      <c r="K416" s="5">
        <v>2785680.83836</v>
      </c>
      <c r="L416" s="5">
        <f t="shared" si="18"/>
        <v>88.48486603193035</v>
      </c>
    </row>
    <row r="417" spans="1:12" ht="12.75">
      <c r="A417" s="2" t="s">
        <v>116</v>
      </c>
      <c r="B417" s="3" t="s">
        <v>51</v>
      </c>
      <c r="C417" s="5">
        <v>7339001.1</v>
      </c>
      <c r="D417" s="5">
        <v>7339001.1</v>
      </c>
      <c r="E417" s="5">
        <v>7238020.46751</v>
      </c>
      <c r="F417" s="5"/>
      <c r="G417" s="5"/>
      <c r="H417" s="5"/>
      <c r="I417" s="5">
        <f t="shared" si="19"/>
        <v>98.62405481190076</v>
      </c>
      <c r="J417" s="5">
        <f t="shared" si="20"/>
        <v>98.62405481190076</v>
      </c>
      <c r="K417" s="5">
        <v>7208443.83208</v>
      </c>
      <c r="L417" s="5">
        <f t="shared" si="18"/>
        <v>100.41030541569005</v>
      </c>
    </row>
    <row r="418" spans="1:12" ht="12.75">
      <c r="A418" s="2" t="s">
        <v>117</v>
      </c>
      <c r="B418" s="3" t="s">
        <v>52</v>
      </c>
      <c r="C418" s="5">
        <v>1765182.4</v>
      </c>
      <c r="D418" s="5">
        <v>1765182.4</v>
      </c>
      <c r="E418" s="5">
        <v>1713816.67522</v>
      </c>
      <c r="F418" s="5"/>
      <c r="G418" s="5"/>
      <c r="H418" s="5"/>
      <c r="I418" s="5">
        <f t="shared" si="19"/>
        <v>97.09006135683202</v>
      </c>
      <c r="J418" s="5">
        <f t="shared" si="20"/>
        <v>97.09006135683202</v>
      </c>
      <c r="K418" s="5">
        <v>1772073.3883399998</v>
      </c>
      <c r="L418" s="5">
        <f t="shared" si="18"/>
        <v>96.71251125922205</v>
      </c>
    </row>
    <row r="419" spans="1:12" ht="12.75">
      <c r="A419" s="2" t="s">
        <v>118</v>
      </c>
      <c r="B419" s="3" t="s">
        <v>53</v>
      </c>
      <c r="C419" s="5">
        <v>52151.9</v>
      </c>
      <c r="D419" s="5">
        <v>52151.87</v>
      </c>
      <c r="E419" s="5">
        <v>52129.052229999994</v>
      </c>
      <c r="F419" s="5"/>
      <c r="G419" s="5"/>
      <c r="H419" s="5"/>
      <c r="I419" s="5">
        <f t="shared" si="19"/>
        <v>99.95618995664586</v>
      </c>
      <c r="J419" s="5">
        <f t="shared" si="20"/>
        <v>99.95624745574797</v>
      </c>
      <c r="K419" s="5">
        <v>54816.53765</v>
      </c>
      <c r="L419" s="5">
        <f t="shared" si="18"/>
        <v>95.09730906909986</v>
      </c>
    </row>
    <row r="420" spans="1:12" ht="12.75">
      <c r="A420" s="2" t="s">
        <v>119</v>
      </c>
      <c r="B420" s="3" t="s">
        <v>54</v>
      </c>
      <c r="C420" s="5">
        <v>148212.6</v>
      </c>
      <c r="D420" s="5">
        <v>148212.55091999998</v>
      </c>
      <c r="E420" s="5">
        <v>144270.02516999998</v>
      </c>
      <c r="F420" s="5"/>
      <c r="G420" s="5"/>
      <c r="H420" s="5"/>
      <c r="I420" s="5">
        <f t="shared" si="19"/>
        <v>97.33991925787684</v>
      </c>
      <c r="J420" s="5">
        <f t="shared" si="20"/>
        <v>97.3399514916061</v>
      </c>
      <c r="K420" s="5">
        <v>204777.42083000002</v>
      </c>
      <c r="L420" s="5">
        <f t="shared" si="18"/>
        <v>70.45211556295973</v>
      </c>
    </row>
    <row r="421" spans="1:12" ht="12.75">
      <c r="A421" s="2" t="s">
        <v>120</v>
      </c>
      <c r="B421" s="3" t="s">
        <v>55</v>
      </c>
      <c r="C421" s="5">
        <v>586030.8</v>
      </c>
      <c r="D421" s="5">
        <v>586030.8</v>
      </c>
      <c r="E421" s="5">
        <v>574699.45101</v>
      </c>
      <c r="F421" s="5"/>
      <c r="G421" s="5"/>
      <c r="H421" s="5"/>
      <c r="I421" s="5">
        <f t="shared" si="19"/>
        <v>98.06642432616168</v>
      </c>
      <c r="J421" s="5">
        <f t="shared" si="20"/>
        <v>98.06642432616168</v>
      </c>
      <c r="K421" s="5">
        <v>517934.15957</v>
      </c>
      <c r="L421" s="5">
        <f t="shared" si="18"/>
        <v>110.95994353551187</v>
      </c>
    </row>
    <row r="422" spans="1:12" s="17" customFormat="1" ht="12.75">
      <c r="A422" s="36" t="s">
        <v>121</v>
      </c>
      <c r="B422" s="37" t="s">
        <v>56</v>
      </c>
      <c r="C422" s="35">
        <v>1008061.8</v>
      </c>
      <c r="D422" s="35">
        <v>1008061.8</v>
      </c>
      <c r="E422" s="35">
        <v>998632.92564</v>
      </c>
      <c r="F422" s="35"/>
      <c r="G422" s="35"/>
      <c r="H422" s="35"/>
      <c r="I422" s="35">
        <f t="shared" si="19"/>
        <v>99.06465314328943</v>
      </c>
      <c r="J422" s="35">
        <f t="shared" si="20"/>
        <v>99.06465314328943</v>
      </c>
      <c r="K422" s="35">
        <v>966478.9807000001</v>
      </c>
      <c r="L422" s="35">
        <f t="shared" si="18"/>
        <v>103.32691611324145</v>
      </c>
    </row>
    <row r="423" spans="1:12" ht="12.75">
      <c r="A423" s="2" t="s">
        <v>122</v>
      </c>
      <c r="B423" s="3" t="s">
        <v>57</v>
      </c>
      <c r="C423" s="5">
        <v>937756.4</v>
      </c>
      <c r="D423" s="5">
        <v>937756.4</v>
      </c>
      <c r="E423" s="5">
        <v>931795.91256</v>
      </c>
      <c r="F423" s="5"/>
      <c r="G423" s="5"/>
      <c r="H423" s="5"/>
      <c r="I423" s="5">
        <f t="shared" si="19"/>
        <v>99.36438850857215</v>
      </c>
      <c r="J423" s="5">
        <f t="shared" si="20"/>
        <v>99.36438850857215</v>
      </c>
      <c r="K423" s="5">
        <v>889989.78163</v>
      </c>
      <c r="L423" s="5">
        <f t="shared" si="18"/>
        <v>104.69737201402837</v>
      </c>
    </row>
    <row r="424" spans="1:12" ht="12.75">
      <c r="A424" s="2" t="s">
        <v>123</v>
      </c>
      <c r="B424" s="3" t="s">
        <v>58</v>
      </c>
      <c r="C424" s="5">
        <v>70305.4</v>
      </c>
      <c r="D424" s="5">
        <v>70305.4</v>
      </c>
      <c r="E424" s="5">
        <v>66837.01308</v>
      </c>
      <c r="F424" s="5"/>
      <c r="G424" s="5"/>
      <c r="H424" s="5"/>
      <c r="I424" s="5">
        <f t="shared" si="19"/>
        <v>95.06668489191443</v>
      </c>
      <c r="J424" s="5">
        <f t="shared" si="20"/>
        <v>95.06668489191443</v>
      </c>
      <c r="K424" s="5">
        <v>76489.19906999999</v>
      </c>
      <c r="L424" s="5">
        <f t="shared" si="18"/>
        <v>87.38098174989821</v>
      </c>
    </row>
    <row r="425" spans="1:12" ht="12.75">
      <c r="A425" s="36" t="s">
        <v>819</v>
      </c>
      <c r="B425" s="37" t="s">
        <v>59</v>
      </c>
      <c r="C425" s="35">
        <f>C426+C427+C428+C429+C430+C431+C432</f>
        <v>10662125.1</v>
      </c>
      <c r="D425" s="35">
        <v>10666660.43461</v>
      </c>
      <c r="E425" s="35">
        <v>10020171.12758</v>
      </c>
      <c r="F425" s="35"/>
      <c r="G425" s="35"/>
      <c r="H425" s="35"/>
      <c r="I425" s="35">
        <f t="shared" si="19"/>
        <v>93.9791179863384</v>
      </c>
      <c r="J425" s="35">
        <f t="shared" si="20"/>
        <v>93.93915920551532</v>
      </c>
      <c r="K425" s="35">
        <v>9390173.892110001</v>
      </c>
      <c r="L425" s="35">
        <f t="shared" si="18"/>
        <v>106.70911148939794</v>
      </c>
    </row>
    <row r="426" spans="1:12" ht="12.75">
      <c r="A426" s="2" t="s">
        <v>124</v>
      </c>
      <c r="B426" s="3" t="s">
        <v>60</v>
      </c>
      <c r="C426" s="5">
        <v>1773450.4</v>
      </c>
      <c r="D426" s="5">
        <v>1771095.05069</v>
      </c>
      <c r="E426" s="5">
        <v>1510856.80715</v>
      </c>
      <c r="F426" s="5"/>
      <c r="G426" s="5"/>
      <c r="H426" s="5"/>
      <c r="I426" s="5">
        <f t="shared" si="19"/>
        <v>85.19306810892485</v>
      </c>
      <c r="J426" s="5">
        <f t="shared" si="20"/>
        <v>85.30636492724578</v>
      </c>
      <c r="K426" s="5">
        <v>1638407.5802200001</v>
      </c>
      <c r="L426" s="5">
        <f t="shared" si="18"/>
        <v>92.2149546541482</v>
      </c>
    </row>
    <row r="427" spans="1:12" ht="12.75">
      <c r="A427" s="2" t="s">
        <v>125</v>
      </c>
      <c r="B427" s="3" t="s">
        <v>61</v>
      </c>
      <c r="C427" s="5">
        <v>1113861.1</v>
      </c>
      <c r="D427" s="5">
        <v>1113861.1</v>
      </c>
      <c r="E427" s="5">
        <v>1098560.9967</v>
      </c>
      <c r="F427" s="5"/>
      <c r="G427" s="5"/>
      <c r="H427" s="5"/>
      <c r="I427" s="5">
        <f t="shared" si="19"/>
        <v>98.6263903730905</v>
      </c>
      <c r="J427" s="5">
        <f t="shared" si="20"/>
        <v>98.6263903730905</v>
      </c>
      <c r="K427" s="5">
        <v>935135.17316</v>
      </c>
      <c r="L427" s="5">
        <f t="shared" si="18"/>
        <v>117.47617117082154</v>
      </c>
    </row>
    <row r="428" spans="1:12" s="17" customFormat="1" ht="12.75">
      <c r="A428" s="2" t="s">
        <v>126</v>
      </c>
      <c r="B428" s="3" t="s">
        <v>62</v>
      </c>
      <c r="C428" s="5">
        <v>60890.9</v>
      </c>
      <c r="D428" s="5">
        <v>60890.9</v>
      </c>
      <c r="E428" s="5">
        <v>46535.98321</v>
      </c>
      <c r="F428" s="5"/>
      <c r="G428" s="5"/>
      <c r="H428" s="5"/>
      <c r="I428" s="5">
        <f t="shared" si="19"/>
        <v>76.42518538894974</v>
      </c>
      <c r="J428" s="5">
        <f t="shared" si="20"/>
        <v>76.42518538894974</v>
      </c>
      <c r="K428" s="5">
        <v>52411.0723</v>
      </c>
      <c r="L428" s="5">
        <f t="shared" si="18"/>
        <v>88.79036655390085</v>
      </c>
    </row>
    <row r="429" spans="1:12" ht="12.75">
      <c r="A429" s="2" t="s">
        <v>127</v>
      </c>
      <c r="B429" s="3" t="s">
        <v>63</v>
      </c>
      <c r="C429" s="5">
        <v>166486.8</v>
      </c>
      <c r="D429" s="5">
        <v>166486.8</v>
      </c>
      <c r="E429" s="5">
        <v>151232.5</v>
      </c>
      <c r="F429" s="5"/>
      <c r="G429" s="5"/>
      <c r="H429" s="5"/>
      <c r="I429" s="5">
        <f t="shared" si="19"/>
        <v>90.83753186438805</v>
      </c>
      <c r="J429" s="5">
        <f t="shared" si="20"/>
        <v>90.83753186438805</v>
      </c>
      <c r="K429" s="5">
        <v>163911.37</v>
      </c>
      <c r="L429" s="5">
        <f t="shared" si="18"/>
        <v>92.26480139846309</v>
      </c>
    </row>
    <row r="430" spans="1:12" ht="12.75">
      <c r="A430" s="2" t="s">
        <v>128</v>
      </c>
      <c r="B430" s="3" t="s">
        <v>64</v>
      </c>
      <c r="C430" s="5">
        <v>401401.7</v>
      </c>
      <c r="D430" s="5">
        <v>401401.7</v>
      </c>
      <c r="E430" s="5">
        <v>350178.43217000004</v>
      </c>
      <c r="F430" s="5"/>
      <c r="G430" s="5"/>
      <c r="H430" s="5"/>
      <c r="I430" s="5">
        <f t="shared" si="19"/>
        <v>87.2389011232389</v>
      </c>
      <c r="J430" s="5">
        <f t="shared" si="20"/>
        <v>87.2389011232389</v>
      </c>
      <c r="K430" s="5">
        <v>318773.526</v>
      </c>
      <c r="L430" s="5">
        <f t="shared" si="18"/>
        <v>109.85179245092016</v>
      </c>
    </row>
    <row r="431" spans="1:12" ht="25.5">
      <c r="A431" s="2" t="s">
        <v>351</v>
      </c>
      <c r="B431" s="3" t="s">
        <v>65</v>
      </c>
      <c r="C431" s="5">
        <v>81633.1</v>
      </c>
      <c r="D431" s="5">
        <v>81633.1</v>
      </c>
      <c r="E431" s="5">
        <v>75074.17167</v>
      </c>
      <c r="F431" s="5"/>
      <c r="G431" s="5"/>
      <c r="H431" s="5"/>
      <c r="I431" s="5">
        <f t="shared" si="19"/>
        <v>91.96535678542159</v>
      </c>
      <c r="J431" s="5">
        <f t="shared" si="20"/>
        <v>91.96535678542159</v>
      </c>
      <c r="K431" s="5">
        <v>67714.50901000001</v>
      </c>
      <c r="L431" s="5">
        <f t="shared" si="18"/>
        <v>110.86866429012004</v>
      </c>
    </row>
    <row r="432" spans="1:12" ht="12.75">
      <c r="A432" s="2" t="s">
        <v>129</v>
      </c>
      <c r="B432" s="3" t="s">
        <v>66</v>
      </c>
      <c r="C432" s="5">
        <v>7064401.1</v>
      </c>
      <c r="D432" s="5">
        <v>7071291.78392</v>
      </c>
      <c r="E432" s="5">
        <v>6787732.23668</v>
      </c>
      <c r="F432" s="5"/>
      <c r="G432" s="5"/>
      <c r="H432" s="5"/>
      <c r="I432" s="5">
        <f t="shared" si="19"/>
        <v>96.0836189876025</v>
      </c>
      <c r="J432" s="5">
        <f t="shared" si="20"/>
        <v>95.9899894403338</v>
      </c>
      <c r="K432" s="5">
        <v>6213820.66142</v>
      </c>
      <c r="L432" s="5">
        <f t="shared" si="18"/>
        <v>109.2360498722351</v>
      </c>
    </row>
    <row r="433" spans="1:12" s="17" customFormat="1" ht="12.75">
      <c r="A433" s="36" t="s">
        <v>820</v>
      </c>
      <c r="B433" s="37" t="s">
        <v>67</v>
      </c>
      <c r="C433" s="35">
        <f>C434+C435+C436+C437+C438</f>
        <v>9251663.200000001</v>
      </c>
      <c r="D433" s="35">
        <v>9297094.532370001</v>
      </c>
      <c r="E433" s="35">
        <v>9202252.488799999</v>
      </c>
      <c r="F433" s="35"/>
      <c r="G433" s="35"/>
      <c r="H433" s="35"/>
      <c r="I433" s="35">
        <f t="shared" si="19"/>
        <v>99.46592617854915</v>
      </c>
      <c r="J433" s="35">
        <f t="shared" si="20"/>
        <v>98.97987437645398</v>
      </c>
      <c r="K433" s="35">
        <v>8884345.31057</v>
      </c>
      <c r="L433" s="35">
        <f t="shared" si="18"/>
        <v>103.57828480452886</v>
      </c>
    </row>
    <row r="434" spans="1:12" ht="12.75">
      <c r="A434" s="2" t="s">
        <v>130</v>
      </c>
      <c r="B434" s="3" t="s">
        <v>68</v>
      </c>
      <c r="C434" s="5">
        <v>130369.1</v>
      </c>
      <c r="D434" s="5">
        <v>130634.086</v>
      </c>
      <c r="E434" s="5">
        <v>129846.81463</v>
      </c>
      <c r="F434" s="5"/>
      <c r="G434" s="5"/>
      <c r="H434" s="5"/>
      <c r="I434" s="5">
        <f t="shared" si="19"/>
        <v>99.59937947719204</v>
      </c>
      <c r="J434" s="5">
        <f t="shared" si="20"/>
        <v>99.39734613368826</v>
      </c>
      <c r="K434" s="5">
        <v>140717.31542</v>
      </c>
      <c r="L434" s="5">
        <f t="shared" si="18"/>
        <v>92.27493733976182</v>
      </c>
    </row>
    <row r="435" spans="1:12" ht="12.75">
      <c r="A435" s="2" t="s">
        <v>131</v>
      </c>
      <c r="B435" s="3" t="s">
        <v>69</v>
      </c>
      <c r="C435" s="5">
        <v>1487333.8</v>
      </c>
      <c r="D435" s="5">
        <v>1487333.8489100002</v>
      </c>
      <c r="E435" s="5">
        <v>1486600.77514</v>
      </c>
      <c r="F435" s="5"/>
      <c r="G435" s="5"/>
      <c r="H435" s="5"/>
      <c r="I435" s="5">
        <f t="shared" si="19"/>
        <v>99.95071551120536</v>
      </c>
      <c r="J435" s="5">
        <f t="shared" si="20"/>
        <v>99.9507122243915</v>
      </c>
      <c r="K435" s="5">
        <v>1460097.6978399998</v>
      </c>
      <c r="L435" s="5">
        <f t="shared" si="18"/>
        <v>101.81515780342696</v>
      </c>
    </row>
    <row r="436" spans="1:12" s="17" customFormat="1" ht="12.75">
      <c r="A436" s="2" t="s">
        <v>132</v>
      </c>
      <c r="B436" s="3" t="s">
        <v>70</v>
      </c>
      <c r="C436" s="5">
        <v>5718624.7</v>
      </c>
      <c r="D436" s="5">
        <v>5720665.63713</v>
      </c>
      <c r="E436" s="5">
        <v>5634801.416689999</v>
      </c>
      <c r="F436" s="5"/>
      <c r="G436" s="5"/>
      <c r="H436" s="5"/>
      <c r="I436" s="5">
        <f t="shared" si="19"/>
        <v>98.53420555277914</v>
      </c>
      <c r="J436" s="5">
        <f t="shared" si="20"/>
        <v>98.49905193055336</v>
      </c>
      <c r="K436" s="5">
        <v>5415706.61204</v>
      </c>
      <c r="L436" s="5">
        <f t="shared" si="18"/>
        <v>104.04554419847847</v>
      </c>
    </row>
    <row r="437" spans="1:12" ht="12.75">
      <c r="A437" s="2" t="s">
        <v>133</v>
      </c>
      <c r="B437" s="3" t="s">
        <v>71</v>
      </c>
      <c r="C437" s="5">
        <v>1371239.1</v>
      </c>
      <c r="D437" s="5">
        <v>1417154.5258</v>
      </c>
      <c r="E437" s="5">
        <v>1415908.36851</v>
      </c>
      <c r="F437" s="5"/>
      <c r="G437" s="5"/>
      <c r="H437" s="5"/>
      <c r="I437" s="5">
        <f t="shared" si="19"/>
        <v>103.25758421780708</v>
      </c>
      <c r="J437" s="5">
        <f t="shared" si="20"/>
        <v>99.91206623785105</v>
      </c>
      <c r="K437" s="5">
        <v>1288878.6650699999</v>
      </c>
      <c r="L437" s="5">
        <f t="shared" si="18"/>
        <v>109.85583103224856</v>
      </c>
    </row>
    <row r="438" spans="1:12" s="17" customFormat="1" ht="12.75">
      <c r="A438" s="2" t="s">
        <v>134</v>
      </c>
      <c r="B438" s="3" t="s">
        <v>72</v>
      </c>
      <c r="C438" s="5">
        <v>544096.5</v>
      </c>
      <c r="D438" s="5">
        <v>541306.43453</v>
      </c>
      <c r="E438" s="5">
        <v>535095.1138299999</v>
      </c>
      <c r="F438" s="5"/>
      <c r="G438" s="5"/>
      <c r="H438" s="5"/>
      <c r="I438" s="5">
        <f t="shared" si="19"/>
        <v>98.34562689339114</v>
      </c>
      <c r="J438" s="5">
        <f t="shared" si="20"/>
        <v>98.85253152303775</v>
      </c>
      <c r="K438" s="5">
        <v>578945.0202</v>
      </c>
      <c r="L438" s="5">
        <f t="shared" si="18"/>
        <v>92.42589454265418</v>
      </c>
    </row>
    <row r="439" spans="1:12" ht="12.75">
      <c r="A439" s="36" t="s">
        <v>135</v>
      </c>
      <c r="B439" s="37" t="s">
        <v>73</v>
      </c>
      <c r="C439" s="35">
        <f>C440+C441+C442</f>
        <v>500254.5</v>
      </c>
      <c r="D439" s="35">
        <v>500254.48</v>
      </c>
      <c r="E439" s="35">
        <v>498104.84666000004</v>
      </c>
      <c r="F439" s="35"/>
      <c r="G439" s="35"/>
      <c r="H439" s="35"/>
      <c r="I439" s="35">
        <f t="shared" si="19"/>
        <v>99.57028805537982</v>
      </c>
      <c r="J439" s="35">
        <f t="shared" si="20"/>
        <v>99.57029203616528</v>
      </c>
      <c r="K439" s="35">
        <v>633750.5267</v>
      </c>
      <c r="L439" s="35">
        <f t="shared" si="18"/>
        <v>78.59636018823998</v>
      </c>
    </row>
    <row r="440" spans="1:12" ht="12.75">
      <c r="A440" s="2" t="s">
        <v>136</v>
      </c>
      <c r="B440" s="3" t="s">
        <v>74</v>
      </c>
      <c r="C440" s="5">
        <v>267986.7</v>
      </c>
      <c r="D440" s="5">
        <v>267986.7</v>
      </c>
      <c r="E440" s="5">
        <v>266609.3768</v>
      </c>
      <c r="F440" s="5"/>
      <c r="G440" s="5"/>
      <c r="H440" s="5"/>
      <c r="I440" s="5">
        <f t="shared" si="19"/>
        <v>99.48604792700534</v>
      </c>
      <c r="J440" s="5">
        <f t="shared" si="20"/>
        <v>99.48604792700534</v>
      </c>
      <c r="K440" s="5">
        <v>373815.9629</v>
      </c>
      <c r="L440" s="5">
        <f t="shared" si="18"/>
        <v>71.32102511933688</v>
      </c>
    </row>
    <row r="441" spans="1:12" ht="12.75">
      <c r="A441" s="2" t="s">
        <v>137</v>
      </c>
      <c r="B441" s="3" t="s">
        <v>75</v>
      </c>
      <c r="C441" s="5">
        <v>208702.8</v>
      </c>
      <c r="D441" s="5">
        <v>208702.78</v>
      </c>
      <c r="E441" s="5">
        <v>208386.24816999998</v>
      </c>
      <c r="F441" s="5"/>
      <c r="G441" s="5"/>
      <c r="H441" s="5"/>
      <c r="I441" s="5">
        <f t="shared" si="19"/>
        <v>99.8483241096909</v>
      </c>
      <c r="J441" s="5">
        <f t="shared" si="20"/>
        <v>99.84833367816182</v>
      </c>
      <c r="K441" s="5">
        <v>233429.64567</v>
      </c>
      <c r="L441" s="5">
        <f t="shared" si="18"/>
        <v>89.27154371154556</v>
      </c>
    </row>
    <row r="442" spans="1:12" s="17" customFormat="1" ht="12.75">
      <c r="A442" s="2" t="s">
        <v>138</v>
      </c>
      <c r="B442" s="3" t="s">
        <v>76</v>
      </c>
      <c r="C442" s="5">
        <v>23565</v>
      </c>
      <c r="D442" s="5">
        <v>23565</v>
      </c>
      <c r="E442" s="5">
        <v>23109.221690000002</v>
      </c>
      <c r="F442" s="5"/>
      <c r="G442" s="5"/>
      <c r="H442" s="5"/>
      <c r="I442" s="5">
        <f t="shared" si="19"/>
        <v>98.0658675578188</v>
      </c>
      <c r="J442" s="5">
        <f t="shared" si="20"/>
        <v>98.0658675578188</v>
      </c>
      <c r="K442" s="5">
        <v>26504.91813</v>
      </c>
      <c r="L442" s="5">
        <f t="shared" si="18"/>
        <v>87.18842886688066</v>
      </c>
    </row>
    <row r="443" spans="1:12" s="17" customFormat="1" ht="12.75">
      <c r="A443" s="36" t="s">
        <v>139</v>
      </c>
      <c r="B443" s="34" t="s">
        <v>77</v>
      </c>
      <c r="C443" s="35">
        <v>145617.8</v>
      </c>
      <c r="D443" s="35">
        <v>145617.8</v>
      </c>
      <c r="E443" s="35">
        <v>145229.42645</v>
      </c>
      <c r="F443" s="35"/>
      <c r="G443" s="35"/>
      <c r="H443" s="35"/>
      <c r="I443" s="35">
        <f t="shared" si="19"/>
        <v>99.73329253017145</v>
      </c>
      <c r="J443" s="35">
        <f t="shared" si="20"/>
        <v>99.73329253017145</v>
      </c>
      <c r="K443" s="35">
        <v>161931.00961</v>
      </c>
      <c r="L443" s="35">
        <f t="shared" si="18"/>
        <v>89.68598837231691</v>
      </c>
    </row>
    <row r="444" spans="1:12" ht="12.75">
      <c r="A444" s="2" t="s">
        <v>140</v>
      </c>
      <c r="B444" s="4" t="s">
        <v>78</v>
      </c>
      <c r="C444" s="5">
        <v>41753</v>
      </c>
      <c r="D444" s="5">
        <v>41753</v>
      </c>
      <c r="E444" s="5">
        <v>41753</v>
      </c>
      <c r="F444" s="5"/>
      <c r="G444" s="5"/>
      <c r="H444" s="5"/>
      <c r="I444" s="5">
        <f t="shared" si="19"/>
        <v>100</v>
      </c>
      <c r="J444" s="5">
        <f t="shared" si="20"/>
        <v>100</v>
      </c>
      <c r="K444" s="5">
        <v>54354.7</v>
      </c>
      <c r="L444" s="5">
        <f t="shared" si="18"/>
        <v>76.81580433706745</v>
      </c>
    </row>
    <row r="445" spans="1:12" s="17" customFormat="1" ht="12.75">
      <c r="A445" s="2" t="s">
        <v>141</v>
      </c>
      <c r="B445" s="4" t="s">
        <v>79</v>
      </c>
      <c r="C445" s="5">
        <v>103864.8</v>
      </c>
      <c r="D445" s="5">
        <v>103864.8</v>
      </c>
      <c r="E445" s="5">
        <v>103476.42645</v>
      </c>
      <c r="F445" s="5"/>
      <c r="G445" s="5"/>
      <c r="H445" s="5"/>
      <c r="I445" s="5">
        <f t="shared" si="19"/>
        <v>99.62607779536474</v>
      </c>
      <c r="J445" s="5">
        <f t="shared" si="20"/>
        <v>99.62607779536474</v>
      </c>
      <c r="K445" s="5">
        <v>107576.30961</v>
      </c>
      <c r="L445" s="5">
        <f t="shared" si="18"/>
        <v>96.18886056338664</v>
      </c>
    </row>
    <row r="446" spans="1:12" ht="12.75">
      <c r="A446" s="36" t="s">
        <v>142</v>
      </c>
      <c r="B446" s="34" t="s">
        <v>80</v>
      </c>
      <c r="C446" s="35">
        <v>1686924.9</v>
      </c>
      <c r="D446" s="35">
        <v>1686924.9</v>
      </c>
      <c r="E446" s="35">
        <v>1650785.29424</v>
      </c>
      <c r="F446" s="35"/>
      <c r="G446" s="35"/>
      <c r="H446" s="35"/>
      <c r="I446" s="35">
        <f t="shared" si="19"/>
        <v>97.85766362450397</v>
      </c>
      <c r="J446" s="35">
        <f t="shared" si="20"/>
        <v>97.85766362450397</v>
      </c>
      <c r="K446" s="35">
        <v>1709317.32817</v>
      </c>
      <c r="L446" s="35">
        <f t="shared" si="18"/>
        <v>96.57570698164835</v>
      </c>
    </row>
    <row r="447" spans="1:12" ht="12.75">
      <c r="A447" s="2" t="s">
        <v>143</v>
      </c>
      <c r="B447" s="4" t="s">
        <v>81</v>
      </c>
      <c r="C447" s="5">
        <v>1686924.9</v>
      </c>
      <c r="D447" s="5">
        <v>1686924.9</v>
      </c>
      <c r="E447" s="5">
        <v>1650785.29424</v>
      </c>
      <c r="F447" s="5"/>
      <c r="G447" s="5"/>
      <c r="H447" s="5"/>
      <c r="I447" s="5">
        <f t="shared" si="19"/>
        <v>97.85766362450397</v>
      </c>
      <c r="J447" s="5">
        <f t="shared" si="20"/>
        <v>97.85766362450397</v>
      </c>
      <c r="K447" s="5">
        <v>1709317.32817</v>
      </c>
      <c r="L447" s="5">
        <f t="shared" si="18"/>
        <v>96.57570698164835</v>
      </c>
    </row>
    <row r="448" spans="1:12" ht="45" customHeight="1">
      <c r="A448" s="36" t="s">
        <v>144</v>
      </c>
      <c r="B448" s="34" t="s">
        <v>82</v>
      </c>
      <c r="C448" s="35">
        <f>C449+C450+C451</f>
        <v>2619011.4</v>
      </c>
      <c r="D448" s="35">
        <v>2623971.899</v>
      </c>
      <c r="E448" s="35">
        <v>2578333.0086999997</v>
      </c>
      <c r="F448" s="35"/>
      <c r="G448" s="35"/>
      <c r="H448" s="35"/>
      <c r="I448" s="35">
        <f t="shared" si="19"/>
        <v>98.44680358016005</v>
      </c>
      <c r="J448" s="35">
        <f t="shared" si="20"/>
        <v>98.26069439549282</v>
      </c>
      <c r="K448" s="35">
        <v>2270348.97608</v>
      </c>
      <c r="L448" s="35">
        <f t="shared" si="18"/>
        <v>113.56549305260405</v>
      </c>
    </row>
    <row r="449" spans="1:12" ht="25.5">
      <c r="A449" s="2" t="s">
        <v>145</v>
      </c>
      <c r="B449" s="4" t="s">
        <v>83</v>
      </c>
      <c r="C449" s="5">
        <v>578083.7</v>
      </c>
      <c r="D449" s="5">
        <v>578083.7</v>
      </c>
      <c r="E449" s="5">
        <v>574293.05</v>
      </c>
      <c r="F449" s="5"/>
      <c r="G449" s="5"/>
      <c r="H449" s="5"/>
      <c r="I449" s="5">
        <f t="shared" si="19"/>
        <v>99.34427315629209</v>
      </c>
      <c r="J449" s="5">
        <f t="shared" si="20"/>
        <v>99.34427315629209</v>
      </c>
      <c r="K449" s="5">
        <v>572390.6</v>
      </c>
      <c r="L449" s="5">
        <f t="shared" si="18"/>
        <v>100.33236918985044</v>
      </c>
    </row>
    <row r="450" spans="1:12" s="17" customFormat="1" ht="12.75">
      <c r="A450" s="2" t="s">
        <v>146</v>
      </c>
      <c r="B450" s="4" t="s">
        <v>84</v>
      </c>
      <c r="C450" s="5">
        <v>1699188.7</v>
      </c>
      <c r="D450" s="5">
        <v>1699188.7</v>
      </c>
      <c r="E450" s="5">
        <v>1676116.9</v>
      </c>
      <c r="F450" s="5"/>
      <c r="G450" s="5"/>
      <c r="H450" s="5"/>
      <c r="I450" s="5">
        <f t="shared" si="19"/>
        <v>98.64218729797344</v>
      </c>
      <c r="J450" s="5">
        <f t="shared" si="20"/>
        <v>98.64218729797344</v>
      </c>
      <c r="K450" s="5">
        <v>1476734.75</v>
      </c>
      <c r="L450" s="5">
        <f t="shared" si="18"/>
        <v>113.50155469694201</v>
      </c>
    </row>
    <row r="451" spans="1:12" ht="12.75">
      <c r="A451" s="2" t="s">
        <v>147</v>
      </c>
      <c r="B451" s="4" t="s">
        <v>85</v>
      </c>
      <c r="C451" s="5">
        <v>341739</v>
      </c>
      <c r="D451" s="5">
        <v>346699.499</v>
      </c>
      <c r="E451" s="5">
        <v>327923.0587</v>
      </c>
      <c r="F451" s="5"/>
      <c r="G451" s="5"/>
      <c r="H451" s="5"/>
      <c r="I451" s="5">
        <f t="shared" si="19"/>
        <v>95.95716576100473</v>
      </c>
      <c r="J451" s="5">
        <f t="shared" si="20"/>
        <v>94.5842320643215</v>
      </c>
      <c r="K451" s="5">
        <v>221223.62608000002</v>
      </c>
      <c r="L451" s="5">
        <f t="shared" si="18"/>
        <v>148.23148165079564</v>
      </c>
    </row>
    <row r="452" spans="1:12" ht="12.75">
      <c r="A452" s="36" t="s">
        <v>821</v>
      </c>
      <c r="B452" s="34" t="s">
        <v>1</v>
      </c>
      <c r="C452" s="35">
        <f>C7-C377</f>
        <v>-2378660.6000000015</v>
      </c>
      <c r="D452" s="35">
        <f>D7-D377</f>
        <v>-1568913.1847199798</v>
      </c>
      <c r="E452" s="35">
        <v>209284.90496</v>
      </c>
      <c r="F452" s="35"/>
      <c r="G452" s="35"/>
      <c r="H452" s="35"/>
      <c r="I452" s="35">
        <v>0</v>
      </c>
      <c r="J452" s="35">
        <v>0</v>
      </c>
      <c r="K452" s="35">
        <v>-3315475.56105</v>
      </c>
      <c r="L452" s="35">
        <v>0</v>
      </c>
    </row>
    <row r="453" spans="1:12" ht="12.75">
      <c r="A453" s="36" t="s">
        <v>824</v>
      </c>
      <c r="B453" s="34" t="s">
        <v>1</v>
      </c>
      <c r="C453" s="35">
        <f>C454+C482</f>
        <v>2378660.599999997</v>
      </c>
      <c r="D453" s="35">
        <f>D454+D482</f>
        <v>1568913.1847199828</v>
      </c>
      <c r="E453" s="35">
        <v>-209284.90496</v>
      </c>
      <c r="F453" s="35"/>
      <c r="G453" s="35"/>
      <c r="H453" s="35"/>
      <c r="I453" s="35">
        <v>0</v>
      </c>
      <c r="J453" s="35">
        <v>0</v>
      </c>
      <c r="K453" s="35">
        <v>3315475.56105</v>
      </c>
      <c r="L453" s="35">
        <v>0</v>
      </c>
    </row>
    <row r="454" spans="1:12" ht="25.5">
      <c r="A454" s="36" t="s">
        <v>825</v>
      </c>
      <c r="B454" s="37" t="s">
        <v>652</v>
      </c>
      <c r="C454" s="35">
        <v>1276624.8</v>
      </c>
      <c r="D454" s="35">
        <v>1276624.8</v>
      </c>
      <c r="E454" s="35">
        <v>45900.68318</v>
      </c>
      <c r="F454" s="5"/>
      <c r="G454" s="5"/>
      <c r="H454" s="5"/>
      <c r="I454" s="35">
        <f t="shared" si="19"/>
        <v>3.5954716828311652</v>
      </c>
      <c r="J454" s="35">
        <f t="shared" si="20"/>
        <v>3.5954716828311652</v>
      </c>
      <c r="K454" s="35">
        <v>1984039.98343</v>
      </c>
      <c r="L454" s="35">
        <f t="shared" si="18"/>
        <v>2.313495875251823</v>
      </c>
    </row>
    <row r="455" spans="1:12" s="17" customFormat="1" ht="25.5">
      <c r="A455" s="36" t="s">
        <v>611</v>
      </c>
      <c r="B455" s="37" t="s">
        <v>612</v>
      </c>
      <c r="C455" s="35">
        <v>-3450000</v>
      </c>
      <c r="D455" s="35">
        <v>-3450000</v>
      </c>
      <c r="E455" s="35">
        <v>-3450000</v>
      </c>
      <c r="F455" s="35"/>
      <c r="G455" s="35"/>
      <c r="H455" s="35"/>
      <c r="I455" s="35">
        <f t="shared" si="19"/>
        <v>100</v>
      </c>
      <c r="J455" s="35">
        <f t="shared" si="20"/>
        <v>100</v>
      </c>
      <c r="K455" s="35">
        <v>-3150000</v>
      </c>
      <c r="L455" s="35">
        <f t="shared" si="18"/>
        <v>109.52380952380953</v>
      </c>
    </row>
    <row r="456" spans="1:12" ht="25.5">
      <c r="A456" s="2" t="s">
        <v>613</v>
      </c>
      <c r="B456" s="3" t="s">
        <v>614</v>
      </c>
      <c r="C456" s="5">
        <v>-3450000</v>
      </c>
      <c r="D456" s="5">
        <v>-3450000</v>
      </c>
      <c r="E456" s="5">
        <v>-3450000</v>
      </c>
      <c r="F456" s="5"/>
      <c r="G456" s="5"/>
      <c r="H456" s="5"/>
      <c r="I456" s="5">
        <f t="shared" si="19"/>
        <v>100</v>
      </c>
      <c r="J456" s="5">
        <f t="shared" si="20"/>
        <v>100</v>
      </c>
      <c r="K456" s="5">
        <v>-3150000</v>
      </c>
      <c r="L456" s="5">
        <f t="shared" si="18"/>
        <v>109.52380952380953</v>
      </c>
    </row>
    <row r="457" spans="1:12" ht="25.5">
      <c r="A457" s="2" t="s">
        <v>615</v>
      </c>
      <c r="B457" s="3" t="s">
        <v>616</v>
      </c>
      <c r="C457" s="5">
        <v>-3450000</v>
      </c>
      <c r="D457" s="5">
        <v>-3450000</v>
      </c>
      <c r="E457" s="5">
        <v>-3450000</v>
      </c>
      <c r="F457" s="5"/>
      <c r="G457" s="5"/>
      <c r="H457" s="5"/>
      <c r="I457" s="5">
        <f t="shared" si="19"/>
        <v>100</v>
      </c>
      <c r="J457" s="5">
        <f t="shared" si="20"/>
        <v>100</v>
      </c>
      <c r="K457" s="5">
        <v>-3150000</v>
      </c>
      <c r="L457" s="5">
        <f t="shared" si="18"/>
        <v>109.52380952380953</v>
      </c>
    </row>
    <row r="458" spans="1:12" ht="12.75">
      <c r="A458" s="36" t="s">
        <v>617</v>
      </c>
      <c r="B458" s="37" t="s">
        <v>618</v>
      </c>
      <c r="C458" s="35">
        <v>1046000</v>
      </c>
      <c r="D458" s="35">
        <v>1046000</v>
      </c>
      <c r="E458" s="35">
        <v>-236573</v>
      </c>
      <c r="F458" s="35"/>
      <c r="G458" s="35"/>
      <c r="H458" s="35"/>
      <c r="I458" s="35">
        <v>0</v>
      </c>
      <c r="J458" s="35">
        <v>0</v>
      </c>
      <c r="K458" s="35">
        <v>-2213427</v>
      </c>
      <c r="L458" s="35">
        <f t="shared" si="18"/>
        <v>10.688086844517573</v>
      </c>
    </row>
    <row r="459" spans="1:12" ht="12.75">
      <c r="A459" s="2" t="s">
        <v>619</v>
      </c>
      <c r="B459" s="3" t="s">
        <v>620</v>
      </c>
      <c r="C459" s="5">
        <v>9782573</v>
      </c>
      <c r="D459" s="5">
        <v>9782573</v>
      </c>
      <c r="E459" s="5">
        <v>4100000</v>
      </c>
      <c r="F459" s="5"/>
      <c r="G459" s="5"/>
      <c r="H459" s="5"/>
      <c r="I459" s="5">
        <f t="shared" si="19"/>
        <v>41.91126404065679</v>
      </c>
      <c r="J459" s="5">
        <f t="shared" si="20"/>
        <v>41.91126404065679</v>
      </c>
      <c r="K459" s="5">
        <v>23650000</v>
      </c>
      <c r="L459" s="5">
        <f t="shared" si="18"/>
        <v>17.33615221987315</v>
      </c>
    </row>
    <row r="460" spans="1:12" ht="25.5">
      <c r="A460" s="2" t="s">
        <v>621</v>
      </c>
      <c r="B460" s="3" t="s">
        <v>622</v>
      </c>
      <c r="C460" s="5">
        <v>-8736573</v>
      </c>
      <c r="D460" s="5">
        <v>-8736573</v>
      </c>
      <c r="E460" s="5">
        <v>-4336573</v>
      </c>
      <c r="F460" s="5"/>
      <c r="G460" s="5"/>
      <c r="H460" s="5"/>
      <c r="I460" s="5">
        <f t="shared" si="19"/>
        <v>49.63700297588082</v>
      </c>
      <c r="J460" s="5">
        <f t="shared" si="20"/>
        <v>49.63700297588082</v>
      </c>
      <c r="K460" s="5">
        <v>-25863427</v>
      </c>
      <c r="L460" s="5">
        <f t="shared" si="18"/>
        <v>16.767201809721506</v>
      </c>
    </row>
    <row r="461" spans="1:12" ht="25.5">
      <c r="A461" s="2" t="s">
        <v>623</v>
      </c>
      <c r="B461" s="3" t="s">
        <v>624</v>
      </c>
      <c r="C461" s="5">
        <v>9782573</v>
      </c>
      <c r="D461" s="5">
        <v>9782573</v>
      </c>
      <c r="E461" s="5">
        <v>4100000</v>
      </c>
      <c r="F461" s="5"/>
      <c r="G461" s="5"/>
      <c r="H461" s="5"/>
      <c r="I461" s="5">
        <f t="shared" si="19"/>
        <v>41.91126404065679</v>
      </c>
      <c r="J461" s="5">
        <f t="shared" si="20"/>
        <v>41.91126404065679</v>
      </c>
      <c r="K461" s="5">
        <v>23650000</v>
      </c>
      <c r="L461" s="5">
        <f t="shared" si="18"/>
        <v>17.33615221987315</v>
      </c>
    </row>
    <row r="462" spans="1:12" ht="25.5">
      <c r="A462" s="2" t="s">
        <v>625</v>
      </c>
      <c r="B462" s="3" t="s">
        <v>626</v>
      </c>
      <c r="C462" s="5">
        <v>-8736573</v>
      </c>
      <c r="D462" s="5">
        <v>-8736573</v>
      </c>
      <c r="E462" s="5">
        <v>-4336573</v>
      </c>
      <c r="F462" s="5"/>
      <c r="G462" s="5"/>
      <c r="H462" s="5"/>
      <c r="I462" s="5">
        <f t="shared" si="19"/>
        <v>49.63700297588082</v>
      </c>
      <c r="J462" s="5">
        <f t="shared" si="20"/>
        <v>49.63700297588082</v>
      </c>
      <c r="K462" s="5">
        <v>-25863427</v>
      </c>
      <c r="L462" s="5">
        <f t="shared" si="18"/>
        <v>16.767201809721506</v>
      </c>
    </row>
    <row r="463" spans="1:12" ht="25.5">
      <c r="A463" s="36" t="s">
        <v>826</v>
      </c>
      <c r="B463" s="37" t="s">
        <v>833</v>
      </c>
      <c r="C463" s="35">
        <v>3674000</v>
      </c>
      <c r="D463" s="35">
        <v>3674000</v>
      </c>
      <c r="E463" s="35">
        <v>3674000</v>
      </c>
      <c r="F463" s="35"/>
      <c r="G463" s="35"/>
      <c r="H463" s="35"/>
      <c r="I463" s="35">
        <f t="shared" si="19"/>
        <v>100</v>
      </c>
      <c r="J463" s="35">
        <f t="shared" si="20"/>
        <v>100</v>
      </c>
      <c r="K463" s="35">
        <v>7339816.3</v>
      </c>
      <c r="L463" s="35">
        <f t="shared" si="18"/>
        <v>50.05574867044016</v>
      </c>
    </row>
    <row r="464" spans="1:12" ht="25.5">
      <c r="A464" s="2" t="s">
        <v>827</v>
      </c>
      <c r="B464" s="3" t="s">
        <v>834</v>
      </c>
      <c r="C464" s="5">
        <v>3674000</v>
      </c>
      <c r="D464" s="5">
        <v>3674000</v>
      </c>
      <c r="E464" s="5">
        <v>3674000</v>
      </c>
      <c r="F464" s="5"/>
      <c r="G464" s="5"/>
      <c r="H464" s="5"/>
      <c r="I464" s="5">
        <f t="shared" si="19"/>
        <v>100</v>
      </c>
      <c r="J464" s="5">
        <f t="shared" si="20"/>
        <v>100</v>
      </c>
      <c r="K464" s="5">
        <v>7339816.3</v>
      </c>
      <c r="L464" s="5">
        <f aca="true" t="shared" si="21" ref="L464:L491">E464/K464*100</f>
        <v>50.05574867044016</v>
      </c>
    </row>
    <row r="465" spans="1:12" ht="25.5">
      <c r="A465" s="2" t="s">
        <v>828</v>
      </c>
      <c r="B465" s="3" t="s">
        <v>835</v>
      </c>
      <c r="C465" s="5">
        <v>7515440</v>
      </c>
      <c r="D465" s="5">
        <v>7515440</v>
      </c>
      <c r="E465" s="5">
        <v>3974000</v>
      </c>
      <c r="F465" s="5"/>
      <c r="G465" s="5"/>
      <c r="H465" s="5"/>
      <c r="I465" s="5">
        <f t="shared" si="19"/>
        <v>52.87780888411058</v>
      </c>
      <c r="J465" s="5">
        <f t="shared" si="20"/>
        <v>52.87780888411058</v>
      </c>
      <c r="K465" s="5">
        <v>23543427</v>
      </c>
      <c r="L465" s="5">
        <f t="shared" si="21"/>
        <v>16.87944580030766</v>
      </c>
    </row>
    <row r="466" spans="1:12" ht="25.5">
      <c r="A466" s="2" t="s">
        <v>829</v>
      </c>
      <c r="B466" s="3" t="s">
        <v>836</v>
      </c>
      <c r="C466" s="5">
        <v>-3841440</v>
      </c>
      <c r="D466" s="5">
        <v>-3841440</v>
      </c>
      <c r="E466" s="5">
        <v>-300000</v>
      </c>
      <c r="F466" s="5"/>
      <c r="G466" s="5"/>
      <c r="H466" s="5"/>
      <c r="I466" s="5">
        <f t="shared" si="19"/>
        <v>7.809571410720979</v>
      </c>
      <c r="J466" s="5">
        <f t="shared" si="20"/>
        <v>7.809571410720979</v>
      </c>
      <c r="K466" s="5">
        <v>-16203610.7</v>
      </c>
      <c r="L466" s="5">
        <f t="shared" si="21"/>
        <v>1.851439198054789</v>
      </c>
    </row>
    <row r="467" spans="1:12" ht="38.25">
      <c r="A467" s="2" t="s">
        <v>830</v>
      </c>
      <c r="B467" s="3" t="s">
        <v>837</v>
      </c>
      <c r="C467" s="5">
        <v>7515440</v>
      </c>
      <c r="D467" s="5">
        <v>7515440</v>
      </c>
      <c r="E467" s="5">
        <v>3974000</v>
      </c>
      <c r="F467" s="5"/>
      <c r="G467" s="5"/>
      <c r="H467" s="5"/>
      <c r="I467" s="5">
        <f t="shared" si="19"/>
        <v>52.87780888411058</v>
      </c>
      <c r="J467" s="5">
        <f t="shared" si="20"/>
        <v>52.87780888411058</v>
      </c>
      <c r="K467" s="5">
        <v>23543427</v>
      </c>
      <c r="L467" s="5">
        <f t="shared" si="21"/>
        <v>16.87944580030766</v>
      </c>
    </row>
    <row r="468" spans="1:12" s="17" customFormat="1" ht="38.25">
      <c r="A468" s="2" t="s">
        <v>831</v>
      </c>
      <c r="B468" s="3" t="s">
        <v>838</v>
      </c>
      <c r="C468" s="5">
        <v>-3841440</v>
      </c>
      <c r="D468" s="5">
        <v>-3841440</v>
      </c>
      <c r="E468" s="5">
        <v>-300000</v>
      </c>
      <c r="F468" s="5"/>
      <c r="G468" s="5"/>
      <c r="H468" s="5"/>
      <c r="I468" s="5">
        <f t="shared" si="19"/>
        <v>7.809571410720979</v>
      </c>
      <c r="J468" s="5">
        <f t="shared" si="20"/>
        <v>7.809571410720979</v>
      </c>
      <c r="K468" s="5">
        <v>-16203610.7</v>
      </c>
      <c r="L468" s="5">
        <f t="shared" si="21"/>
        <v>1.851439198054789</v>
      </c>
    </row>
    <row r="469" spans="1:12" s="17" customFormat="1" ht="12.75">
      <c r="A469" s="36" t="s">
        <v>627</v>
      </c>
      <c r="B469" s="37" t="s">
        <v>628</v>
      </c>
      <c r="C469" s="35">
        <v>6624.8</v>
      </c>
      <c r="D469" s="35">
        <v>6624.8</v>
      </c>
      <c r="E469" s="35">
        <v>58473.68318</v>
      </c>
      <c r="F469" s="35"/>
      <c r="G469" s="35"/>
      <c r="H469" s="35"/>
      <c r="I469" s="35" t="s">
        <v>980</v>
      </c>
      <c r="J469" s="35" t="s">
        <v>981</v>
      </c>
      <c r="K469" s="35">
        <v>7650.68343</v>
      </c>
      <c r="L469" s="35" t="s">
        <v>981</v>
      </c>
    </row>
    <row r="470" spans="1:12" ht="25.5">
      <c r="A470" s="2" t="s">
        <v>629</v>
      </c>
      <c r="B470" s="3" t="s">
        <v>630</v>
      </c>
      <c r="C470" s="5">
        <v>112071.7</v>
      </c>
      <c r="D470" s="5">
        <v>112071.7</v>
      </c>
      <c r="E470" s="5">
        <v>112071.7</v>
      </c>
      <c r="F470" s="5"/>
      <c r="G470" s="5"/>
      <c r="H470" s="5"/>
      <c r="I470" s="5">
        <f t="shared" si="19"/>
        <v>100</v>
      </c>
      <c r="J470" s="5">
        <f t="shared" si="20"/>
        <v>100</v>
      </c>
      <c r="K470" s="5">
        <v>0</v>
      </c>
      <c r="L470" s="5">
        <v>0</v>
      </c>
    </row>
    <row r="471" spans="1:12" ht="25.5">
      <c r="A471" s="2" t="s">
        <v>631</v>
      </c>
      <c r="B471" s="4" t="s">
        <v>632</v>
      </c>
      <c r="C471" s="5">
        <v>112071.7</v>
      </c>
      <c r="D471" s="5">
        <v>112071.7</v>
      </c>
      <c r="E471" s="5">
        <v>112071.7</v>
      </c>
      <c r="F471" s="5"/>
      <c r="G471" s="5"/>
      <c r="H471" s="5"/>
      <c r="I471" s="5">
        <f t="shared" si="19"/>
        <v>100</v>
      </c>
      <c r="J471" s="5">
        <f t="shared" si="20"/>
        <v>100</v>
      </c>
      <c r="K471" s="5">
        <v>0</v>
      </c>
      <c r="L471" s="5">
        <v>0</v>
      </c>
    </row>
    <row r="472" spans="1:12" ht="25.5">
      <c r="A472" s="2" t="s">
        <v>832</v>
      </c>
      <c r="B472" s="4" t="s">
        <v>839</v>
      </c>
      <c r="C472" s="5">
        <v>112071.7</v>
      </c>
      <c r="D472" s="5">
        <v>112071.7</v>
      </c>
      <c r="E472" s="5">
        <v>112071.7</v>
      </c>
      <c r="F472" s="5"/>
      <c r="G472" s="5"/>
      <c r="H472" s="5"/>
      <c r="I472" s="5">
        <f t="shared" si="19"/>
        <v>100</v>
      </c>
      <c r="J472" s="5">
        <f t="shared" si="20"/>
        <v>100</v>
      </c>
      <c r="K472" s="5">
        <v>0</v>
      </c>
      <c r="L472" s="5">
        <v>0</v>
      </c>
    </row>
    <row r="473" spans="1:12" ht="25.5">
      <c r="A473" s="2" t="s">
        <v>633</v>
      </c>
      <c r="B473" s="4" t="s">
        <v>634</v>
      </c>
      <c r="C473" s="5">
        <v>-105446.9</v>
      </c>
      <c r="D473" s="5">
        <v>-105446.9</v>
      </c>
      <c r="E473" s="5">
        <v>-53598.01682</v>
      </c>
      <c r="F473" s="5"/>
      <c r="G473" s="5"/>
      <c r="H473" s="5"/>
      <c r="I473" s="5">
        <f t="shared" si="19"/>
        <v>50.82939073600078</v>
      </c>
      <c r="J473" s="5">
        <f t="shared" si="20"/>
        <v>50.82939073600078</v>
      </c>
      <c r="K473" s="5">
        <v>7650.68343</v>
      </c>
      <c r="L473" s="5">
        <v>0</v>
      </c>
    </row>
    <row r="474" spans="1:12" ht="25.5">
      <c r="A474" s="2" t="s">
        <v>635</v>
      </c>
      <c r="B474" s="4" t="s">
        <v>636</v>
      </c>
      <c r="C474" s="5">
        <v>-430000</v>
      </c>
      <c r="D474" s="5">
        <v>-430000</v>
      </c>
      <c r="E474" s="5">
        <v>-299700</v>
      </c>
      <c r="F474" s="5"/>
      <c r="G474" s="5"/>
      <c r="H474" s="5"/>
      <c r="I474" s="5">
        <f t="shared" si="19"/>
        <v>69.69767441860465</v>
      </c>
      <c r="J474" s="5">
        <f t="shared" si="20"/>
        <v>69.69767441860465</v>
      </c>
      <c r="K474" s="5">
        <v>-195895</v>
      </c>
      <c r="L474" s="5">
        <f t="shared" si="21"/>
        <v>152.99012225937366</v>
      </c>
    </row>
    <row r="475" spans="1:12" ht="25.5">
      <c r="A475" s="2" t="s">
        <v>637</v>
      </c>
      <c r="B475" s="4" t="s">
        <v>638</v>
      </c>
      <c r="C475" s="5">
        <v>324553.1</v>
      </c>
      <c r="D475" s="5">
        <v>324553.1</v>
      </c>
      <c r="E475" s="5">
        <v>246101.98318</v>
      </c>
      <c r="F475" s="5"/>
      <c r="G475" s="5"/>
      <c r="H475" s="5"/>
      <c r="I475" s="5">
        <f t="shared" si="19"/>
        <v>75.8279564052847</v>
      </c>
      <c r="J475" s="5">
        <f t="shared" si="20"/>
        <v>75.8279564052847</v>
      </c>
      <c r="K475" s="5">
        <v>203545.68343</v>
      </c>
      <c r="L475" s="5">
        <f t="shared" si="21"/>
        <v>120.90749311548788</v>
      </c>
    </row>
    <row r="476" spans="1:12" ht="25.5">
      <c r="A476" s="2" t="s">
        <v>639</v>
      </c>
      <c r="B476" s="4" t="s">
        <v>640</v>
      </c>
      <c r="C476" s="5">
        <v>72.1</v>
      </c>
      <c r="D476" s="5">
        <v>72.1</v>
      </c>
      <c r="E476" s="5">
        <v>127.74517999999999</v>
      </c>
      <c r="F476" s="5"/>
      <c r="G476" s="5"/>
      <c r="H476" s="5"/>
      <c r="I476" s="5">
        <f t="shared" si="19"/>
        <v>177.17778085991677</v>
      </c>
      <c r="J476" s="5">
        <f t="shared" si="20"/>
        <v>177.17778085991677</v>
      </c>
      <c r="K476" s="5">
        <v>201.62143</v>
      </c>
      <c r="L476" s="5">
        <f t="shared" si="21"/>
        <v>63.35892965345995</v>
      </c>
    </row>
    <row r="477" spans="1:12" ht="25.5">
      <c r="A477" s="2" t="s">
        <v>641</v>
      </c>
      <c r="B477" s="4" t="s">
        <v>642</v>
      </c>
      <c r="C477" s="5">
        <v>72.1</v>
      </c>
      <c r="D477" s="5">
        <v>72.1</v>
      </c>
      <c r="E477" s="5">
        <v>127.74517999999999</v>
      </c>
      <c r="F477" s="5"/>
      <c r="G477" s="5"/>
      <c r="H477" s="5"/>
      <c r="I477" s="5">
        <f aca="true" t="shared" si="22" ref="I477:I491">E477/C477*100</f>
        <v>177.17778085991677</v>
      </c>
      <c r="J477" s="5">
        <f aca="true" t="shared" si="23" ref="J477:J491">E477/D477*100</f>
        <v>177.17778085991677</v>
      </c>
      <c r="K477" s="5">
        <v>201.62143</v>
      </c>
      <c r="L477" s="5">
        <f t="shared" si="21"/>
        <v>63.35892965345995</v>
      </c>
    </row>
    <row r="478" spans="1:12" s="22" customFormat="1" ht="25.5">
      <c r="A478" s="2" t="s">
        <v>643</v>
      </c>
      <c r="B478" s="4" t="s">
        <v>644</v>
      </c>
      <c r="C478" s="5">
        <v>-430000</v>
      </c>
      <c r="D478" s="5">
        <v>-430000</v>
      </c>
      <c r="E478" s="5">
        <v>-299700</v>
      </c>
      <c r="F478" s="5"/>
      <c r="G478" s="5"/>
      <c r="H478" s="5"/>
      <c r="I478" s="5">
        <f t="shared" si="22"/>
        <v>69.69767441860465</v>
      </c>
      <c r="J478" s="5">
        <f t="shared" si="23"/>
        <v>69.69767441860465</v>
      </c>
      <c r="K478" s="5">
        <v>-195895</v>
      </c>
      <c r="L478" s="5">
        <f t="shared" si="21"/>
        <v>152.99012225937366</v>
      </c>
    </row>
    <row r="479" spans="1:12" ht="25.5">
      <c r="A479" s="2" t="s">
        <v>645</v>
      </c>
      <c r="B479" s="3" t="s">
        <v>646</v>
      </c>
      <c r="C479" s="5">
        <v>324481</v>
      </c>
      <c r="D479" s="5">
        <v>324481</v>
      </c>
      <c r="E479" s="5">
        <v>245974.238</v>
      </c>
      <c r="F479" s="5"/>
      <c r="G479" s="5"/>
      <c r="H479" s="5"/>
      <c r="I479" s="5">
        <f t="shared" si="22"/>
        <v>75.80543637377843</v>
      </c>
      <c r="J479" s="5">
        <f t="shared" si="23"/>
        <v>75.80543637377843</v>
      </c>
      <c r="K479" s="5">
        <v>203344.062</v>
      </c>
      <c r="L479" s="5">
        <f t="shared" si="21"/>
        <v>120.96455415550811</v>
      </c>
    </row>
    <row r="480" spans="1:12" ht="38.25">
      <c r="A480" s="2" t="s">
        <v>647</v>
      </c>
      <c r="B480" s="3" t="s">
        <v>648</v>
      </c>
      <c r="C480" s="5">
        <v>-430000</v>
      </c>
      <c r="D480" s="5">
        <v>-430000</v>
      </c>
      <c r="E480" s="5">
        <v>-299700</v>
      </c>
      <c r="F480" s="5"/>
      <c r="G480" s="5"/>
      <c r="H480" s="5"/>
      <c r="I480" s="5">
        <f t="shared" si="22"/>
        <v>69.69767441860465</v>
      </c>
      <c r="J480" s="5">
        <f t="shared" si="23"/>
        <v>69.69767441860465</v>
      </c>
      <c r="K480" s="5">
        <v>-195895</v>
      </c>
      <c r="L480" s="5">
        <f t="shared" si="21"/>
        <v>152.99012225937366</v>
      </c>
    </row>
    <row r="481" spans="1:12" ht="38.25">
      <c r="A481" s="2" t="s">
        <v>649</v>
      </c>
      <c r="B481" s="3" t="s">
        <v>650</v>
      </c>
      <c r="C481" s="5">
        <v>324481</v>
      </c>
      <c r="D481" s="5">
        <v>324481</v>
      </c>
      <c r="E481" s="5">
        <v>245974.238</v>
      </c>
      <c r="F481" s="5"/>
      <c r="G481" s="5"/>
      <c r="H481" s="5"/>
      <c r="I481" s="5">
        <f t="shared" si="22"/>
        <v>75.80543637377843</v>
      </c>
      <c r="J481" s="5">
        <f t="shared" si="23"/>
        <v>75.80543637377843</v>
      </c>
      <c r="K481" s="5">
        <v>203344.062</v>
      </c>
      <c r="L481" s="5">
        <f t="shared" si="21"/>
        <v>120.96455415550811</v>
      </c>
    </row>
    <row r="482" spans="1:12" ht="12.75">
      <c r="A482" s="36" t="s">
        <v>651</v>
      </c>
      <c r="B482" s="37" t="s">
        <v>652</v>
      </c>
      <c r="C482" s="35">
        <f>C484+C488</f>
        <v>1102035.799999997</v>
      </c>
      <c r="D482" s="35">
        <f>D484+D488</f>
        <v>292288.38471998274</v>
      </c>
      <c r="E482" s="35">
        <v>-255185.58813999998</v>
      </c>
      <c r="F482" s="5"/>
      <c r="G482" s="5"/>
      <c r="H482" s="5"/>
      <c r="I482" s="35">
        <v>0</v>
      </c>
      <c r="J482" s="35">
        <v>0</v>
      </c>
      <c r="K482" s="35">
        <v>1331435.5776199999</v>
      </c>
      <c r="L482" s="35">
        <v>0</v>
      </c>
    </row>
    <row r="483" spans="1:12" ht="12.75">
      <c r="A483" s="2" t="s">
        <v>653</v>
      </c>
      <c r="B483" s="3" t="s">
        <v>654</v>
      </c>
      <c r="C483" s="5">
        <f>C482</f>
        <v>1102035.799999997</v>
      </c>
      <c r="D483" s="5">
        <f>D482</f>
        <v>292288.38471998274</v>
      </c>
      <c r="E483" s="5">
        <v>-255185.58813999998</v>
      </c>
      <c r="F483" s="5"/>
      <c r="G483" s="5"/>
      <c r="H483" s="5"/>
      <c r="I483" s="5">
        <v>0</v>
      </c>
      <c r="J483" s="5">
        <v>0</v>
      </c>
      <c r="K483" s="5">
        <v>1331435.5776199999</v>
      </c>
      <c r="L483" s="5">
        <v>0</v>
      </c>
    </row>
    <row r="484" spans="1:12" ht="12.75">
      <c r="A484" s="2" t="s">
        <v>655</v>
      </c>
      <c r="B484" s="3" t="s">
        <v>656</v>
      </c>
      <c r="C484" s="5">
        <f>-(C7+C461+C467+C472+C477+C481)</f>
        <v>-67717662.3</v>
      </c>
      <c r="D484" s="5">
        <f>-(D7+D461+D467+D472+D477+D481)</f>
        <v>-68619461.91016</v>
      </c>
      <c r="E484" s="5">
        <v>-61823914.549449995</v>
      </c>
      <c r="F484" s="5"/>
      <c r="G484" s="5"/>
      <c r="H484" s="5"/>
      <c r="I484" s="5">
        <f t="shared" si="22"/>
        <v>91.2965871083385</v>
      </c>
      <c r="J484" s="5">
        <f t="shared" si="23"/>
        <v>90.09676384579191</v>
      </c>
      <c r="K484" s="5">
        <v>-97744899.56959</v>
      </c>
      <c r="L484" s="5">
        <f t="shared" si="21"/>
        <v>63.25027169876433</v>
      </c>
    </row>
    <row r="485" spans="1:12" ht="12.75">
      <c r="A485" s="2" t="s">
        <v>657</v>
      </c>
      <c r="B485" s="3" t="s">
        <v>658</v>
      </c>
      <c r="C485" s="5">
        <f>C484</f>
        <v>-67717662.3</v>
      </c>
      <c r="D485" s="5">
        <f>D484</f>
        <v>-68619461.91016</v>
      </c>
      <c r="E485" s="5">
        <v>-61823914.549449995</v>
      </c>
      <c r="F485" s="5"/>
      <c r="G485" s="5"/>
      <c r="H485" s="5"/>
      <c r="I485" s="5">
        <f t="shared" si="22"/>
        <v>91.2965871083385</v>
      </c>
      <c r="J485" s="5">
        <f t="shared" si="23"/>
        <v>90.09676384579191</v>
      </c>
      <c r="K485" s="5">
        <v>-97744899.56959</v>
      </c>
      <c r="L485" s="5">
        <f t="shared" si="21"/>
        <v>63.25027169876433</v>
      </c>
    </row>
    <row r="486" spans="1:12" ht="12.75">
      <c r="A486" s="2" t="s">
        <v>659</v>
      </c>
      <c r="B486" s="3" t="s">
        <v>660</v>
      </c>
      <c r="C486" s="5">
        <f>C484</f>
        <v>-67717662.3</v>
      </c>
      <c r="D486" s="5">
        <f>D484</f>
        <v>-68619461.91016</v>
      </c>
      <c r="E486" s="5">
        <v>-61823914.549449995</v>
      </c>
      <c r="F486" s="5"/>
      <c r="G486" s="5"/>
      <c r="H486" s="5"/>
      <c r="I486" s="5">
        <f t="shared" si="22"/>
        <v>91.2965871083385</v>
      </c>
      <c r="J486" s="5">
        <f t="shared" si="23"/>
        <v>90.09676384579191</v>
      </c>
      <c r="K486" s="5">
        <v>-97744899.56959</v>
      </c>
      <c r="L486" s="5">
        <f t="shared" si="21"/>
        <v>63.25027169876433</v>
      </c>
    </row>
    <row r="487" spans="1:12" ht="25.5">
      <c r="A487" s="2" t="s">
        <v>661</v>
      </c>
      <c r="B487" s="3" t="s">
        <v>662</v>
      </c>
      <c r="C487" s="5">
        <f>C484</f>
        <v>-67717662.3</v>
      </c>
      <c r="D487" s="5">
        <f>D484</f>
        <v>-68619461.91016</v>
      </c>
      <c r="E487" s="5">
        <v>-61823914.549449995</v>
      </c>
      <c r="F487" s="5"/>
      <c r="G487" s="5"/>
      <c r="H487" s="5"/>
      <c r="I487" s="5">
        <f t="shared" si="22"/>
        <v>91.2965871083385</v>
      </c>
      <c r="J487" s="5">
        <f t="shared" si="23"/>
        <v>90.09676384579191</v>
      </c>
      <c r="K487" s="5">
        <v>-97744899.56959</v>
      </c>
      <c r="L487" s="5">
        <f t="shared" si="21"/>
        <v>63.25027169876433</v>
      </c>
    </row>
    <row r="488" spans="1:12" ht="12.75">
      <c r="A488" s="2" t="s">
        <v>663</v>
      </c>
      <c r="B488" s="3" t="s">
        <v>664</v>
      </c>
      <c r="C488" s="5">
        <f>C377-C457-C462-C468-C480</f>
        <v>68819698.1</v>
      </c>
      <c r="D488" s="5">
        <f>D377-D457-D462-D468-D480</f>
        <v>68911750.29487999</v>
      </c>
      <c r="E488" s="5">
        <v>61568728.96131</v>
      </c>
      <c r="F488" s="5"/>
      <c r="G488" s="5"/>
      <c r="H488" s="5"/>
      <c r="I488" s="5">
        <f t="shared" si="22"/>
        <v>89.46381728069511</v>
      </c>
      <c r="J488" s="5">
        <f t="shared" si="23"/>
        <v>89.34431167087108</v>
      </c>
      <c r="K488" s="5">
        <v>99076335.14721</v>
      </c>
      <c r="L488" s="5">
        <f t="shared" si="21"/>
        <v>62.14271941915261</v>
      </c>
    </row>
    <row r="489" spans="1:12" ht="12.75">
      <c r="A489" s="2" t="s">
        <v>665</v>
      </c>
      <c r="B489" s="3" t="s">
        <v>666</v>
      </c>
      <c r="C489" s="5">
        <f>C488</f>
        <v>68819698.1</v>
      </c>
      <c r="D489" s="5">
        <f>D488</f>
        <v>68911750.29487999</v>
      </c>
      <c r="E489" s="5">
        <v>61568728.96131</v>
      </c>
      <c r="F489" s="5"/>
      <c r="G489" s="5"/>
      <c r="H489" s="5"/>
      <c r="I489" s="5">
        <f t="shared" si="22"/>
        <v>89.46381728069511</v>
      </c>
      <c r="J489" s="5">
        <f t="shared" si="23"/>
        <v>89.34431167087108</v>
      </c>
      <c r="K489" s="5">
        <v>99076335.14721</v>
      </c>
      <c r="L489" s="5">
        <f t="shared" si="21"/>
        <v>62.14271941915261</v>
      </c>
    </row>
    <row r="490" spans="1:12" ht="12.75">
      <c r="A490" s="2" t="s">
        <v>667</v>
      </c>
      <c r="B490" s="3" t="s">
        <v>668</v>
      </c>
      <c r="C490" s="5">
        <f>C488</f>
        <v>68819698.1</v>
      </c>
      <c r="D490" s="5">
        <f>D488</f>
        <v>68911750.29487999</v>
      </c>
      <c r="E490" s="5">
        <v>61568728.96131</v>
      </c>
      <c r="F490" s="5"/>
      <c r="G490" s="5"/>
      <c r="H490" s="5"/>
      <c r="I490" s="5">
        <f t="shared" si="22"/>
        <v>89.46381728069511</v>
      </c>
      <c r="J490" s="5">
        <f t="shared" si="23"/>
        <v>89.34431167087108</v>
      </c>
      <c r="K490" s="5">
        <v>99076335.14721</v>
      </c>
      <c r="L490" s="5">
        <f t="shared" si="21"/>
        <v>62.14271941915261</v>
      </c>
    </row>
    <row r="491" spans="1:12" ht="25.5">
      <c r="A491" s="2" t="s">
        <v>669</v>
      </c>
      <c r="B491" s="3" t="s">
        <v>670</v>
      </c>
      <c r="C491" s="5">
        <f>C488</f>
        <v>68819698.1</v>
      </c>
      <c r="D491" s="5">
        <f>D488</f>
        <v>68911750.29487999</v>
      </c>
      <c r="E491" s="5">
        <v>61568728.96131</v>
      </c>
      <c r="F491" s="5"/>
      <c r="G491" s="5"/>
      <c r="H491" s="5"/>
      <c r="I491" s="5">
        <f t="shared" si="22"/>
        <v>89.46381728069511</v>
      </c>
      <c r="J491" s="5">
        <f t="shared" si="23"/>
        <v>89.34431167087108</v>
      </c>
      <c r="K491" s="5">
        <v>99076335.14721</v>
      </c>
      <c r="L491" s="5">
        <f t="shared" si="21"/>
        <v>62.14271941915261</v>
      </c>
    </row>
    <row r="492" spans="1:12" ht="36.75" customHeight="1">
      <c r="A492" s="42" t="s">
        <v>822</v>
      </c>
      <c r="B492" s="42"/>
      <c r="C492" s="19"/>
      <c r="D492" s="19"/>
      <c r="E492" s="19" t="s">
        <v>823</v>
      </c>
      <c r="F492" s="20"/>
      <c r="G492" s="20"/>
      <c r="H492" s="21"/>
      <c r="I492" s="21"/>
      <c r="J492" s="22"/>
      <c r="K492" s="22"/>
      <c r="L492" s="22"/>
    </row>
  </sheetData>
  <sheetProtection/>
  <autoFilter ref="A6:L492"/>
  <mergeCells count="12">
    <mergeCell ref="A1:F1"/>
    <mergeCell ref="K4:L4"/>
    <mergeCell ref="A492:B492"/>
    <mergeCell ref="I4:J4"/>
    <mergeCell ref="C4:C5"/>
    <mergeCell ref="D4:D5"/>
    <mergeCell ref="E4:E5"/>
    <mergeCell ref="A4:A5"/>
    <mergeCell ref="F4:F5"/>
    <mergeCell ref="H4:H5"/>
    <mergeCell ref="B4:B5"/>
    <mergeCell ref="G4:G5"/>
  </mergeCells>
  <printOptions/>
  <pageMargins left="0.3937007874015748" right="0.3937007874015748" top="0.2755905511811024" bottom="0.3937007874015748" header="0" footer="0"/>
  <pageSetup fitToHeight="0" fitToWidth="1" horizontalDpi="600" verticalDpi="600" orientation="landscape" pageOrder="overThenDown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Kartasheva</cp:lastModifiedBy>
  <cp:lastPrinted>2014-03-31T12:55:34Z</cp:lastPrinted>
  <dcterms:created xsi:type="dcterms:W3CDTF">1999-06-18T11:49:53Z</dcterms:created>
  <dcterms:modified xsi:type="dcterms:W3CDTF">2016-04-05T06:51:23Z</dcterms:modified>
  <cp:category/>
  <cp:version/>
  <cp:contentType/>
  <cp:contentStatus/>
</cp:coreProperties>
</file>