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1805" windowHeight="4905" activeTab="0"/>
  </bookViews>
  <sheets>
    <sheet name="на 01.09.2016"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01.09.2016'!$A$5:$I$496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01.09.2016'!$5:$5</definedName>
    <definedName name="_xlnm.Print_Area" localSheetId="0">'на 01.09.2016'!$A$1:$I$496</definedName>
  </definedNames>
  <calcPr fullCalcOnLoad="1"/>
</workbook>
</file>

<file path=xl/sharedStrings.xml><?xml version="1.0" encoding="utf-8"?>
<sst xmlns="http://schemas.openxmlformats.org/spreadsheetml/2006/main" count="1091" uniqueCount="984">
  <si>
    <t>Наименование показателя</t>
  </si>
  <si>
    <t>Код по бюджетной классификации</t>
  </si>
  <si>
    <t>% исполнения</t>
  </si>
  <si>
    <t>к закону о бюджете</t>
  </si>
  <si>
    <t>к уточненному плану</t>
  </si>
  <si>
    <t>справочно</t>
  </si>
  <si>
    <t>Факт за аналогичный период прошлого года</t>
  </si>
  <si>
    <t>Темп роста поступлений к аналогичному периоду прошлого года, %</t>
  </si>
  <si>
    <t>Заместитель начальника управлении сводного бюджетного планирования
 и анализа исполнения бюджета</t>
  </si>
  <si>
    <t>Г.А. Яковлева</t>
  </si>
  <si>
    <t>Уточненный план на 01.09.2016</t>
  </si>
  <si>
    <t>Исполнено
на 01.09.2016</t>
  </si>
  <si>
    <t xml:space="preserve">Утверждено законом 65-ЗО от 17.08.2016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</si>
  <si>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</si>
  <si>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</si>
  <si>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</si>
  <si>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</si>
  <si>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</si>
  <si>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</si>
  <si>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</si>
  <si>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</si>
  <si>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</si>
  <si>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</si>
  <si>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</si>
  <si>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</si>
  <si>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</si>
  <si>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</si>
  <si>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</si>
  <si>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</si>
  <si>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</si>
  <si>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</si>
  <si>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</si>
  <si>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</si>
  <si>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</si>
  <si>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</si>
  <si>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</si>
  <si>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</si>
  <si>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</si>
  <si>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</si>
  <si>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</si>
  <si>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</si>
  <si>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</si>
  <si>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</si>
  <si>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</si>
  <si>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</si>
  <si>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</si>
  <si>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</si>
  <si>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</si>
  <si>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</si>
  <si>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</si>
  <si>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</si>
  <si>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</si>
  <si>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</si>
  <si>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</si>
  <si>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</si>
  <si>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</si>
  <si>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</si>
  <si>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</si>
  <si>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</si>
  <si>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</si>
  <si>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</si>
  <si>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</si>
  <si>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</si>
  <si>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</si>
  <si>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</si>
  <si>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</si>
  <si>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</si>
  <si>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</si>
  <si>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</si>
  <si>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</si>
  <si>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</si>
  <si>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</si>
  <si>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</si>
  <si>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</si>
  <si>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</si>
  <si>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</si>
  <si>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</si>
  <si>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</si>
  <si>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</si>
  <si>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</si>
  <si>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</si>
  <si>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</si>
  <si>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</si>
  <si>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</si>
  <si>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</si>
  <si>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</si>
  <si>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</si>
  <si>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</si>
  <si>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</si>
  <si>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</si>
  <si>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</si>
  <si>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</si>
  <si>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</si>
  <si>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</si>
  <si>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</si>
  <si>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</si>
  <si>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</si>
  <si>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</si>
  <si>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</si>
  <si>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</si>
  <si>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</si>
  <si>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</si>
  <si>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</si>
  <si>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</si>
  <si>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</si>
  <si>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</si>
  <si>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</si>
  <si>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</si>
  <si>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</si>
  <si>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</si>
  <si>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</si>
  <si>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</si>
  <si>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</si>
  <si>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</si>
  <si>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</si>
  <si>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</si>
  <si>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</si>
  <si>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</si>
  <si>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</si>
  <si>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</si>
  <si>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</si>
  <si>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</si>
  <si>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</si>
  <si>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</si>
  <si>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</si>
  <si>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</si>
  <si>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</si>
  <si>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</si>
  <si>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</si>
  <si>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</si>
  <si>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</si>
  <si>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</si>
  <si>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</si>
  <si>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</si>
  <si>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</si>
  <si>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</si>
  <si>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</si>
  <si>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</si>
  <si>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</si>
  <si>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</si>
  <si>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</si>
  <si>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</si>
  <si>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</si>
  <si>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</si>
  <si>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</si>
  <si>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</si>
  <si>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</si>
  <si>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</si>
  <si>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</si>
  <si>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</si>
  <si>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</si>
  <si>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</si>
  <si>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</si>
  <si>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</si>
  <si>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</si>
  <si>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</si>
  <si>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</si>
  <si>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</si>
  <si>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</si>
  <si>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</si>
  <si>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</si>
  <si>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</si>
  <si>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</si>
  <si>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</si>
  <si>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</si>
  <si>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</si>
  <si>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</si>
  <si>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</si>
  <si>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</si>
  <si>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</si>
  <si>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</si>
  <si>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</si>
  <si>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</si>
  <si>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</si>
  <si>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</si>
  <si>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</si>
  <si>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</si>
  <si>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</si>
  <si>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</si>
  <si>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</si>
  <si>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</si>
  <si>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</si>
  <si>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</si>
  <si>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</si>
  <si>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</si>
  <si>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</si>
  <si>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</si>
  <si>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</si>
  <si>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</si>
  <si>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</si>
  <si>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</si>
  <si>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</si>
  <si>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</si>
  <si>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</si>
  <si>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</si>
  <si>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</si>
  <si>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</si>
  <si>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</si>
  <si>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</si>
  <si>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</si>
  <si>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</si>
  <si>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</si>
  <si>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</si>
  <si>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</si>
  <si>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</si>
  <si>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</si>
  <si>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</si>
  <si>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</si>
  <si>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</si>
  <si>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</si>
  <si>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</si>
  <si>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</si>
  <si>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</si>
  <si>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</si>
  <si>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</si>
  <si>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</si>
  <si>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</si>
  <si>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</si>
  <si>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</si>
  <si>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</si>
  <si>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</si>
  <si>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</si>
  <si>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</si>
  <si>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</si>
  <si>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</si>
  <si>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</si>
  <si>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поощрение лучших учителей</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</si>
  <si>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</si>
  <si>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</si>
  <si>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</si>
  <si>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</si>
  <si>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приобретение специализированной лесопожарной техники и оборудования</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</si>
  <si>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</si>
  <si>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</si>
  <si>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</si>
  <si>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</si>
  <si>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</si>
  <si>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</si>
  <si>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</si>
  <si>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</si>
  <si>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</si>
  <si>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</si>
  <si>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</si>
  <si>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</si>
  <si>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</si>
  <si>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</si>
  <si>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</si>
  <si>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</si>
  <si>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</si>
  <si>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на поддержку начинающих фермеров</t>
  </si>
  <si>
    <t>Субсидии бюджетам субъектов Российской Федерации на поддержку начинающих фермеров</t>
  </si>
  <si>
    <t>Субсидии бюджетам на развитие семейных животноводческих ферм</t>
  </si>
  <si>
    <t>Субсидии бюджетам субъектов Российской Федерации на развитие семейных животноводческих ферм</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</si>
  <si>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</si>
  <si>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</si>
  <si>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</si>
  <si>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</si>
  <si>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</si>
  <si>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</si>
  <si>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</si>
  <si>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</si>
  <si>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</si>
  <si>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</si>
  <si>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</si>
  <si>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</si>
  <si>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на возмещение части процентной ставки по краткосрочным кредитам (займам) на развитие молочного скотоводства</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</si>
  <si>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</si>
  <si>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</si>
  <si>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</si>
  <si>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</si>
  <si>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</si>
  <si>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</si>
  <si>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</si>
  <si>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Субсидии бюджетам субъектов Российской Федерации на государственную поддержку молодёжного предпринимательства</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</si>
  <si>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</si>
  <si>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</si>
  <si>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</si>
  <si>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</si>
  <si>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</si>
  <si>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</si>
  <si>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</si>
  <si>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</si>
  <si>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</si>
  <si>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</si>
  <si>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</si>
  <si>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</si>
  <si>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</si>
  <si>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</si>
  <si>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</si>
  <si>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</si>
  <si>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</si>
  <si>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</si>
  <si>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</si>
  <si>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</si>
  <si>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</si>
  <si>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</si>
  <si>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</si>
  <si>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</si>
  <si>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</si>
  <si>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</si>
  <si>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</si>
  <si>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</si>
  <si>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</si>
  <si>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</si>
  <si>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</si>
  <si>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проведение Всероссийской сельскохозяйственной переписи в 2016 году</t>
  </si>
  <si>
    <t>Субвенции бюджетам субъектов Российской Федерации на проведение Всероссийской сельскохозяйственной переписи в 2016 году</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</si>
  <si>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</si>
  <si>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</si>
  <si>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</si>
  <si>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</si>
  <si>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</si>
  <si>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</si>
  <si>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t>
  </si>
  <si>
    <t>Иные межбюджетные трансферты</t>
  </si>
  <si>
    <t>Межбюджетные трансферты, передаваемые бюджетам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</si>
  <si>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</si>
  <si>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</si>
  <si>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</si>
  <si>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</si>
  <si>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</si>
  <si>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</si>
  <si>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</si>
  <si>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</si>
  <si>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</si>
  <si>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</si>
  <si>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</si>
  <si>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</si>
  <si>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</si>
  <si>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</si>
  <si>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</si>
  <si>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</si>
  <si>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</si>
  <si>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</si>
  <si>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</si>
  <si>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</si>
  <si>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</si>
  <si>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</si>
  <si>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</si>
  <si>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бюджетам на реализацию мероприятий по профилактике ВИЧ-инфекции и гепатитов В и С</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</si>
  <si>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</si>
  <si>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</si>
  <si>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</si>
  <si>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</si>
  <si>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</si>
  <si>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</si>
  <si>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</si>
  <si>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</si>
  <si>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</si>
  <si>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</si>
  <si>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</si>
  <si>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</si>
  <si>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</si>
  <si>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</si>
  <si>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</si>
  <si>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</si>
  <si>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</si>
  <si>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</si>
  <si>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</si>
  <si>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</si>
  <si>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</si>
  <si>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</si>
  <si>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</si>
  <si>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</si>
  <si>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</si>
  <si>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</si>
  <si>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</si>
  <si>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</si>
  <si>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</si>
  <si>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</si>
  <si>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</si>
  <si>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</si>
  <si>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</si>
  <si>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</si>
  <si>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00010101020010000110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</si>
  <si>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</si>
  <si>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</si>
  <si>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</si>
  <si>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</si>
  <si>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</si>
  <si>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</si>
  <si>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</si>
  <si>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</si>
  <si>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</si>
  <si>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</si>
  <si>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</si>
  <si>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</si>
  <si>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00010302230010000110</t>
  </si>
  <si>
    <t>00010302240010000110</t>
  </si>
  <si>
    <t>00010302250010000110</t>
  </si>
  <si>
    <t>00010302260010000110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</si>
  <si>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</si>
  <si>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</si>
  <si>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</si>
  <si>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</si>
  <si>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</si>
  <si>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</si>
  <si>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</si>
  <si>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</si>
  <si>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</si>
  <si>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</si>
  <si>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</si>
  <si>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</si>
  <si>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</si>
  <si>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</si>
  <si>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</si>
  <si>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</si>
  <si>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</si>
  <si>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</si>
  <si>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</si>
  <si>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</si>
  <si>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</si>
  <si>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</si>
  <si>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</si>
  <si>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</si>
  <si>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</si>
  <si>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</si>
  <si>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</si>
  <si>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</si>
  <si>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</si>
  <si>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</si>
  <si>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</si>
  <si>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</si>
  <si>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</si>
  <si>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</si>
  <si>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</si>
  <si>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</si>
  <si>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</si>
  <si>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</si>
  <si>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</si>
  <si>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</si>
  <si>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</si>
  <si>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</si>
  <si>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</si>
  <si>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</si>
  <si>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00010807280010000110</t>
  </si>
  <si>
    <t>00010807282010000110</t>
  </si>
  <si>
    <t>00010807340010000110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</si>
  <si>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</si>
  <si>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</si>
  <si>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</si>
  <si>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</si>
  <si>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</si>
  <si>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</si>
  <si>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</si>
  <si>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</si>
  <si>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</si>
  <si>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</si>
  <si>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</si>
  <si>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</si>
  <si>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</si>
  <si>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</si>
  <si>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</si>
  <si>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</si>
  <si>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</si>
  <si>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00010905000010000110</t>
  </si>
  <si>
    <t>00010905040010000110</t>
  </si>
  <si>
    <t>00010906000020000110</t>
  </si>
  <si>
    <t>00010906010020000110</t>
  </si>
  <si>
    <t>00010906020020000110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</si>
  <si>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</si>
  <si>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</si>
  <si>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</si>
  <si>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</si>
  <si>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</si>
  <si>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</si>
  <si>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</si>
  <si>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</si>
  <si>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</si>
  <si>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</si>
  <si>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</si>
  <si>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</si>
  <si>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</si>
  <si>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</si>
  <si>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</si>
  <si>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</si>
  <si>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</si>
  <si>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</si>
  <si>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</si>
  <si>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</si>
  <si>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</si>
  <si>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</si>
  <si>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</si>
  <si>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</si>
  <si>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</si>
  <si>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</si>
  <si>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</si>
  <si>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</si>
  <si>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</si>
  <si>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</si>
  <si>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</si>
  <si>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</si>
  <si>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</si>
  <si>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</si>
  <si>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</si>
  <si>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</si>
  <si>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</si>
  <si>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</si>
  <si>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</si>
  <si>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</si>
  <si>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</si>
  <si>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</si>
  <si>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</si>
  <si>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</si>
  <si>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</si>
  <si>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</si>
  <si>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</si>
  <si>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</si>
  <si>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</si>
  <si>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</si>
  <si>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</si>
  <si>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</si>
  <si>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</si>
  <si>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</si>
  <si>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</si>
  <si>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</si>
  <si>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</si>
  <si>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</si>
  <si>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</si>
  <si>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</si>
  <si>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</si>
  <si>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</si>
  <si>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</si>
  <si>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</si>
  <si>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</si>
  <si>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</si>
  <si>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</si>
  <si>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</si>
  <si>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</si>
  <si>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</si>
  <si>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</si>
  <si>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00011603000000000140</t>
  </si>
  <si>
    <t>00011603020020000140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</si>
  <si>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</si>
  <si>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</si>
  <si>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</si>
  <si>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</si>
  <si>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</si>
  <si>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</si>
  <si>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</si>
  <si>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</si>
  <si>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</si>
  <si>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</si>
  <si>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</si>
  <si>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</si>
  <si>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</si>
  <si>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</si>
  <si>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</si>
  <si>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</si>
  <si>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00011632000000000140</t>
  </si>
  <si>
    <t>00011632000020000140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</si>
  <si>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</si>
  <si>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</si>
  <si>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</si>
  <si>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</si>
  <si>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</si>
  <si>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</si>
  <si>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</si>
  <si>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</si>
  <si>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</si>
  <si>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</si>
  <si>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</si>
  <si>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</si>
  <si>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</si>
  <si>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</si>
  <si>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</si>
  <si>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</si>
  <si>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</si>
  <si>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00020201000000000151</t>
  </si>
  <si>
    <t>00020201001000000151</t>
  </si>
  <si>
    <t>00020201001020000151</t>
  </si>
  <si>
    <t>00020201003000000151</t>
  </si>
  <si>
    <t>00020201003020000151</t>
  </si>
  <si>
    <t>00020201007000000151</t>
  </si>
  <si>
    <t>00020201007020000151</t>
  </si>
  <si>
    <t>00020202000000000151</t>
  </si>
  <si>
    <t>00020202009000000151</t>
  </si>
  <si>
    <t>00020202009020000151</t>
  </si>
  <si>
    <t>00020202046000000151</t>
  </si>
  <si>
    <t>00020202046020000151</t>
  </si>
  <si>
    <t>00020202051000000151</t>
  </si>
  <si>
    <t>00020202051020000151</t>
  </si>
  <si>
    <t>00020202067020000151</t>
  </si>
  <si>
    <t>00020202077000000151</t>
  </si>
  <si>
    <t>00020202077020000151</t>
  </si>
  <si>
    <t>00020202103020000151</t>
  </si>
  <si>
    <t>00020202118020000151</t>
  </si>
  <si>
    <t>00020202124020000151</t>
  </si>
  <si>
    <t>00020202133000000151</t>
  </si>
  <si>
    <t>00020202133020000151</t>
  </si>
  <si>
    <t>00020202172020000151</t>
  </si>
  <si>
    <t>00020202173020000151</t>
  </si>
  <si>
    <t>00020202174020000151</t>
  </si>
  <si>
    <t>00020202177020000151</t>
  </si>
  <si>
    <t>00020202181020000151</t>
  </si>
  <si>
    <t>00020202182020000151</t>
  </si>
  <si>
    <t>00020202183020000151</t>
  </si>
  <si>
    <t>00020202184020000151</t>
  </si>
  <si>
    <t>00020202185020000151</t>
  </si>
  <si>
    <t>00020202186020000151</t>
  </si>
  <si>
    <t>00020202190020000151</t>
  </si>
  <si>
    <t>00020202191020000151</t>
  </si>
  <si>
    <t>00020202192020000151</t>
  </si>
  <si>
    <t>00020202193020000151</t>
  </si>
  <si>
    <t>00020202195020000151</t>
  </si>
  <si>
    <t>00020202196000000151</t>
  </si>
  <si>
    <t>00020202196020000151</t>
  </si>
  <si>
    <t>00020202197000000151</t>
  </si>
  <si>
    <t>00020202197020000151</t>
  </si>
  <si>
    <t>00020202198020000151</t>
  </si>
  <si>
    <t>00020202207000000151</t>
  </si>
  <si>
    <t>00020202207020000151</t>
  </si>
  <si>
    <t>00020202208020000151</t>
  </si>
  <si>
    <t>00020202213020000151</t>
  </si>
  <si>
    <t>00020202215000000151</t>
  </si>
  <si>
    <t>00020202215020000151</t>
  </si>
  <si>
    <t>00020202220000000151</t>
  </si>
  <si>
    <t>00020202220020000151</t>
  </si>
  <si>
    <t>00020202241020000151</t>
  </si>
  <si>
    <t>00020202245000000151</t>
  </si>
  <si>
    <t>00020202245020000151</t>
  </si>
  <si>
    <t>00020202249000000151</t>
  </si>
  <si>
    <t>00020202249020000151</t>
  </si>
  <si>
    <t>00020202250000000151</t>
  </si>
  <si>
    <t>00020202250020000151</t>
  </si>
  <si>
    <t>00020202253000000151</t>
  </si>
  <si>
    <t>00020202253020000151</t>
  </si>
  <si>
    <t>00020202258000000151</t>
  </si>
  <si>
    <t>00020202258020000151</t>
  </si>
  <si>
    <t>00020202278020000151</t>
  </si>
  <si>
    <t>00020202999000000151</t>
  </si>
  <si>
    <t>00020202999020000151</t>
  </si>
  <si>
    <t>00020203000000000151</t>
  </si>
  <si>
    <t>00020203001000000151</t>
  </si>
  <si>
    <t>00020203001020000151</t>
  </si>
  <si>
    <t>00020203004000000151</t>
  </si>
  <si>
    <t>00020203004020000151</t>
  </si>
  <si>
    <t>00020203007000000151</t>
  </si>
  <si>
    <t>00020203007020000151</t>
  </si>
  <si>
    <t>00020203011000000151</t>
  </si>
  <si>
    <t>00020203011020000151</t>
  </si>
  <si>
    <t>00020203012000000151</t>
  </si>
  <si>
    <t>00020203012020000151</t>
  </si>
  <si>
    <t>00020203015000000151</t>
  </si>
  <si>
    <t>00020203015020000151</t>
  </si>
  <si>
    <t>00020203018000000151</t>
  </si>
  <si>
    <t>00020203018020000151</t>
  </si>
  <si>
    <t>00020203019000000151</t>
  </si>
  <si>
    <t>00020203019020000151</t>
  </si>
  <si>
    <t>00020203020000000151</t>
  </si>
  <si>
    <t>00020203020020000151</t>
  </si>
  <si>
    <t>00020203025000000151</t>
  </si>
  <si>
    <t>00020203025020000151</t>
  </si>
  <si>
    <t>00020203053000000151</t>
  </si>
  <si>
    <t>00020203053020000151</t>
  </si>
  <si>
    <t>00020203069000000151</t>
  </si>
  <si>
    <t>00020203069020000151</t>
  </si>
  <si>
    <t>00020203070000000151</t>
  </si>
  <si>
    <t>00020203070020000151</t>
  </si>
  <si>
    <t>00020203077000000151</t>
  </si>
  <si>
    <t>00020203077020000151</t>
  </si>
  <si>
    <t>00020203121000000151</t>
  </si>
  <si>
    <t>00020203121020000151</t>
  </si>
  <si>
    <t>00020203122000000151</t>
  </si>
  <si>
    <t>00020203122020000151</t>
  </si>
  <si>
    <t>00020203123000000151</t>
  </si>
  <si>
    <t>00020203123020000151</t>
  </si>
  <si>
    <t>00020203128000000151</t>
  </si>
  <si>
    <t>00020203128020000151</t>
  </si>
  <si>
    <t>00020203998020000151</t>
  </si>
  <si>
    <t>00020204000000000151</t>
  </si>
  <si>
    <t>00020204001000000151</t>
  </si>
  <si>
    <t>00020204001020000151</t>
  </si>
  <si>
    <t>00020204002000000151</t>
  </si>
  <si>
    <t>00020204002020000151</t>
  </si>
  <si>
    <t>00020204017000000151</t>
  </si>
  <si>
    <t>00020204017020000151</t>
  </si>
  <si>
    <t>00020204020020000151</t>
  </si>
  <si>
    <t>00020204025000000151</t>
  </si>
  <si>
    <t>00020204025020000151</t>
  </si>
  <si>
    <t>00020204032020000151</t>
  </si>
  <si>
    <t>00020204041000000151</t>
  </si>
  <si>
    <t>00020204041020000151</t>
  </si>
  <si>
    <t>00020204042000000151</t>
  </si>
  <si>
    <t>00020204042020000151</t>
  </si>
  <si>
    <t>00020204043020000151</t>
  </si>
  <si>
    <t>00020204047020000151</t>
  </si>
  <si>
    <t>00020204052000000151</t>
  </si>
  <si>
    <t>00020204052020000151</t>
  </si>
  <si>
    <t>00020204053000000151</t>
  </si>
  <si>
    <t>00020204053020000151</t>
  </si>
  <si>
    <t>00020204055020000151</t>
  </si>
  <si>
    <t>00020204062000000151</t>
  </si>
  <si>
    <t>00020204062020000151</t>
  </si>
  <si>
    <t>00020204064020000151</t>
  </si>
  <si>
    <t>00020204066000000151</t>
  </si>
  <si>
    <t>00020204066020000151</t>
  </si>
  <si>
    <t>00020204081000000151</t>
  </si>
  <si>
    <t>00020204081020000151</t>
  </si>
  <si>
    <t>00020204095000000151</t>
  </si>
  <si>
    <t>00020204095020000151</t>
  </si>
  <si>
    <t>00020204118000000151</t>
  </si>
  <si>
    <t>00020204118020000151</t>
  </si>
  <si>
    <t>00020204999000000151</t>
  </si>
  <si>
    <t>00020204999020000151</t>
  </si>
  <si>
    <t>00020300000000000000</t>
  </si>
  <si>
    <t>00020302000020000180</t>
  </si>
  <si>
    <t>00020302040020000180</t>
  </si>
  <si>
    <t>00020700000000000000</t>
  </si>
  <si>
    <t>00020702000020000180</t>
  </si>
  <si>
    <t>00020702020020000180</t>
  </si>
  <si>
    <t>00020702030020000180</t>
  </si>
  <si>
    <t>00021800000000000000</t>
  </si>
  <si>
    <t>00021800000000000151</t>
  </si>
  <si>
    <t>00021800000000000180</t>
  </si>
  <si>
    <t>00021802000020000151</t>
  </si>
  <si>
    <t>00021802000020000180</t>
  </si>
  <si>
    <t>00021802010020000180</t>
  </si>
  <si>
    <t>00021802030020000151</t>
  </si>
  <si>
    <t>00021802030020000180</t>
  </si>
  <si>
    <t>00021802040020000151</t>
  </si>
  <si>
    <t>00021802050020000151</t>
  </si>
  <si>
    <t>00021802060020000151</t>
  </si>
  <si>
    <t>00021900000000000000</t>
  </si>
  <si>
    <t>00021902000020000151</t>
  </si>
  <si>
    <t>х</t>
  </si>
  <si>
    <t>Результат исполнения бюджета (дефицит "--", профицит "+")</t>
  </si>
  <si>
    <t>Прочие межбюджетные трансферты общего характера</t>
  </si>
  <si>
    <t>Иные дотации</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</si>
  <si>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</si>
  <si>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СУБЪЕКТОВ РОССИЙСКОЙ ФЕДЕРАЦИИ И МУНИЦИПАЛЬНЫХ ОБРАЗОВАНИЙ</t>
  </si>
  <si>
    <t>Обслуживание государственного внутреннего и муниципального долга</t>
  </si>
  <si>
    <t>ОБСЛУЖИВАНИЕ ГОСУДАРСТВЕННОГО И МУНИЦИПАЛЬНОГО ДОЛГА</t>
  </si>
  <si>
    <t>Другие вопросы в области средств массовой информации</t>
  </si>
  <si>
    <t>Периодическая печать и издательства</t>
  </si>
  <si>
    <t>СРЕДСТВА МАССОВОЙ ИНФОРМАЦИИ</t>
  </si>
  <si>
    <t>Другие вопросы в области физической культуры и спорта</t>
  </si>
  <si>
    <t>Спорт высших достижений</t>
  </si>
  <si>
    <t>Массовый спорт</t>
  </si>
  <si>
    <t>ФИЗИЧЕСКАЯ КУЛЬТУРА И СПОРТ</t>
  </si>
  <si>
    <t>Другие вопросы в области социальной политики</t>
  </si>
  <si>
    <t>Охрана семьи и детства</t>
  </si>
  <si>
    <t>Социальное обеспечение населения</t>
  </si>
  <si>
    <t>Социальное обслуживание населения</t>
  </si>
  <si>
    <t>Пенсионное обеспечение</t>
  </si>
  <si>
    <t>СОЦИАЛЬНАЯ ПОЛИТИКА</t>
  </si>
  <si>
    <t>Другие вопросы в области здравоохранения</t>
  </si>
  <si>
    <t>Заготовка, переработка, хранение и обеспечение безопасности донорской крови и её компонентов</t>
  </si>
  <si>
    <t>Санаторно-оздоровительная помощь</t>
  </si>
  <si>
    <t>Скорая медицинская помощь</t>
  </si>
  <si>
    <t>Медицинская помощь в дневных стационарах всех типов</t>
  </si>
  <si>
    <t>Амбулаторная помощь</t>
  </si>
  <si>
    <t>Стационарная медицинская помощь</t>
  </si>
  <si>
    <t>ЗДРАВООХРАНЕНИЕ</t>
  </si>
  <si>
    <t>Другие вопросы в области культуры, кинематографии</t>
  </si>
  <si>
    <t>Культура</t>
  </si>
  <si>
    <t>КУЛЬТУРА, КИНЕМАТОГРАФИЯ</t>
  </si>
  <si>
    <t>Другие вопросы в области образования</t>
  </si>
  <si>
    <t>Молодежная политика и оздоровление детей</t>
  </si>
  <si>
    <t>Профессиональная подготовка, переподготовка и повышение квалификации</t>
  </si>
  <si>
    <t>Среднее профессиональное образование</t>
  </si>
  <si>
    <t>Общее образование</t>
  </si>
  <si>
    <t>Дошкольное образование</t>
  </si>
  <si>
    <t>ОБРАЗОВАНИЕ</t>
  </si>
  <si>
    <t>Другие вопросы в области охраны окружающей среды</t>
  </si>
  <si>
    <t>Охрана объектов растительного и животного мира и среды их обитания</t>
  </si>
  <si>
    <t>ОХРАНА ОКРУЖАЮЩЕЙ СРЕДЫ</t>
  </si>
  <si>
    <t>Другие вопросы в области жилищно-коммунального хозяйства</t>
  </si>
  <si>
    <t>Благоустройство</t>
  </si>
  <si>
    <t>Коммунальное хозяйство</t>
  </si>
  <si>
    <t>Жилищное хозяйство</t>
  </si>
  <si>
    <t>ЖИЛИЩНО-КОММУНАЛЬНОЕ ХОЗЯЙСТВО</t>
  </si>
  <si>
    <t>Другие вопросы в области национальной экономики</t>
  </si>
  <si>
    <t>Прикладные научные исследования в области национальной экономики</t>
  </si>
  <si>
    <t>Связь и информатика</t>
  </si>
  <si>
    <t>Дорожное хозяйство (дорожные фонды)</t>
  </si>
  <si>
    <t>Транспорт</t>
  </si>
  <si>
    <t>Лесное хозяйство</t>
  </si>
  <si>
    <t>Водное хозяйство</t>
  </si>
  <si>
    <t>Сельское хозяйство и рыболовство</t>
  </si>
  <si>
    <t>Воспроизводство минерально-сырьевой базы</t>
  </si>
  <si>
    <t>Общеэкономические вопросы</t>
  </si>
  <si>
    <t>НАЦИОНАЛЬНАЯ ЭКОНОМИКА</t>
  </si>
  <si>
    <t>Другие вопросы в области национальной безопасности и правоохранительной деятельности</t>
  </si>
  <si>
    <t>Миграционная политика</t>
  </si>
  <si>
    <t>Обеспечение пожарной безопасности</t>
  </si>
  <si>
    <t>Защита населения и территории от чрезвычайных ситуаций природного и техногенного характера, гражданская оборона</t>
  </si>
  <si>
    <t>Органы юстиции</t>
  </si>
  <si>
    <t>НАЦИОНАЛЬНАЯ БЕЗОПАСНОСТЬ И ПРАВООХРАНИТЕЛЬНАЯ ДЕЯТЕЛЬНОСТЬ</t>
  </si>
  <si>
    <t>Мобилизационная и вневойсковая подготовка</t>
  </si>
  <si>
    <t>НАЦИОНАЛЬНАЯ ОБОРОНА</t>
  </si>
  <si>
    <t>Другие общегосударственные вопросы</t>
  </si>
  <si>
    <t>Резервные фонды</t>
  </si>
  <si>
    <t>Международные отношения и международное сотрудничество</t>
  </si>
  <si>
    <t>Обеспечение проведения выборов и референдумов</t>
  </si>
  <si>
    <t>Обеспечение деятельности финансовых, налоговых и таможенных органов и органов финансового (финансово-бюджетного) надзора</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</si>
  <si>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</si>
  <si>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</si>
  <si>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</si>
  <si>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</si>
  <si>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ОБЩЕГОСУДАРСТВЕННЫЕ ВОПРОСЫ</t>
  </si>
  <si>
    <t>Расходы бюджета - всего</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</si>
  <si>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</si>
  <si>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</si>
  <si>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</si>
  <si>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</si>
  <si>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</si>
  <si>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</si>
  <si>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</si>
  <si>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</si>
  <si>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</si>
  <si>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</si>
  <si>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</si>
  <si>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</si>
  <si>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</si>
  <si>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</si>
  <si>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</si>
  <si>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</si>
  <si>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</si>
  <si>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</si>
  <si>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</si>
  <si>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</si>
  <si>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</si>
  <si>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</si>
  <si>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</si>
  <si>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</si>
  <si>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</si>
  <si>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</si>
  <si>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</si>
  <si>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</si>
  <si>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</si>
  <si>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</si>
  <si>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</si>
  <si>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</si>
  <si>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</si>
  <si>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</si>
  <si>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</si>
  <si>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</si>
  <si>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</si>
  <si>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</si>
  <si>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</si>
  <si>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</si>
  <si>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</si>
  <si>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</si>
  <si>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</si>
  <si>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</si>
  <si>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</si>
  <si>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</si>
  <si>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</si>
  <si>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</si>
  <si>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</si>
  <si>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</si>
  <si>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</si>
  <si>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</si>
  <si>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</si>
  <si>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</si>
  <si>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</si>
  <si>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</si>
  <si>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</si>
  <si>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</si>
  <si>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</si>
  <si>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</si>
  <si>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</si>
  <si>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</si>
  <si>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1102</t>
  </si>
  <si>
    <t>1103</t>
  </si>
  <si>
    <t>1105</t>
  </si>
  <si>
    <t>1200</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</si>
  <si>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</si>
  <si>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</si>
  <si>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</si>
  <si>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</si>
  <si>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</si>
  <si>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</si>
  <si>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</si>
  <si>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</si>
  <si>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</si>
  <si>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</si>
  <si>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</si>
  <si>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</si>
  <si>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</si>
  <si>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</si>
  <si>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</si>
  <si>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</si>
  <si>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</si>
  <si>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</si>
  <si>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</si>
  <si>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</si>
  <si>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</si>
  <si>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</si>
  <si>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</si>
  <si>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</si>
  <si>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</si>
  <si>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</si>
  <si>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</si>
  <si>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</si>
  <si>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</si>
  <si>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</si>
  <si>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</si>
  <si>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</si>
  <si>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</si>
  <si>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</si>
  <si>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</si>
  <si>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</si>
  <si>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</si>
  <si>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</si>
  <si>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</si>
  <si>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</si>
  <si>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</si>
  <si>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</si>
  <si>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</si>
  <si>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</si>
  <si>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</si>
  <si>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00001010000000000000</t>
  </si>
  <si>
    <t>00001010000000000800</t>
  </si>
  <si>
    <t>00001010000020000810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</si>
  <si>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</si>
  <si>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</si>
  <si>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</si>
  <si>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</si>
  <si>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</si>
  <si>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</si>
  <si>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</si>
  <si>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</si>
  <si>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</si>
  <si>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</si>
  <si>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</si>
  <si>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</si>
  <si>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</si>
  <si>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</si>
  <si>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</si>
  <si>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</si>
  <si>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</si>
  <si>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</si>
  <si>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</si>
  <si>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</si>
  <si>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</si>
  <si>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</si>
  <si>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</si>
  <si>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</si>
  <si>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</si>
  <si>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</si>
  <si>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</si>
  <si>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</si>
  <si>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</si>
  <si>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</si>
  <si>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СВОДКА ОБ ИСПОЛНЕНИИ ОБЛАСТНОГО БЮДЖЕТА ТВЕРСКОЙ ОБЛАСТИ
НА 1 сентября  2016 ГОДА</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</si>
  <si>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</si>
  <si>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00010302290010000110</t>
  </si>
  <si>
    <t>Плата за иные виды негативного воздействия на окружающую среду</t>
  </si>
  <si>
    <t>00011201050010000120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</si>
  <si>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</si>
  <si>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00011402028020000410</t>
  </si>
  <si>
    <t>Субсидии бюджетам на осуществление мероприятий по обеспечению жильем граждан Российской Федерации, проживающих в сельской местности</t>
  </si>
  <si>
    <t>00020202085000000151</t>
  </si>
  <si>
    <t>Субсидии бюджетам субъектов Российской Федерации на осуществление мероприятий по обеспечению жильем граждан Российской Федерации, проживающих в сельской местности</t>
  </si>
  <si>
    <t>00020202085020000151</t>
  </si>
  <si>
    <t>Субсидии бюджетам субъектов Российской Федерации на реализацию дополнительных мероприятий в сфере занятости населения</t>
  </si>
  <si>
    <t>00020202101020000151</t>
  </si>
  <si>
    <t>Субсидии бюджетам на модернизацию региональных систем дошкольного образования</t>
  </si>
  <si>
    <t>00020202204000000151</t>
  </si>
  <si>
    <t>Субсидии бюджетам субъектов Российской Федерации на модернизацию региональных систем дошкольного образования</t>
  </si>
  <si>
    <t>00020202204020000151</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</si>
  <si>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</si>
  <si>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00020202240020000151</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</si>
  <si>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</si>
  <si>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00020203068000000151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</si>
  <si>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</si>
  <si>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00020203068020000151</t>
  </si>
  <si>
    <t>Межбюджетные трансферты, передаваемые бюджетам субъектов Российской Федерации на финансовое обеспечение дорожной деятельности</t>
  </si>
  <si>
    <t>00020204091020000151</t>
  </si>
  <si>
    <t>Межбюджетные трансферты, передаваемые бюджетам субъектов Российской Федерации в целях улучшения лекарственного обеспечения граждан</t>
  </si>
  <si>
    <t>00020204101020000151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</si>
  <si>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</si>
  <si>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00020302060020000180</t>
  </si>
  <si>
    <t>Доходы бюджетов субъектов Российской Федерации от возврата автономными учреждениями остатков субсидий прошлых лет</t>
  </si>
  <si>
    <t>00021802020020000180</t>
  </si>
  <si>
    <t>Акции и иные формы участия в капитале, находящиеся в государственной и муниципальной собственности</t>
  </si>
  <si>
    <t>00001060100000000000</t>
  </si>
  <si>
    <t>Средства от продажи акций и иных форм участия в капитале, находящихся в государственной и муниципальной собственности</t>
  </si>
  <si>
    <t>00001060100000000630</t>
  </si>
  <si>
    <t>Средства от продажи акций и иных форм участия в капитале, находящихся в собственности субъектов Российской Федерации</t>
  </si>
  <si>
    <t>00001060100020000630</t>
  </si>
  <si>
    <t>св.200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</si>
</sst>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s>
  <fonts count="45">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sz val="9"/>
      <color indexed="8"/>
      <name val="Times New Roman"/>
      <family val="1"/>
    </font>
    <font>
      <sz val="9"/>
      <name val="Times New Roman"/>
      <family val="1"/>
    </font>
    <font>
      <b/>
      <sz val="12"/>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0">
    <xf numFmtId="0" fontId="0" fillId="0" borderId="0" xfId="0" applyAlignment="1">
      <alignment/>
    </xf>
    <xf numFmtId="0" fontId="4" fillId="0" borderId="0" xfId="0" applyFont="1" applyFill="1" applyAlignment="1">
      <alignment/>
    </xf>
    <xf numFmtId="0" fontId="2" fillId="0" borderId="10" xfId="0" applyFont="1" applyFill="1" applyBorder="1" applyAlignment="1">
      <alignment horizontal="left" wrapText="1"/>
    </xf>
    <xf numFmtId="49" fontId="2" fillId="0" borderId="10" xfId="0" applyNumberFormat="1" applyFont="1" applyFill="1" applyBorder="1" applyAlignment="1">
      <alignment horizontal="center"/>
    </xf>
    <xf numFmtId="0" fontId="3" fillId="0" borderId="10" xfId="0" applyFont="1" applyFill="1" applyBorder="1" applyAlignment="1">
      <alignment horizontal="left" wrapText="1" indent="2"/>
    </xf>
    <xf numFmtId="49" fontId="3" fillId="0" borderId="10" xfId="0" applyNumberFormat="1" applyFont="1" applyFill="1" applyBorder="1" applyAlignment="1">
      <alignment horizontal="center" shrinkToFit="1"/>
    </xf>
    <xf numFmtId="49" fontId="3" fillId="0" borderId="10" xfId="0" applyNumberFormat="1" applyFont="1" applyFill="1" applyBorder="1" applyAlignment="1">
      <alignment horizontal="center"/>
    </xf>
    <xf numFmtId="164" fontId="2" fillId="0" borderId="10" xfId="0" applyNumberFormat="1" applyFont="1" applyFill="1" applyBorder="1" applyAlignment="1">
      <alignment horizontal="right"/>
    </xf>
    <xf numFmtId="164" fontId="3" fillId="0" borderId="10" xfId="0" applyNumberFormat="1" applyFont="1" applyFill="1" applyBorder="1" applyAlignment="1">
      <alignment horizontal="right"/>
    </xf>
    <xf numFmtId="0" fontId="3" fillId="0" borderId="0" xfId="0" applyFont="1" applyFill="1" applyAlignment="1">
      <alignment horizontal="left"/>
    </xf>
    <xf numFmtId="0" fontId="6"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xf>
    <xf numFmtId="0" fontId="7" fillId="0" borderId="10" xfId="0" applyFont="1" applyFill="1" applyBorder="1" applyAlignment="1">
      <alignment horizontal="center" vertical="center"/>
    </xf>
    <xf numFmtId="0" fontId="2"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xf>
    <xf numFmtId="49" fontId="3" fillId="0" borderId="10" xfId="0" applyNumberFormat="1" applyFont="1" applyFill="1" applyBorder="1" applyAlignment="1">
      <alignment horizontal="center" wrapText="1"/>
    </xf>
    <xf numFmtId="0" fontId="8" fillId="0" borderId="10" xfId="0" applyFont="1" applyFill="1" applyBorder="1" applyAlignment="1">
      <alignment horizontal="center" vertical="center"/>
    </xf>
    <xf numFmtId="0" fontId="9" fillId="0" borderId="0" xfId="0" applyFont="1" applyFill="1" applyAlignment="1">
      <alignment horizontal="left"/>
    </xf>
    <xf numFmtId="49" fontId="3" fillId="0" borderId="10" xfId="0" applyNumberFormat="1" applyFont="1" applyFill="1" applyBorder="1" applyAlignment="1">
      <alignment horizontal="center" wrapText="1" shrinkToFit="1"/>
    </xf>
    <xf numFmtId="49" fontId="5"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3" fillId="0" borderId="10" xfId="0" applyFont="1" applyFill="1" applyBorder="1" applyAlignment="1">
      <alignment horizontal="left" wrapText="1" indent="2"/>
    </xf>
    <xf numFmtId="49" fontId="43" fillId="0" borderId="10" xfId="0" applyNumberFormat="1" applyFont="1" applyFill="1" applyBorder="1" applyAlignment="1">
      <alignment horizontal="center" shrinkToFit="1"/>
    </xf>
    <xf numFmtId="164" fontId="43" fillId="0" borderId="10" xfId="0" applyNumberFormat="1" applyFont="1" applyFill="1" applyBorder="1" applyAlignment="1">
      <alignment horizontal="right"/>
    </xf>
    <xf numFmtId="164" fontId="3" fillId="0" borderId="0" xfId="0" applyNumberFormat="1" applyFont="1" applyFill="1" applyBorder="1" applyAlignment="1">
      <alignment horizontal="right"/>
    </xf>
    <xf numFmtId="0" fontId="2" fillId="0" borderId="10" xfId="0" applyFont="1" applyFill="1" applyBorder="1" applyAlignment="1">
      <alignment horizontal="left" wrapText="1" indent="2"/>
    </xf>
    <xf numFmtId="49" fontId="2" fillId="0" borderId="10" xfId="0" applyNumberFormat="1" applyFont="1" applyFill="1" applyBorder="1" applyAlignment="1">
      <alignment horizontal="center" shrinkToFit="1"/>
    </xf>
    <xf numFmtId="0" fontId="44" fillId="0" borderId="10" xfId="0" applyFont="1" applyFill="1" applyBorder="1" applyAlignment="1">
      <alignment horizontal="left" wrapText="1" indent="2"/>
    </xf>
    <xf numFmtId="49" fontId="44" fillId="0" borderId="10" xfId="0" applyNumberFormat="1" applyFont="1" applyFill="1" applyBorder="1" applyAlignment="1">
      <alignment horizontal="center" shrinkToFit="1"/>
    </xf>
    <xf numFmtId="0" fontId="9" fillId="0" borderId="0" xfId="0" applyFont="1" applyFill="1" applyAlignment="1">
      <alignment horizontal="left" wrapText="1"/>
    </xf>
    <xf numFmtId="0" fontId="5" fillId="0" borderId="0" xfId="0" applyFont="1" applyFill="1" applyAlignment="1">
      <alignment horizontal="center" wrapText="1"/>
    </xf>
    <xf numFmtId="49" fontId="2" fillId="0" borderId="10" xfId="0" applyNumberFormat="1" applyFont="1" applyFill="1" applyBorder="1" applyAlignment="1">
      <alignment horizontal="center" vertical="center" wrapText="1"/>
    </xf>
    <xf numFmtId="0" fontId="3" fillId="0" borderId="10" xfId="0" applyFont="1" applyFill="1" applyBorder="1" applyAlignment="1">
      <alignment/>
    </xf>
    <xf numFmtId="0" fontId="5" fillId="0" borderId="11" xfId="0" applyFont="1" applyFill="1" applyBorder="1" applyAlignment="1">
      <alignment horizontal="left" wrapText="1"/>
    </xf>
    <xf numFmtId="49" fontId="2" fillId="0" borderId="12" xfId="0" applyNumberFormat="1" applyFont="1" applyFill="1" applyBorder="1" applyAlignment="1">
      <alignment horizontal="center" vertical="center" wrapText="1"/>
    </xf>
    <xf numFmtId="0" fontId="3" fillId="0" borderId="13" xfId="0" applyFont="1" applyFill="1" applyBorder="1" applyAlignment="1">
      <alignment horizontal="center"/>
    </xf>
    <xf numFmtId="0" fontId="2"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96"/>
  <sheetViews>
    <sheetView showGridLines="0" showZeros="0" tabSelected="1" view="pageBreakPreview" zoomScale="90" zoomScaleNormal="90" zoomScaleSheetLayoutView="90" zoomScalePageLayoutView="0" workbookViewId="0" topLeftCell="A1">
      <pane ySplit="4" topLeftCell="A5" activePane="bottomLeft" state="frozen"/>
      <selection pane="topLeft" activeCell="A1" sqref="A1"/>
      <selection pane="bottomLeft" activeCell="I497" sqref="I497"/>
    </sheetView>
  </sheetViews>
  <sheetFormatPr defaultColWidth="9.125" defaultRowHeight="12.75"/>
  <cols>
    <col min="1" max="1" width="75.375" style="9" customWidth="1"/>
    <col min="2" max="2" width="24.125" style="9" customWidth="1"/>
    <col min="3" max="5" width="17.625" style="9" customWidth="1"/>
    <col min="6" max="6" width="12.375" style="11" customWidth="1"/>
    <col min="7" max="7" width="12.75390625" style="11" customWidth="1"/>
    <col min="8" max="8" width="15.75390625" style="1" customWidth="1"/>
    <col min="9" max="9" width="15.125" style="12" customWidth="1"/>
    <col min="10" max="16384" width="9.125" style="12" customWidth="1"/>
  </cols>
  <sheetData>
    <row r="1" spans="1:9" s="1" customFormat="1" ht="46.5" customHeight="1">
      <c r="A1" s="33" t="s">
        <v>946</v>
      </c>
      <c r="B1" s="33"/>
      <c r="C1" s="33"/>
      <c r="D1" s="33"/>
      <c r="E1" s="33"/>
      <c r="F1" s="33"/>
      <c r="G1" s="33"/>
      <c r="H1" s="33"/>
      <c r="I1" s="33"/>
    </row>
    <row r="2" spans="2:5" ht="12.75">
      <c r="B2" s="10"/>
      <c r="C2" s="10"/>
      <c r="D2" s="10"/>
      <c r="E2" s="10"/>
    </row>
    <row r="3" spans="1:9" ht="12.75" customHeight="1">
      <c r="A3" s="39" t="s">
        <v>0</v>
      </c>
      <c r="B3" s="39" t="s">
        <v>1</v>
      </c>
      <c r="C3" s="34" t="s">
        <v>12</v>
      </c>
      <c r="D3" s="34" t="s">
        <v>10</v>
      </c>
      <c r="E3" s="34" t="s">
        <v>11</v>
      </c>
      <c r="F3" s="37" t="s">
        <v>2</v>
      </c>
      <c r="G3" s="38"/>
      <c r="H3" s="34" t="s">
        <v>5</v>
      </c>
      <c r="I3" s="35"/>
    </row>
    <row r="4" spans="1:9" ht="80.25" customHeight="1">
      <c r="A4" s="39"/>
      <c r="B4" s="39"/>
      <c r="C4" s="34"/>
      <c r="D4" s="34"/>
      <c r="E4" s="34"/>
      <c r="F4" s="22" t="s">
        <v>3</v>
      </c>
      <c r="G4" s="23" t="s">
        <v>4</v>
      </c>
      <c r="H4" s="21" t="s">
        <v>6</v>
      </c>
      <c r="I4" s="23" t="s">
        <v>7</v>
      </c>
    </row>
    <row r="5" spans="1:9" ht="12" customHeight="1">
      <c r="A5" s="13">
        <v>1</v>
      </c>
      <c r="B5" s="13">
        <v>2</v>
      </c>
      <c r="C5" s="13">
        <v>3</v>
      </c>
      <c r="D5" s="13">
        <v>4</v>
      </c>
      <c r="E5" s="13">
        <v>5</v>
      </c>
      <c r="F5" s="13">
        <v>6</v>
      </c>
      <c r="G5" s="13">
        <v>7</v>
      </c>
      <c r="H5" s="18">
        <v>8</v>
      </c>
      <c r="I5" s="13">
        <v>9</v>
      </c>
    </row>
    <row r="6" spans="1:9" s="14" customFormat="1" ht="12.75">
      <c r="A6" s="2" t="s">
        <v>13</v>
      </c>
      <c r="B6" s="3" t="s">
        <v>725</v>
      </c>
      <c r="C6" s="7">
        <f>C7+C208</f>
        <v>50358967.8</v>
      </c>
      <c r="D6" s="7">
        <f>D7+D208</f>
        <v>50361329.82011</v>
      </c>
      <c r="E6" s="7">
        <v>33013765.063849997</v>
      </c>
      <c r="F6" s="7">
        <f>E6/C6*100</f>
        <v>65.55687399107096</v>
      </c>
      <c r="G6" s="7">
        <f>E6/D6*100</f>
        <v>65.55379927768931</v>
      </c>
      <c r="H6" s="7">
        <v>32110716.891560003</v>
      </c>
      <c r="I6" s="7">
        <f>E6/H6*100</f>
        <v>102.81229526995503</v>
      </c>
    </row>
    <row r="7" spans="1:9" s="14" customFormat="1" ht="12.75">
      <c r="A7" s="28" t="s">
        <v>14</v>
      </c>
      <c r="B7" s="29" t="s">
        <v>368</v>
      </c>
      <c r="C7" s="7">
        <v>39341956.5</v>
      </c>
      <c r="D7" s="7">
        <v>39341956.5</v>
      </c>
      <c r="E7" s="7">
        <v>26580756.625520002</v>
      </c>
      <c r="F7" s="7">
        <f aca="true" t="shared" si="0" ref="F7:F71">E7/C7*100</f>
        <v>67.56338268413266</v>
      </c>
      <c r="G7" s="7">
        <f aca="true" t="shared" si="1" ref="G7:G71">E7/D7*100</f>
        <v>67.56338268413266</v>
      </c>
      <c r="H7" s="7">
        <v>24814671.045580003</v>
      </c>
      <c r="I7" s="7">
        <f aca="true" t="shared" si="2" ref="I7:I71">E7/H7*100</f>
        <v>107.1171025265498</v>
      </c>
    </row>
    <row r="8" spans="1:9" s="14" customFormat="1" ht="12.75">
      <c r="A8" s="28" t="s">
        <v>15</v>
      </c>
      <c r="B8" s="29" t="s">
        <v>369</v>
      </c>
      <c r="C8" s="7">
        <v>24168942.6</v>
      </c>
      <c r="D8" s="7">
        <v>24168942.6</v>
      </c>
      <c r="E8" s="7">
        <v>14202517.95745</v>
      </c>
      <c r="F8" s="7">
        <f t="shared" si="0"/>
        <v>58.76350567959891</v>
      </c>
      <c r="G8" s="7">
        <f t="shared" si="1"/>
        <v>58.76350567959891</v>
      </c>
      <c r="H8" s="7">
        <v>13561199.00982</v>
      </c>
      <c r="I8" s="7">
        <f t="shared" si="2"/>
        <v>104.7290726075593</v>
      </c>
    </row>
    <row r="9" spans="1:9" ht="12.75">
      <c r="A9" s="4" t="s">
        <v>16</v>
      </c>
      <c r="B9" s="5" t="s">
        <v>370</v>
      </c>
      <c r="C9" s="8">
        <v>11976728.3</v>
      </c>
      <c r="D9" s="8">
        <v>11976728.3</v>
      </c>
      <c r="E9" s="8">
        <v>6685147.72591</v>
      </c>
      <c r="F9" s="8">
        <f t="shared" si="0"/>
        <v>55.817812331185635</v>
      </c>
      <c r="G9" s="8">
        <f t="shared" si="1"/>
        <v>55.817812331185635</v>
      </c>
      <c r="H9" s="8">
        <v>6612901.68323</v>
      </c>
      <c r="I9" s="8">
        <f t="shared" si="2"/>
        <v>101.09250138805498</v>
      </c>
    </row>
    <row r="10" spans="1:9" ht="25.5">
      <c r="A10" s="4" t="s">
        <v>17</v>
      </c>
      <c r="B10" s="5" t="s">
        <v>371</v>
      </c>
      <c r="C10" s="8">
        <v>11976728.3</v>
      </c>
      <c r="D10" s="8">
        <v>11976728.3</v>
      </c>
      <c r="E10" s="8">
        <v>6685147.7936</v>
      </c>
      <c r="F10" s="8">
        <f t="shared" si="0"/>
        <v>55.81781289636503</v>
      </c>
      <c r="G10" s="8">
        <f t="shared" si="1"/>
        <v>55.81781289636503</v>
      </c>
      <c r="H10" s="8">
        <v>6612901.68323</v>
      </c>
      <c r="I10" s="8">
        <f t="shared" si="2"/>
        <v>101.09250241166012</v>
      </c>
    </row>
    <row r="11" spans="1:9" ht="25.5">
      <c r="A11" s="4" t="s">
        <v>18</v>
      </c>
      <c r="B11" s="5" t="s">
        <v>372</v>
      </c>
      <c r="C11" s="8">
        <v>5940457.2</v>
      </c>
      <c r="D11" s="8">
        <v>5940457.2</v>
      </c>
      <c r="E11" s="8">
        <v>4154345.2948499997</v>
      </c>
      <c r="F11" s="8">
        <f t="shared" si="0"/>
        <v>69.93309024850814</v>
      </c>
      <c r="G11" s="8">
        <f t="shared" si="1"/>
        <v>69.93309024850814</v>
      </c>
      <c r="H11" s="8">
        <v>3393929.4950300003</v>
      </c>
      <c r="I11" s="8">
        <f t="shared" si="2"/>
        <v>122.40517373544549</v>
      </c>
    </row>
    <row r="12" spans="1:9" ht="25.5">
      <c r="A12" s="4" t="s">
        <v>19</v>
      </c>
      <c r="B12" s="5" t="s">
        <v>373</v>
      </c>
      <c r="C12" s="8">
        <v>6036271.1</v>
      </c>
      <c r="D12" s="8">
        <v>6036271.1</v>
      </c>
      <c r="E12" s="8">
        <v>2530802.49875</v>
      </c>
      <c r="F12" s="8">
        <f t="shared" si="0"/>
        <v>41.92658773642555</v>
      </c>
      <c r="G12" s="8">
        <f t="shared" si="1"/>
        <v>41.92658773642555</v>
      </c>
      <c r="H12" s="8">
        <v>3218972.1881999997</v>
      </c>
      <c r="I12" s="8">
        <f t="shared" si="2"/>
        <v>78.62144656071682</v>
      </c>
    </row>
    <row r="13" spans="1:9" ht="63.75">
      <c r="A13" s="4" t="s">
        <v>20</v>
      </c>
      <c r="B13" s="5" t="s">
        <v>374</v>
      </c>
      <c r="C13" s="8">
        <v>0</v>
      </c>
      <c r="D13" s="8">
        <v>0</v>
      </c>
      <c r="E13" s="8">
        <v>-0.06769</v>
      </c>
      <c r="F13" s="8">
        <v>0</v>
      </c>
      <c r="G13" s="8">
        <v>0</v>
      </c>
      <c r="H13" s="8">
        <v>0</v>
      </c>
      <c r="I13" s="8">
        <v>0</v>
      </c>
    </row>
    <row r="14" spans="1:9" ht="12.75">
      <c r="A14" s="4" t="s">
        <v>21</v>
      </c>
      <c r="B14" s="5" t="s">
        <v>375</v>
      </c>
      <c r="C14" s="8">
        <v>12192214.3</v>
      </c>
      <c r="D14" s="8">
        <v>12192214.3</v>
      </c>
      <c r="E14" s="8">
        <v>7517370.23154</v>
      </c>
      <c r="F14" s="8">
        <f t="shared" si="0"/>
        <v>61.65713664941076</v>
      </c>
      <c r="G14" s="8">
        <f t="shared" si="1"/>
        <v>61.65713664941076</v>
      </c>
      <c r="H14" s="8">
        <v>6948297.32659</v>
      </c>
      <c r="I14" s="8">
        <f t="shared" si="2"/>
        <v>108.1901058374726</v>
      </c>
    </row>
    <row r="15" spans="1:9" ht="51">
      <c r="A15" s="4" t="s">
        <v>22</v>
      </c>
      <c r="B15" s="5" t="s">
        <v>376</v>
      </c>
      <c r="C15" s="8">
        <v>11713531.3</v>
      </c>
      <c r="D15" s="8">
        <v>11713531.3</v>
      </c>
      <c r="E15" s="8">
        <v>6996499.33309</v>
      </c>
      <c r="F15" s="8">
        <f t="shared" si="0"/>
        <v>59.73006050779921</v>
      </c>
      <c r="G15" s="8">
        <f t="shared" si="1"/>
        <v>59.73006050779921</v>
      </c>
      <c r="H15" s="8">
        <v>6603290.59554</v>
      </c>
      <c r="I15" s="8">
        <f t="shared" si="2"/>
        <v>105.95473926008316</v>
      </c>
    </row>
    <row r="16" spans="1:9" ht="63.75">
      <c r="A16" s="4" t="s">
        <v>23</v>
      </c>
      <c r="B16" s="5" t="s">
        <v>377</v>
      </c>
      <c r="C16" s="8">
        <v>57808.8</v>
      </c>
      <c r="D16" s="8">
        <v>57808.8</v>
      </c>
      <c r="E16" s="8">
        <v>32859.10214</v>
      </c>
      <c r="F16" s="8">
        <f t="shared" si="0"/>
        <v>56.84100368801982</v>
      </c>
      <c r="G16" s="8">
        <f t="shared" si="1"/>
        <v>56.84100368801982</v>
      </c>
      <c r="H16" s="8">
        <v>39200.90973</v>
      </c>
      <c r="I16" s="8">
        <f t="shared" si="2"/>
        <v>83.82229485570667</v>
      </c>
    </row>
    <row r="17" spans="1:9" ht="25.5">
      <c r="A17" s="4" t="s">
        <v>24</v>
      </c>
      <c r="B17" s="5" t="s">
        <v>378</v>
      </c>
      <c r="C17" s="8">
        <v>91737.2</v>
      </c>
      <c r="D17" s="8">
        <v>91737.2</v>
      </c>
      <c r="E17" s="8">
        <v>180146.17596000002</v>
      </c>
      <c r="F17" s="8">
        <f t="shared" si="0"/>
        <v>196.3720017179509</v>
      </c>
      <c r="G17" s="8">
        <f t="shared" si="1"/>
        <v>196.3720017179509</v>
      </c>
      <c r="H17" s="8">
        <v>70980.25851</v>
      </c>
      <c r="I17" s="8" t="s">
        <v>983</v>
      </c>
    </row>
    <row r="18" spans="1:9" ht="51">
      <c r="A18" s="4" t="s">
        <v>25</v>
      </c>
      <c r="B18" s="5" t="s">
        <v>379</v>
      </c>
      <c r="C18" s="8">
        <v>329137</v>
      </c>
      <c r="D18" s="8">
        <v>329137</v>
      </c>
      <c r="E18" s="8">
        <v>307865.62035000004</v>
      </c>
      <c r="F18" s="8">
        <f t="shared" si="0"/>
        <v>93.5372262462136</v>
      </c>
      <c r="G18" s="8">
        <f t="shared" si="1"/>
        <v>93.5372262462136</v>
      </c>
      <c r="H18" s="8">
        <v>234825.56281</v>
      </c>
      <c r="I18" s="8">
        <f t="shared" si="2"/>
        <v>131.10396358300122</v>
      </c>
    </row>
    <row r="19" spans="1:9" s="14" customFormat="1" ht="25.5">
      <c r="A19" s="28" t="s">
        <v>26</v>
      </c>
      <c r="B19" s="29" t="s">
        <v>380</v>
      </c>
      <c r="C19" s="7">
        <v>3792930.8</v>
      </c>
      <c r="D19" s="7">
        <v>3792930.8</v>
      </c>
      <c r="E19" s="7">
        <v>4509584.16641</v>
      </c>
      <c r="F19" s="7">
        <f t="shared" si="0"/>
        <v>118.89444875740945</v>
      </c>
      <c r="G19" s="7">
        <f t="shared" si="1"/>
        <v>118.89444875740945</v>
      </c>
      <c r="H19" s="7">
        <v>3527522.6345100002</v>
      </c>
      <c r="I19" s="7">
        <f t="shared" si="2"/>
        <v>127.83997818447494</v>
      </c>
    </row>
    <row r="20" spans="1:9" ht="25.5">
      <c r="A20" s="4" t="s">
        <v>27</v>
      </c>
      <c r="B20" s="5" t="s">
        <v>381</v>
      </c>
      <c r="C20" s="8">
        <v>3792930.8</v>
      </c>
      <c r="D20" s="8">
        <v>3792930.8</v>
      </c>
      <c r="E20" s="8">
        <v>4509584.16641</v>
      </c>
      <c r="F20" s="8">
        <f t="shared" si="0"/>
        <v>118.89444875740945</v>
      </c>
      <c r="G20" s="8">
        <f t="shared" si="1"/>
        <v>118.89444875740945</v>
      </c>
      <c r="H20" s="8">
        <v>3527522.6345100002</v>
      </c>
      <c r="I20" s="8">
        <f t="shared" si="2"/>
        <v>127.83997818447494</v>
      </c>
    </row>
    <row r="21" spans="1:9" ht="63.75">
      <c r="A21" s="4" t="s">
        <v>28</v>
      </c>
      <c r="B21" s="5" t="s">
        <v>382</v>
      </c>
      <c r="C21" s="8">
        <v>275225</v>
      </c>
      <c r="D21" s="8">
        <v>275225</v>
      </c>
      <c r="E21" s="8">
        <v>82140.87526999999</v>
      </c>
      <c r="F21" s="8">
        <f t="shared" si="0"/>
        <v>29.844990560450533</v>
      </c>
      <c r="G21" s="8">
        <f t="shared" si="1"/>
        <v>29.844990560450533</v>
      </c>
      <c r="H21" s="8">
        <v>55018.2255</v>
      </c>
      <c r="I21" s="8">
        <f t="shared" si="2"/>
        <v>149.29757280158006</v>
      </c>
    </row>
    <row r="22" spans="1:9" ht="12.75">
      <c r="A22" s="4" t="s">
        <v>29</v>
      </c>
      <c r="B22" s="5" t="s">
        <v>383</v>
      </c>
      <c r="C22" s="8">
        <v>1223029</v>
      </c>
      <c r="D22" s="8">
        <v>1223029</v>
      </c>
      <c r="E22" s="8">
        <v>1060303.37727</v>
      </c>
      <c r="F22" s="8">
        <f t="shared" si="0"/>
        <v>86.69486800967108</v>
      </c>
      <c r="G22" s="8">
        <f t="shared" si="1"/>
        <v>86.69486800967108</v>
      </c>
      <c r="H22" s="8">
        <v>740485.6649600001</v>
      </c>
      <c r="I22" s="8">
        <f t="shared" si="2"/>
        <v>143.1902638287098</v>
      </c>
    </row>
    <row r="23" spans="1:9" ht="76.5">
      <c r="A23" s="4" t="s">
        <v>30</v>
      </c>
      <c r="B23" s="5" t="s">
        <v>384</v>
      </c>
      <c r="C23" s="8">
        <v>115814</v>
      </c>
      <c r="D23" s="8">
        <v>115814</v>
      </c>
      <c r="E23" s="8">
        <v>98159.0424</v>
      </c>
      <c r="F23" s="8">
        <f t="shared" si="0"/>
        <v>84.75576562419052</v>
      </c>
      <c r="G23" s="8">
        <f t="shared" si="1"/>
        <v>84.75576562419052</v>
      </c>
      <c r="H23" s="8">
        <v>98772.6572</v>
      </c>
      <c r="I23" s="8">
        <f t="shared" si="2"/>
        <v>99.37876046125041</v>
      </c>
    </row>
    <row r="24" spans="1:9" ht="25.5">
      <c r="A24" s="4" t="s">
        <v>31</v>
      </c>
      <c r="B24" s="5" t="s">
        <v>385</v>
      </c>
      <c r="C24" s="8">
        <v>78342</v>
      </c>
      <c r="D24" s="8">
        <v>78342</v>
      </c>
      <c r="E24" s="8">
        <v>98215.35355</v>
      </c>
      <c r="F24" s="8">
        <f t="shared" si="0"/>
        <v>125.36743196497409</v>
      </c>
      <c r="G24" s="8">
        <f t="shared" si="1"/>
        <v>125.36743196497409</v>
      </c>
      <c r="H24" s="8">
        <v>55283.86165</v>
      </c>
      <c r="I24" s="8">
        <f t="shared" si="2"/>
        <v>177.65646360197778</v>
      </c>
    </row>
    <row r="25" spans="1:9" ht="76.5">
      <c r="A25" s="4" t="s">
        <v>32</v>
      </c>
      <c r="B25" s="5" t="s">
        <v>386</v>
      </c>
      <c r="C25" s="8">
        <v>772771</v>
      </c>
      <c r="D25" s="8">
        <v>772771</v>
      </c>
      <c r="E25" s="8">
        <v>273231.307</v>
      </c>
      <c r="F25" s="8">
        <f t="shared" si="0"/>
        <v>35.35734480201767</v>
      </c>
      <c r="G25" s="8">
        <f t="shared" si="1"/>
        <v>35.35734480201767</v>
      </c>
      <c r="H25" s="8">
        <v>335495.623</v>
      </c>
      <c r="I25" s="8">
        <f t="shared" si="2"/>
        <v>81.4410943894788</v>
      </c>
    </row>
    <row r="26" spans="1:9" ht="38.25">
      <c r="A26" s="4" t="s">
        <v>33</v>
      </c>
      <c r="B26" s="5" t="s">
        <v>387</v>
      </c>
      <c r="C26" s="8">
        <v>436196.6</v>
      </c>
      <c r="D26" s="8">
        <v>436196.6</v>
      </c>
      <c r="E26" s="8">
        <v>972730.78332</v>
      </c>
      <c r="F26" s="8" t="s">
        <v>983</v>
      </c>
      <c r="G26" s="8" t="s">
        <v>983</v>
      </c>
      <c r="H26" s="8">
        <v>761824.38356</v>
      </c>
      <c r="I26" s="8">
        <f t="shared" si="2"/>
        <v>127.68438557642851</v>
      </c>
    </row>
    <row r="27" spans="1:9" ht="51">
      <c r="A27" s="4" t="s">
        <v>34</v>
      </c>
      <c r="B27" s="5" t="s">
        <v>388</v>
      </c>
      <c r="C27" s="8">
        <v>14536.2</v>
      </c>
      <c r="D27" s="8">
        <v>14536.2</v>
      </c>
      <c r="E27" s="8">
        <v>15822.63927</v>
      </c>
      <c r="F27" s="8">
        <f t="shared" si="0"/>
        <v>108.84990073058982</v>
      </c>
      <c r="G27" s="8">
        <f t="shared" si="1"/>
        <v>108.84990073058982</v>
      </c>
      <c r="H27" s="8">
        <v>20568.29244</v>
      </c>
      <c r="I27" s="8">
        <f t="shared" si="2"/>
        <v>76.92733519885718</v>
      </c>
    </row>
    <row r="28" spans="1:9" ht="51">
      <c r="A28" s="4" t="s">
        <v>35</v>
      </c>
      <c r="B28" s="5" t="s">
        <v>389</v>
      </c>
      <c r="C28" s="8">
        <v>889306</v>
      </c>
      <c r="D28" s="8">
        <v>889306</v>
      </c>
      <c r="E28" s="8">
        <v>2050307.5233900002</v>
      </c>
      <c r="F28" s="8" t="s">
        <v>983</v>
      </c>
      <c r="G28" s="8" t="s">
        <v>983</v>
      </c>
      <c r="H28" s="8">
        <v>1523956.7478399999</v>
      </c>
      <c r="I28" s="8">
        <f t="shared" si="2"/>
        <v>134.5384326882</v>
      </c>
    </row>
    <row r="29" spans="1:9" ht="51">
      <c r="A29" s="4" t="s">
        <v>36</v>
      </c>
      <c r="B29" s="5" t="s">
        <v>390</v>
      </c>
      <c r="C29" s="8">
        <v>-12289</v>
      </c>
      <c r="D29" s="8">
        <v>-12289</v>
      </c>
      <c r="E29" s="8">
        <v>-141326.73506</v>
      </c>
      <c r="F29" s="8" t="s">
        <v>983</v>
      </c>
      <c r="G29" s="8" t="s">
        <v>983</v>
      </c>
      <c r="H29" s="8">
        <v>-61278.72813</v>
      </c>
      <c r="I29" s="8" t="s">
        <v>983</v>
      </c>
    </row>
    <row r="30" spans="1:9" ht="63.75">
      <c r="A30" s="4" t="s">
        <v>947</v>
      </c>
      <c r="B30" s="5" t="s">
        <v>948</v>
      </c>
      <c r="C30" s="8">
        <v>0</v>
      </c>
      <c r="D30" s="8">
        <v>0</v>
      </c>
      <c r="E30" s="8">
        <v>0</v>
      </c>
      <c r="F30" s="8">
        <v>0</v>
      </c>
      <c r="G30" s="8">
        <v>0</v>
      </c>
      <c r="H30" s="8">
        <v>-2604.0935099999997</v>
      </c>
      <c r="I30" s="8">
        <f t="shared" si="2"/>
        <v>0</v>
      </c>
    </row>
    <row r="31" spans="1:9" s="14" customFormat="1" ht="12.75">
      <c r="A31" s="30" t="s">
        <v>37</v>
      </c>
      <c r="B31" s="31" t="s">
        <v>391</v>
      </c>
      <c r="C31" s="7">
        <v>1925243</v>
      </c>
      <c r="D31" s="7">
        <v>1925243</v>
      </c>
      <c r="E31" s="7">
        <v>1464248.58118</v>
      </c>
      <c r="F31" s="7">
        <f t="shared" si="0"/>
        <v>76.0552606180103</v>
      </c>
      <c r="G31" s="7">
        <f t="shared" si="1"/>
        <v>76.0552606180103</v>
      </c>
      <c r="H31" s="7">
        <v>1311582.56422</v>
      </c>
      <c r="I31" s="7">
        <f t="shared" si="2"/>
        <v>111.63983275812993</v>
      </c>
    </row>
    <row r="32" spans="1:9" ht="12.75">
      <c r="A32" s="4" t="s">
        <v>38</v>
      </c>
      <c r="B32" s="5" t="s">
        <v>392</v>
      </c>
      <c r="C32" s="8">
        <v>1925243</v>
      </c>
      <c r="D32" s="8">
        <v>1925243</v>
      </c>
      <c r="E32" s="8">
        <v>1464238.80827</v>
      </c>
      <c r="F32" s="8">
        <f t="shared" si="0"/>
        <v>76.05475299845266</v>
      </c>
      <c r="G32" s="8">
        <f t="shared" si="1"/>
        <v>76.05475299845266</v>
      </c>
      <c r="H32" s="8">
        <v>1311633.96047</v>
      </c>
      <c r="I32" s="8">
        <f t="shared" si="2"/>
        <v>111.63471306776142</v>
      </c>
    </row>
    <row r="33" spans="1:9" ht="25.5">
      <c r="A33" s="4" t="s">
        <v>39</v>
      </c>
      <c r="B33" s="5" t="s">
        <v>393</v>
      </c>
      <c r="C33" s="8">
        <v>1388418</v>
      </c>
      <c r="D33" s="8">
        <v>1388418</v>
      </c>
      <c r="E33" s="8">
        <v>1006604.64949</v>
      </c>
      <c r="F33" s="8">
        <f t="shared" si="0"/>
        <v>72.5001152023382</v>
      </c>
      <c r="G33" s="8">
        <f t="shared" si="1"/>
        <v>72.5001152023382</v>
      </c>
      <c r="H33" s="8">
        <v>896587.58886</v>
      </c>
      <c r="I33" s="8">
        <f t="shared" si="2"/>
        <v>112.27064282362925</v>
      </c>
    </row>
    <row r="34" spans="1:9" ht="25.5">
      <c r="A34" s="4" t="s">
        <v>39</v>
      </c>
      <c r="B34" s="5" t="s">
        <v>394</v>
      </c>
      <c r="C34" s="8">
        <v>1388418</v>
      </c>
      <c r="D34" s="8">
        <v>1388418</v>
      </c>
      <c r="E34" s="8">
        <v>1006802.6847999999</v>
      </c>
      <c r="F34" s="8">
        <f t="shared" si="0"/>
        <v>72.51437858051392</v>
      </c>
      <c r="G34" s="8">
        <f t="shared" si="1"/>
        <v>72.51437858051392</v>
      </c>
      <c r="H34" s="8">
        <v>896820.5352899999</v>
      </c>
      <c r="I34" s="8">
        <f t="shared" si="2"/>
        <v>112.26356279569754</v>
      </c>
    </row>
    <row r="35" spans="1:9" ht="25.5">
      <c r="A35" s="4" t="s">
        <v>40</v>
      </c>
      <c r="B35" s="5" t="s">
        <v>395</v>
      </c>
      <c r="C35" s="8">
        <v>0</v>
      </c>
      <c r="D35" s="8">
        <v>0</v>
      </c>
      <c r="E35" s="8">
        <v>-198.03531</v>
      </c>
      <c r="F35" s="8">
        <v>0</v>
      </c>
      <c r="G35" s="8">
        <v>0</v>
      </c>
      <c r="H35" s="8">
        <v>-232.94643</v>
      </c>
      <c r="I35" s="8">
        <f t="shared" si="2"/>
        <v>85.0132410271323</v>
      </c>
    </row>
    <row r="36" spans="1:9" ht="25.5">
      <c r="A36" s="4" t="s">
        <v>41</v>
      </c>
      <c r="B36" s="5" t="s">
        <v>396</v>
      </c>
      <c r="C36" s="8">
        <v>392587</v>
      </c>
      <c r="D36" s="8">
        <v>392587</v>
      </c>
      <c r="E36" s="8">
        <v>360050.93779</v>
      </c>
      <c r="F36" s="8">
        <f t="shared" si="0"/>
        <v>91.71239439665602</v>
      </c>
      <c r="G36" s="8">
        <f t="shared" si="1"/>
        <v>91.71239439665602</v>
      </c>
      <c r="H36" s="8">
        <v>326116.96956</v>
      </c>
      <c r="I36" s="8">
        <f t="shared" si="2"/>
        <v>110.40545920556788</v>
      </c>
    </row>
    <row r="37" spans="1:9" ht="25.5">
      <c r="A37" s="4" t="s">
        <v>41</v>
      </c>
      <c r="B37" s="5" t="s">
        <v>397</v>
      </c>
      <c r="C37" s="8">
        <v>392587</v>
      </c>
      <c r="D37" s="8">
        <v>392587</v>
      </c>
      <c r="E37" s="8">
        <v>360086.32611</v>
      </c>
      <c r="F37" s="8">
        <f t="shared" si="0"/>
        <v>91.72140853110267</v>
      </c>
      <c r="G37" s="8">
        <f t="shared" si="1"/>
        <v>91.72140853110267</v>
      </c>
      <c r="H37" s="8">
        <v>326755.39317</v>
      </c>
      <c r="I37" s="8">
        <f t="shared" si="2"/>
        <v>110.20057622206072</v>
      </c>
    </row>
    <row r="38" spans="1:9" ht="38.25">
      <c r="A38" s="4" t="s">
        <v>42</v>
      </c>
      <c r="B38" s="5" t="s">
        <v>398</v>
      </c>
      <c r="C38" s="8">
        <v>0</v>
      </c>
      <c r="D38" s="8">
        <v>0</v>
      </c>
      <c r="E38" s="8">
        <v>-35.38832</v>
      </c>
      <c r="F38" s="8">
        <v>0</v>
      </c>
      <c r="G38" s="8">
        <v>0</v>
      </c>
      <c r="H38" s="8">
        <v>-638.4236099999999</v>
      </c>
      <c r="I38" s="8">
        <f t="shared" si="2"/>
        <v>5.543078207900238</v>
      </c>
    </row>
    <row r="39" spans="1:9" ht="12.75">
      <c r="A39" s="4" t="s">
        <v>43</v>
      </c>
      <c r="B39" s="5" t="s">
        <v>399</v>
      </c>
      <c r="C39" s="8">
        <v>144238</v>
      </c>
      <c r="D39" s="8">
        <v>144238</v>
      </c>
      <c r="E39" s="8">
        <v>97583.22099</v>
      </c>
      <c r="F39" s="8">
        <f t="shared" si="0"/>
        <v>67.65430815041806</v>
      </c>
      <c r="G39" s="8">
        <f t="shared" si="1"/>
        <v>67.65430815041806</v>
      </c>
      <c r="H39" s="8">
        <v>88929.40205</v>
      </c>
      <c r="I39" s="8">
        <f t="shared" si="2"/>
        <v>109.73111112917913</v>
      </c>
    </row>
    <row r="40" spans="1:9" ht="12.75">
      <c r="A40" s="4" t="s">
        <v>44</v>
      </c>
      <c r="B40" s="5" t="s">
        <v>400</v>
      </c>
      <c r="C40" s="8">
        <v>0</v>
      </c>
      <c r="D40" s="8">
        <v>0</v>
      </c>
      <c r="E40" s="8">
        <v>9.77291</v>
      </c>
      <c r="F40" s="8">
        <v>0</v>
      </c>
      <c r="G40" s="8">
        <v>0</v>
      </c>
      <c r="H40" s="8">
        <v>-51.39625</v>
      </c>
      <c r="I40" s="8">
        <v>0</v>
      </c>
    </row>
    <row r="41" spans="1:9" ht="25.5">
      <c r="A41" s="4" t="s">
        <v>45</v>
      </c>
      <c r="B41" s="5" t="s">
        <v>401</v>
      </c>
      <c r="C41" s="8">
        <v>0</v>
      </c>
      <c r="D41" s="8">
        <v>0</v>
      </c>
      <c r="E41" s="8">
        <v>9.77291</v>
      </c>
      <c r="F41" s="8">
        <v>0</v>
      </c>
      <c r="G41" s="8">
        <v>0</v>
      </c>
      <c r="H41" s="8">
        <v>-51.39625</v>
      </c>
      <c r="I41" s="8">
        <v>0</v>
      </c>
    </row>
    <row r="42" spans="1:9" s="14" customFormat="1" ht="12.75">
      <c r="A42" s="28" t="s">
        <v>46</v>
      </c>
      <c r="B42" s="29" t="s">
        <v>402</v>
      </c>
      <c r="C42" s="7">
        <v>8067187</v>
      </c>
      <c r="D42" s="7">
        <v>8067187</v>
      </c>
      <c r="E42" s="7">
        <v>5164561.78813</v>
      </c>
      <c r="F42" s="7">
        <f t="shared" si="0"/>
        <v>64.01936372777772</v>
      </c>
      <c r="G42" s="7">
        <f t="shared" si="1"/>
        <v>64.01936372777772</v>
      </c>
      <c r="H42" s="7">
        <v>5251531.335689999</v>
      </c>
      <c r="I42" s="7">
        <f t="shared" si="2"/>
        <v>98.34392023962717</v>
      </c>
    </row>
    <row r="43" spans="1:9" ht="12.75">
      <c r="A43" s="4" t="s">
        <v>47</v>
      </c>
      <c r="B43" s="5" t="s">
        <v>403</v>
      </c>
      <c r="C43" s="8">
        <v>6852842</v>
      </c>
      <c r="D43" s="8">
        <v>6852842</v>
      </c>
      <c r="E43" s="8">
        <v>4887600.39125</v>
      </c>
      <c r="F43" s="8">
        <f t="shared" si="0"/>
        <v>71.32223960876378</v>
      </c>
      <c r="G43" s="8">
        <f t="shared" si="1"/>
        <v>71.32223960876378</v>
      </c>
      <c r="H43" s="8">
        <v>4748023.32651</v>
      </c>
      <c r="I43" s="8">
        <f t="shared" si="2"/>
        <v>102.93968784779739</v>
      </c>
    </row>
    <row r="44" spans="1:9" ht="25.5">
      <c r="A44" s="4" t="s">
        <v>48</v>
      </c>
      <c r="B44" s="5" t="s">
        <v>404</v>
      </c>
      <c r="C44" s="8">
        <v>6304615</v>
      </c>
      <c r="D44" s="8">
        <v>6304615</v>
      </c>
      <c r="E44" s="8">
        <v>4452493.360649999</v>
      </c>
      <c r="F44" s="8">
        <f t="shared" si="0"/>
        <v>70.62276381111296</v>
      </c>
      <c r="G44" s="8">
        <f t="shared" si="1"/>
        <v>70.62276381111296</v>
      </c>
      <c r="H44" s="8">
        <v>4378056.06209</v>
      </c>
      <c r="I44" s="8">
        <f t="shared" si="2"/>
        <v>101.70023630360878</v>
      </c>
    </row>
    <row r="45" spans="1:9" ht="25.5">
      <c r="A45" s="4" t="s">
        <v>49</v>
      </c>
      <c r="B45" s="5" t="s">
        <v>405</v>
      </c>
      <c r="C45" s="8">
        <v>548227</v>
      </c>
      <c r="D45" s="8">
        <v>548227</v>
      </c>
      <c r="E45" s="8">
        <v>435107.0306</v>
      </c>
      <c r="F45" s="8">
        <f t="shared" si="0"/>
        <v>79.36621702324037</v>
      </c>
      <c r="G45" s="8">
        <f t="shared" si="1"/>
        <v>79.36621702324037</v>
      </c>
      <c r="H45" s="8">
        <v>369967.26442</v>
      </c>
      <c r="I45" s="8">
        <f t="shared" si="2"/>
        <v>117.60689997319626</v>
      </c>
    </row>
    <row r="46" spans="1:9" ht="12.75">
      <c r="A46" s="4" t="s">
        <v>50</v>
      </c>
      <c r="B46" s="5" t="s">
        <v>406</v>
      </c>
      <c r="C46" s="8">
        <v>1210661</v>
      </c>
      <c r="D46" s="8">
        <v>1210661</v>
      </c>
      <c r="E46" s="8">
        <v>274779.20353</v>
      </c>
      <c r="F46" s="8">
        <f t="shared" si="0"/>
        <v>22.69662634957267</v>
      </c>
      <c r="G46" s="8">
        <f t="shared" si="1"/>
        <v>22.69662634957267</v>
      </c>
      <c r="H46" s="8">
        <v>500998.91593</v>
      </c>
      <c r="I46" s="8">
        <f t="shared" si="2"/>
        <v>54.846267086213096</v>
      </c>
    </row>
    <row r="47" spans="1:9" ht="12.75">
      <c r="A47" s="4" t="s">
        <v>51</v>
      </c>
      <c r="B47" s="5" t="s">
        <v>407</v>
      </c>
      <c r="C47" s="8">
        <v>233901</v>
      </c>
      <c r="D47" s="8">
        <v>233901</v>
      </c>
      <c r="E47" s="8">
        <v>152874.44969</v>
      </c>
      <c r="F47" s="8">
        <f t="shared" si="0"/>
        <v>65.35861312692123</v>
      </c>
      <c r="G47" s="8">
        <f t="shared" si="1"/>
        <v>65.35861312692123</v>
      </c>
      <c r="H47" s="8">
        <v>157649.90012</v>
      </c>
      <c r="I47" s="8">
        <f t="shared" si="2"/>
        <v>96.97085096383505</v>
      </c>
    </row>
    <row r="48" spans="1:9" ht="12.75">
      <c r="A48" s="4" t="s">
        <v>52</v>
      </c>
      <c r="B48" s="5" t="s">
        <v>408</v>
      </c>
      <c r="C48" s="8">
        <v>976760</v>
      </c>
      <c r="D48" s="8">
        <v>976760</v>
      </c>
      <c r="E48" s="8">
        <v>121904.75384</v>
      </c>
      <c r="F48" s="8">
        <f t="shared" si="0"/>
        <v>12.48052273229862</v>
      </c>
      <c r="G48" s="8">
        <f t="shared" si="1"/>
        <v>12.48052273229862</v>
      </c>
      <c r="H48" s="8">
        <v>343349.01581</v>
      </c>
      <c r="I48" s="8">
        <f t="shared" si="2"/>
        <v>35.504617233986416</v>
      </c>
    </row>
    <row r="49" spans="1:9" ht="12.75">
      <c r="A49" s="4" t="s">
        <v>53</v>
      </c>
      <c r="B49" s="5" t="s">
        <v>409</v>
      </c>
      <c r="C49" s="8">
        <v>3684</v>
      </c>
      <c r="D49" s="8">
        <v>3684</v>
      </c>
      <c r="E49" s="8">
        <v>2182.19335</v>
      </c>
      <c r="F49" s="8">
        <f t="shared" si="0"/>
        <v>59.23434717698154</v>
      </c>
      <c r="G49" s="8">
        <f t="shared" si="1"/>
        <v>59.23434717698154</v>
      </c>
      <c r="H49" s="8">
        <v>2509.09325</v>
      </c>
      <c r="I49" s="8">
        <f t="shared" si="2"/>
        <v>86.97139295241418</v>
      </c>
    </row>
    <row r="50" spans="1:9" s="14" customFormat="1" ht="25.5">
      <c r="A50" s="28" t="s">
        <v>54</v>
      </c>
      <c r="B50" s="29" t="s">
        <v>410</v>
      </c>
      <c r="C50" s="7">
        <v>37788</v>
      </c>
      <c r="D50" s="7">
        <v>37788</v>
      </c>
      <c r="E50" s="7">
        <v>28866.17913</v>
      </c>
      <c r="F50" s="7">
        <f t="shared" si="0"/>
        <v>76.38980398539219</v>
      </c>
      <c r="G50" s="7">
        <f t="shared" si="1"/>
        <v>76.38980398539219</v>
      </c>
      <c r="H50" s="7">
        <v>20245.210059999998</v>
      </c>
      <c r="I50" s="7">
        <f t="shared" si="2"/>
        <v>142.58275930183163</v>
      </c>
    </row>
    <row r="51" spans="1:9" ht="12.75">
      <c r="A51" s="4" t="s">
        <v>55</v>
      </c>
      <c r="B51" s="5" t="s">
        <v>411</v>
      </c>
      <c r="C51" s="8">
        <v>33316</v>
      </c>
      <c r="D51" s="8">
        <v>33316</v>
      </c>
      <c r="E51" s="8">
        <v>27095.359</v>
      </c>
      <c r="F51" s="8">
        <f t="shared" si="0"/>
        <v>81.32836775123064</v>
      </c>
      <c r="G51" s="8">
        <f t="shared" si="1"/>
        <v>81.32836775123064</v>
      </c>
      <c r="H51" s="8">
        <v>17393.53302</v>
      </c>
      <c r="I51" s="8">
        <f t="shared" si="2"/>
        <v>155.77835146456061</v>
      </c>
    </row>
    <row r="52" spans="1:9" ht="12.75">
      <c r="A52" s="4" t="s">
        <v>56</v>
      </c>
      <c r="B52" s="5" t="s">
        <v>412</v>
      </c>
      <c r="C52" s="8">
        <v>31650</v>
      </c>
      <c r="D52" s="8">
        <v>31650</v>
      </c>
      <c r="E52" s="8">
        <v>26754.53648</v>
      </c>
      <c r="F52" s="8">
        <f t="shared" si="0"/>
        <v>84.53250072669826</v>
      </c>
      <c r="G52" s="8">
        <f t="shared" si="1"/>
        <v>84.53250072669826</v>
      </c>
      <c r="H52" s="8">
        <v>16649.774699999998</v>
      </c>
      <c r="I52" s="8">
        <f t="shared" si="2"/>
        <v>160.69008116968695</v>
      </c>
    </row>
    <row r="53" spans="1:9" ht="25.5">
      <c r="A53" s="4" t="s">
        <v>57</v>
      </c>
      <c r="B53" s="5" t="s">
        <v>413</v>
      </c>
      <c r="C53" s="8">
        <v>1666</v>
      </c>
      <c r="D53" s="8">
        <v>1666</v>
      </c>
      <c r="E53" s="8">
        <v>340.82252</v>
      </c>
      <c r="F53" s="8">
        <f t="shared" si="0"/>
        <v>20.457534213685474</v>
      </c>
      <c r="G53" s="8">
        <f t="shared" si="1"/>
        <v>20.457534213685474</v>
      </c>
      <c r="H53" s="8">
        <v>743.7583199999999</v>
      </c>
      <c r="I53" s="8">
        <f t="shared" si="2"/>
        <v>45.82436402190432</v>
      </c>
    </row>
    <row r="54" spans="1:9" ht="25.5">
      <c r="A54" s="4" t="s">
        <v>58</v>
      </c>
      <c r="B54" s="5" t="s">
        <v>414</v>
      </c>
      <c r="C54" s="8">
        <v>4472</v>
      </c>
      <c r="D54" s="8">
        <v>4472</v>
      </c>
      <c r="E54" s="8">
        <v>1770.8201299999998</v>
      </c>
      <c r="F54" s="8">
        <f t="shared" si="0"/>
        <v>39.59794566189624</v>
      </c>
      <c r="G54" s="8">
        <f t="shared" si="1"/>
        <v>39.59794566189624</v>
      </c>
      <c r="H54" s="8">
        <v>2851.67704</v>
      </c>
      <c r="I54" s="8">
        <f t="shared" si="2"/>
        <v>62.09749930167408</v>
      </c>
    </row>
    <row r="55" spans="1:9" ht="12.75">
      <c r="A55" s="4" t="s">
        <v>59</v>
      </c>
      <c r="B55" s="5" t="s">
        <v>415</v>
      </c>
      <c r="C55" s="8">
        <v>4465</v>
      </c>
      <c r="D55" s="8">
        <v>4465</v>
      </c>
      <c r="E55" s="8">
        <v>1759.7808300000002</v>
      </c>
      <c r="F55" s="8">
        <f t="shared" si="0"/>
        <v>39.412784546472565</v>
      </c>
      <c r="G55" s="8">
        <f t="shared" si="1"/>
        <v>39.412784546472565</v>
      </c>
      <c r="H55" s="8">
        <v>2847.8120299999996</v>
      </c>
      <c r="I55" s="8">
        <f t="shared" si="2"/>
        <v>61.79413568949634</v>
      </c>
    </row>
    <row r="56" spans="1:9" ht="25.5">
      <c r="A56" s="4" t="s">
        <v>60</v>
      </c>
      <c r="B56" s="5" t="s">
        <v>416</v>
      </c>
      <c r="C56" s="8">
        <v>7</v>
      </c>
      <c r="D56" s="8">
        <v>7</v>
      </c>
      <c r="E56" s="8">
        <v>11.039299999999999</v>
      </c>
      <c r="F56" s="8">
        <f t="shared" si="0"/>
        <v>157.7042857142857</v>
      </c>
      <c r="G56" s="8">
        <f t="shared" si="1"/>
        <v>157.7042857142857</v>
      </c>
      <c r="H56" s="8">
        <v>3.8650100000000003</v>
      </c>
      <c r="I56" s="8" t="s">
        <v>983</v>
      </c>
    </row>
    <row r="57" spans="1:9" s="14" customFormat="1" ht="12.75">
      <c r="A57" s="28" t="s">
        <v>61</v>
      </c>
      <c r="B57" s="29" t="s">
        <v>417</v>
      </c>
      <c r="C57" s="7">
        <v>98694.5</v>
      </c>
      <c r="D57" s="7">
        <v>98694.5</v>
      </c>
      <c r="E57" s="7">
        <v>101507.76578</v>
      </c>
      <c r="F57" s="7">
        <f t="shared" si="0"/>
        <v>102.85047878047915</v>
      </c>
      <c r="G57" s="7">
        <f t="shared" si="1"/>
        <v>102.85047878047915</v>
      </c>
      <c r="H57" s="7">
        <v>72177.48495</v>
      </c>
      <c r="I57" s="7">
        <f t="shared" si="2"/>
        <v>140.63632980605817</v>
      </c>
    </row>
    <row r="58" spans="1:9" ht="51">
      <c r="A58" s="4" t="s">
        <v>62</v>
      </c>
      <c r="B58" s="5" t="s">
        <v>418</v>
      </c>
      <c r="C58" s="8">
        <v>2760</v>
      </c>
      <c r="D58" s="8">
        <v>2760</v>
      </c>
      <c r="E58" s="8">
        <v>2981.4</v>
      </c>
      <c r="F58" s="8">
        <f t="shared" si="0"/>
        <v>108.02173913043478</v>
      </c>
      <c r="G58" s="8">
        <f t="shared" si="1"/>
        <v>108.02173913043478</v>
      </c>
      <c r="H58" s="8">
        <v>2280.5055</v>
      </c>
      <c r="I58" s="8">
        <f t="shared" si="2"/>
        <v>130.73417275248843</v>
      </c>
    </row>
    <row r="59" spans="1:9" ht="25.5">
      <c r="A59" s="4" t="s">
        <v>63</v>
      </c>
      <c r="B59" s="5" t="s">
        <v>419</v>
      </c>
      <c r="C59" s="8">
        <v>95934.5</v>
      </c>
      <c r="D59" s="8">
        <v>95934.5</v>
      </c>
      <c r="E59" s="8">
        <v>98526.36578000001</v>
      </c>
      <c r="F59" s="8">
        <f t="shared" si="0"/>
        <v>102.70170353730931</v>
      </c>
      <c r="G59" s="8">
        <f t="shared" si="1"/>
        <v>102.70170353730931</v>
      </c>
      <c r="H59" s="8">
        <v>69896.97945</v>
      </c>
      <c r="I59" s="8">
        <f t="shared" si="2"/>
        <v>140.9594041906771</v>
      </c>
    </row>
    <row r="60" spans="1:9" ht="51">
      <c r="A60" s="4" t="s">
        <v>64</v>
      </c>
      <c r="B60" s="5" t="s">
        <v>420</v>
      </c>
      <c r="C60" s="8">
        <v>69</v>
      </c>
      <c r="D60" s="8">
        <v>69</v>
      </c>
      <c r="E60" s="8">
        <v>144.7825</v>
      </c>
      <c r="F60" s="8" t="s">
        <v>983</v>
      </c>
      <c r="G60" s="8" t="s">
        <v>983</v>
      </c>
      <c r="H60" s="8">
        <v>46.01</v>
      </c>
      <c r="I60" s="8" t="s">
        <v>983</v>
      </c>
    </row>
    <row r="61" spans="1:9" ht="25.5">
      <c r="A61" s="4" t="s">
        <v>65</v>
      </c>
      <c r="B61" s="5" t="s">
        <v>421</v>
      </c>
      <c r="C61" s="8">
        <v>25873</v>
      </c>
      <c r="D61" s="8">
        <v>25873</v>
      </c>
      <c r="E61" s="8">
        <v>34665.48892</v>
      </c>
      <c r="F61" s="8">
        <f t="shared" si="0"/>
        <v>133.983260232675</v>
      </c>
      <c r="G61" s="8">
        <f t="shared" si="1"/>
        <v>133.983260232675</v>
      </c>
      <c r="H61" s="8">
        <v>9302.57093</v>
      </c>
      <c r="I61" s="8" t="s">
        <v>983</v>
      </c>
    </row>
    <row r="62" spans="1:9" ht="38.25">
      <c r="A62" s="4" t="s">
        <v>66</v>
      </c>
      <c r="B62" s="5" t="s">
        <v>422</v>
      </c>
      <c r="C62" s="8">
        <v>43962.8</v>
      </c>
      <c r="D62" s="8">
        <v>43962.8</v>
      </c>
      <c r="E62" s="8">
        <v>43172.8</v>
      </c>
      <c r="F62" s="8">
        <f t="shared" si="0"/>
        <v>98.20302619487384</v>
      </c>
      <c r="G62" s="8">
        <f t="shared" si="1"/>
        <v>98.20302619487384</v>
      </c>
      <c r="H62" s="8">
        <v>31441.95</v>
      </c>
      <c r="I62" s="8">
        <f t="shared" si="2"/>
        <v>137.3095498211784</v>
      </c>
    </row>
    <row r="63" spans="1:9" ht="51">
      <c r="A63" s="4" t="s">
        <v>67</v>
      </c>
      <c r="B63" s="5" t="s">
        <v>423</v>
      </c>
      <c r="C63" s="8">
        <v>43962.8</v>
      </c>
      <c r="D63" s="8">
        <v>43962.8</v>
      </c>
      <c r="E63" s="8">
        <v>43172.8</v>
      </c>
      <c r="F63" s="8">
        <f t="shared" si="0"/>
        <v>98.20302619487384</v>
      </c>
      <c r="G63" s="8">
        <f t="shared" si="1"/>
        <v>98.20302619487384</v>
      </c>
      <c r="H63" s="8">
        <v>31441.95</v>
      </c>
      <c r="I63" s="8">
        <f t="shared" si="2"/>
        <v>137.3095498211784</v>
      </c>
    </row>
    <row r="64" spans="1:9" ht="25.5">
      <c r="A64" s="4" t="s">
        <v>68</v>
      </c>
      <c r="B64" s="5" t="s">
        <v>424</v>
      </c>
      <c r="C64" s="8">
        <v>792</v>
      </c>
      <c r="D64" s="8">
        <v>792</v>
      </c>
      <c r="E64" s="8">
        <v>1658.24001</v>
      </c>
      <c r="F64" s="8" t="s">
        <v>983</v>
      </c>
      <c r="G64" s="8" t="s">
        <v>983</v>
      </c>
      <c r="H64" s="8">
        <v>651.225</v>
      </c>
      <c r="I64" s="8" t="s">
        <v>983</v>
      </c>
    </row>
    <row r="65" spans="1:9" ht="51">
      <c r="A65" s="4" t="s">
        <v>69</v>
      </c>
      <c r="B65" s="5" t="s">
        <v>425</v>
      </c>
      <c r="C65" s="8">
        <v>176.3</v>
      </c>
      <c r="D65" s="8">
        <v>176.3</v>
      </c>
      <c r="E65" s="8">
        <v>92.8</v>
      </c>
      <c r="F65" s="8">
        <f t="shared" si="0"/>
        <v>52.637549631310264</v>
      </c>
      <c r="G65" s="8">
        <f t="shared" si="1"/>
        <v>52.637549631310264</v>
      </c>
      <c r="H65" s="8">
        <v>159.2</v>
      </c>
      <c r="I65" s="8">
        <f t="shared" si="2"/>
        <v>58.291457286432156</v>
      </c>
    </row>
    <row r="66" spans="1:9" ht="25.5">
      <c r="A66" s="4" t="s">
        <v>70</v>
      </c>
      <c r="B66" s="5" t="s">
        <v>426</v>
      </c>
      <c r="C66" s="8">
        <v>42.4</v>
      </c>
      <c r="D66" s="8">
        <v>42.4</v>
      </c>
      <c r="E66" s="8">
        <v>7</v>
      </c>
      <c r="F66" s="8">
        <f t="shared" si="0"/>
        <v>16.509433962264154</v>
      </c>
      <c r="G66" s="8">
        <f t="shared" si="1"/>
        <v>16.509433962264154</v>
      </c>
      <c r="H66" s="8">
        <v>16</v>
      </c>
      <c r="I66" s="8">
        <f t="shared" si="2"/>
        <v>43.75</v>
      </c>
    </row>
    <row r="67" spans="1:9" ht="51">
      <c r="A67" s="4" t="s">
        <v>71</v>
      </c>
      <c r="B67" s="5" t="s">
        <v>427</v>
      </c>
      <c r="C67" s="8">
        <v>184</v>
      </c>
      <c r="D67" s="8">
        <v>184</v>
      </c>
      <c r="E67" s="8">
        <v>126.05</v>
      </c>
      <c r="F67" s="8">
        <f t="shared" si="0"/>
        <v>68.5054347826087</v>
      </c>
      <c r="G67" s="8">
        <f t="shared" si="1"/>
        <v>68.5054347826087</v>
      </c>
      <c r="H67" s="8">
        <v>123</v>
      </c>
      <c r="I67" s="8">
        <f t="shared" si="2"/>
        <v>102.47967479674796</v>
      </c>
    </row>
    <row r="68" spans="1:9" ht="51">
      <c r="A68" s="4" t="s">
        <v>72</v>
      </c>
      <c r="B68" s="5" t="s">
        <v>428</v>
      </c>
      <c r="C68" s="8">
        <v>20283.2</v>
      </c>
      <c r="D68" s="8">
        <v>20283.2</v>
      </c>
      <c r="E68" s="8">
        <v>15132.98</v>
      </c>
      <c r="F68" s="8">
        <f t="shared" si="0"/>
        <v>74.60844442691487</v>
      </c>
      <c r="G68" s="8">
        <f t="shared" si="1"/>
        <v>74.60844442691487</v>
      </c>
      <c r="H68" s="8">
        <v>15094.57352</v>
      </c>
      <c r="I68" s="8">
        <f t="shared" si="2"/>
        <v>100.25443898728979</v>
      </c>
    </row>
    <row r="69" spans="1:9" ht="114.75">
      <c r="A69" s="4" t="s">
        <v>73</v>
      </c>
      <c r="B69" s="5" t="s">
        <v>429</v>
      </c>
      <c r="C69" s="8">
        <v>20283.2</v>
      </c>
      <c r="D69" s="8">
        <v>20283.2</v>
      </c>
      <c r="E69" s="8">
        <v>15132.98</v>
      </c>
      <c r="F69" s="8">
        <f t="shared" si="0"/>
        <v>74.60844442691487</v>
      </c>
      <c r="G69" s="8">
        <f t="shared" si="1"/>
        <v>74.60844442691487</v>
      </c>
      <c r="H69" s="8">
        <v>15094.57352</v>
      </c>
      <c r="I69" s="8">
        <f t="shared" si="2"/>
        <v>100.25443898728979</v>
      </c>
    </row>
    <row r="70" spans="1:9" ht="76.5">
      <c r="A70" s="4" t="s">
        <v>74</v>
      </c>
      <c r="B70" s="5" t="s">
        <v>430</v>
      </c>
      <c r="C70" s="8">
        <v>4.8</v>
      </c>
      <c r="D70" s="8">
        <v>4.8</v>
      </c>
      <c r="E70" s="8">
        <v>5.2</v>
      </c>
      <c r="F70" s="8">
        <f t="shared" si="0"/>
        <v>108.33333333333334</v>
      </c>
      <c r="G70" s="8">
        <f t="shared" si="1"/>
        <v>108.33333333333334</v>
      </c>
      <c r="H70" s="8">
        <v>8.7</v>
      </c>
      <c r="I70" s="8">
        <f t="shared" si="2"/>
        <v>59.77011494252874</v>
      </c>
    </row>
    <row r="71" spans="1:9" ht="38.25">
      <c r="A71" s="4" t="s">
        <v>75</v>
      </c>
      <c r="B71" s="5" t="s">
        <v>431</v>
      </c>
      <c r="C71" s="8">
        <v>1245</v>
      </c>
      <c r="D71" s="8">
        <v>1245</v>
      </c>
      <c r="E71" s="8">
        <v>1029.42435</v>
      </c>
      <c r="F71" s="8">
        <f t="shared" si="0"/>
        <v>82.68468674698795</v>
      </c>
      <c r="G71" s="8">
        <f t="shared" si="1"/>
        <v>82.68468674698795</v>
      </c>
      <c r="H71" s="8">
        <v>816.1</v>
      </c>
      <c r="I71" s="8">
        <f t="shared" si="2"/>
        <v>126.13948658252664</v>
      </c>
    </row>
    <row r="72" spans="1:9" ht="63.75">
      <c r="A72" s="4" t="s">
        <v>76</v>
      </c>
      <c r="B72" s="5" t="s">
        <v>432</v>
      </c>
      <c r="C72" s="8">
        <v>1245</v>
      </c>
      <c r="D72" s="8">
        <v>1245</v>
      </c>
      <c r="E72" s="8">
        <v>1029.42435</v>
      </c>
      <c r="F72" s="8">
        <f>E72/C72*100</f>
        <v>82.68468674698795</v>
      </c>
      <c r="G72" s="8">
        <f>E72/D72*100</f>
        <v>82.68468674698795</v>
      </c>
      <c r="H72" s="8">
        <v>816.1</v>
      </c>
      <c r="I72" s="8">
        <f aca="true" t="shared" si="3" ref="I72:I136">E72/H72*100</f>
        <v>126.13948658252664</v>
      </c>
    </row>
    <row r="73" spans="1:9" ht="25.5">
      <c r="A73" s="4" t="s">
        <v>77</v>
      </c>
      <c r="B73" s="5" t="s">
        <v>433</v>
      </c>
      <c r="C73" s="8">
        <v>1015</v>
      </c>
      <c r="D73" s="8">
        <v>1015</v>
      </c>
      <c r="E73" s="8">
        <v>380.8</v>
      </c>
      <c r="F73" s="8">
        <f>E73/C73*100</f>
        <v>37.51724137931035</v>
      </c>
      <c r="G73" s="8">
        <f>E73/D73*100</f>
        <v>37.51724137931035</v>
      </c>
      <c r="H73" s="8">
        <v>403.5</v>
      </c>
      <c r="I73" s="8">
        <f t="shared" si="3"/>
        <v>94.37422552664188</v>
      </c>
    </row>
    <row r="74" spans="1:9" ht="51">
      <c r="A74" s="4" t="s">
        <v>78</v>
      </c>
      <c r="B74" s="5" t="s">
        <v>434</v>
      </c>
      <c r="C74" s="8">
        <v>1015</v>
      </c>
      <c r="D74" s="8">
        <v>1015</v>
      </c>
      <c r="E74" s="8">
        <v>380.8</v>
      </c>
      <c r="F74" s="8">
        <f>E74/C74*100</f>
        <v>37.51724137931035</v>
      </c>
      <c r="G74" s="8">
        <f>E74/D74*100</f>
        <v>37.51724137931035</v>
      </c>
      <c r="H74" s="8">
        <v>403.5</v>
      </c>
      <c r="I74" s="8">
        <f t="shared" si="3"/>
        <v>94.37422552664188</v>
      </c>
    </row>
    <row r="75" spans="1:9" ht="38.25">
      <c r="A75" s="4" t="s">
        <v>79</v>
      </c>
      <c r="B75" s="5" t="s">
        <v>435</v>
      </c>
      <c r="C75" s="8">
        <v>0</v>
      </c>
      <c r="D75" s="8">
        <v>0</v>
      </c>
      <c r="E75" s="8">
        <v>178.55</v>
      </c>
      <c r="F75" s="8">
        <v>0</v>
      </c>
      <c r="G75" s="8">
        <v>0</v>
      </c>
      <c r="H75" s="8">
        <v>0</v>
      </c>
      <c r="I75" s="8">
        <v>0</v>
      </c>
    </row>
    <row r="76" spans="1:9" ht="51">
      <c r="A76" s="4" t="s">
        <v>80</v>
      </c>
      <c r="B76" s="5" t="s">
        <v>436</v>
      </c>
      <c r="C76" s="8">
        <v>0</v>
      </c>
      <c r="D76" s="8">
        <v>0</v>
      </c>
      <c r="E76" s="8">
        <v>178.55</v>
      </c>
      <c r="F76" s="8">
        <v>0</v>
      </c>
      <c r="G76" s="8">
        <v>0</v>
      </c>
      <c r="H76" s="8">
        <v>0</v>
      </c>
      <c r="I76" s="8">
        <v>0</v>
      </c>
    </row>
    <row r="77" spans="1:9" ht="25.5">
      <c r="A77" s="4" t="s">
        <v>81</v>
      </c>
      <c r="B77" s="5" t="s">
        <v>437</v>
      </c>
      <c r="C77" s="8">
        <v>100</v>
      </c>
      <c r="D77" s="8">
        <v>100</v>
      </c>
      <c r="E77" s="8">
        <v>0</v>
      </c>
      <c r="F77" s="8">
        <f>E77/C77*100</f>
        <v>0</v>
      </c>
      <c r="G77" s="8">
        <f>E77/D77*100</f>
        <v>0</v>
      </c>
      <c r="H77" s="8">
        <v>53</v>
      </c>
      <c r="I77" s="8">
        <f t="shared" si="3"/>
        <v>0</v>
      </c>
    </row>
    <row r="78" spans="1:9" ht="51">
      <c r="A78" s="24" t="s">
        <v>82</v>
      </c>
      <c r="B78" s="25" t="s">
        <v>438</v>
      </c>
      <c r="C78" s="8">
        <v>1377</v>
      </c>
      <c r="D78" s="8">
        <v>1377</v>
      </c>
      <c r="E78" s="8">
        <v>547.25</v>
      </c>
      <c r="F78" s="8">
        <f>E78/C78*100</f>
        <v>39.742193173565724</v>
      </c>
      <c r="G78" s="8">
        <f>E78/D78*100</f>
        <v>39.742193173565724</v>
      </c>
      <c r="H78" s="8">
        <v>3983.15</v>
      </c>
      <c r="I78" s="8">
        <f t="shared" si="3"/>
        <v>13.739126068563825</v>
      </c>
    </row>
    <row r="79" spans="1:9" ht="51">
      <c r="A79" s="4" t="s">
        <v>83</v>
      </c>
      <c r="B79" s="5" t="s">
        <v>439</v>
      </c>
      <c r="C79" s="8">
        <v>575</v>
      </c>
      <c r="D79" s="8">
        <v>575</v>
      </c>
      <c r="E79" s="8">
        <v>320</v>
      </c>
      <c r="F79" s="8">
        <f>E79/C79*100</f>
        <v>55.65217391304348</v>
      </c>
      <c r="G79" s="8">
        <f>E79/D79*100</f>
        <v>55.65217391304348</v>
      </c>
      <c r="H79" s="8">
        <v>178</v>
      </c>
      <c r="I79" s="8">
        <f t="shared" si="3"/>
        <v>179.7752808988764</v>
      </c>
    </row>
    <row r="80" spans="1:9" ht="38.25">
      <c r="A80" s="4" t="s">
        <v>84</v>
      </c>
      <c r="B80" s="5" t="s">
        <v>440</v>
      </c>
      <c r="C80" s="8">
        <v>235</v>
      </c>
      <c r="D80" s="8">
        <v>235</v>
      </c>
      <c r="E80" s="8">
        <v>1065</v>
      </c>
      <c r="F80" s="8" t="s">
        <v>983</v>
      </c>
      <c r="G80" s="8" t="s">
        <v>983</v>
      </c>
      <c r="H80" s="8">
        <v>7620</v>
      </c>
      <c r="I80" s="8">
        <f t="shared" si="3"/>
        <v>13.976377952755906</v>
      </c>
    </row>
    <row r="81" spans="1:9" s="14" customFormat="1" ht="25.5">
      <c r="A81" s="28" t="s">
        <v>85</v>
      </c>
      <c r="B81" s="29" t="s">
        <v>441</v>
      </c>
      <c r="C81" s="7">
        <v>0</v>
      </c>
      <c r="D81" s="7">
        <v>0</v>
      </c>
      <c r="E81" s="7">
        <v>316.91549</v>
      </c>
      <c r="F81" s="7">
        <v>0</v>
      </c>
      <c r="G81" s="7">
        <v>0</v>
      </c>
      <c r="H81" s="7">
        <v>211.03504999999998</v>
      </c>
      <c r="I81" s="7">
        <f t="shared" si="3"/>
        <v>150.1719690639067</v>
      </c>
    </row>
    <row r="82" spans="1:9" ht="25.5">
      <c r="A82" s="4" t="s">
        <v>86</v>
      </c>
      <c r="B82" s="5" t="s">
        <v>442</v>
      </c>
      <c r="C82" s="8">
        <v>0</v>
      </c>
      <c r="D82" s="8">
        <v>0</v>
      </c>
      <c r="E82" s="8">
        <v>18.96102</v>
      </c>
      <c r="F82" s="8">
        <v>0</v>
      </c>
      <c r="G82" s="8">
        <v>0</v>
      </c>
      <c r="H82" s="8">
        <v>-9.48415</v>
      </c>
      <c r="I82" s="8">
        <v>0</v>
      </c>
    </row>
    <row r="83" spans="1:9" ht="25.5">
      <c r="A83" s="4" t="s">
        <v>87</v>
      </c>
      <c r="B83" s="5" t="s">
        <v>443</v>
      </c>
      <c r="C83" s="8">
        <v>0</v>
      </c>
      <c r="D83" s="8">
        <v>0</v>
      </c>
      <c r="E83" s="8">
        <v>-1.80668</v>
      </c>
      <c r="F83" s="8">
        <v>0</v>
      </c>
      <c r="G83" s="8">
        <v>0</v>
      </c>
      <c r="H83" s="8">
        <v>-5.94876</v>
      </c>
      <c r="I83" s="8">
        <f t="shared" si="3"/>
        <v>30.37069910367875</v>
      </c>
    </row>
    <row r="84" spans="1:9" ht="25.5">
      <c r="A84" s="4" t="s">
        <v>88</v>
      </c>
      <c r="B84" s="5" t="s">
        <v>444</v>
      </c>
      <c r="C84" s="8">
        <v>0</v>
      </c>
      <c r="D84" s="8">
        <v>0</v>
      </c>
      <c r="E84" s="8">
        <v>20.7677</v>
      </c>
      <c r="F84" s="8">
        <v>0</v>
      </c>
      <c r="G84" s="8">
        <v>0</v>
      </c>
      <c r="H84" s="8">
        <v>-3.53539</v>
      </c>
      <c r="I84" s="8">
        <v>0</v>
      </c>
    </row>
    <row r="85" spans="1:9" ht="12.75">
      <c r="A85" s="4" t="s">
        <v>89</v>
      </c>
      <c r="B85" s="5" t="s">
        <v>445</v>
      </c>
      <c r="C85" s="8">
        <v>0</v>
      </c>
      <c r="D85" s="8">
        <v>0</v>
      </c>
      <c r="E85" s="8">
        <v>13.74456</v>
      </c>
      <c r="F85" s="8">
        <v>0</v>
      </c>
      <c r="G85" s="8">
        <v>0</v>
      </c>
      <c r="H85" s="8">
        <v>33.90294</v>
      </c>
      <c r="I85" s="8">
        <f t="shared" si="3"/>
        <v>40.5409088415341</v>
      </c>
    </row>
    <row r="86" spans="1:9" ht="12.75">
      <c r="A86" s="4" t="s">
        <v>90</v>
      </c>
      <c r="B86" s="5" t="s">
        <v>446</v>
      </c>
      <c r="C86" s="8">
        <v>0</v>
      </c>
      <c r="D86" s="8">
        <v>0</v>
      </c>
      <c r="E86" s="8">
        <v>0.8812000000000001</v>
      </c>
      <c r="F86" s="8">
        <v>0</v>
      </c>
      <c r="G86" s="8">
        <v>0</v>
      </c>
      <c r="H86" s="8">
        <v>6.159680000000001</v>
      </c>
      <c r="I86" s="8">
        <f t="shared" si="3"/>
        <v>14.305937970803678</v>
      </c>
    </row>
    <row r="87" spans="1:9" ht="12.75">
      <c r="A87" s="4" t="s">
        <v>91</v>
      </c>
      <c r="B87" s="5" t="s">
        <v>447</v>
      </c>
      <c r="C87" s="8">
        <v>0</v>
      </c>
      <c r="D87" s="8">
        <v>0</v>
      </c>
      <c r="E87" s="8">
        <v>0.8812000000000001</v>
      </c>
      <c r="F87" s="8">
        <v>0</v>
      </c>
      <c r="G87" s="8">
        <v>0</v>
      </c>
      <c r="H87" s="8">
        <v>6.159680000000001</v>
      </c>
      <c r="I87" s="8">
        <f t="shared" si="3"/>
        <v>14.305937970803678</v>
      </c>
    </row>
    <row r="88" spans="1:9" ht="12.75">
      <c r="A88" s="4" t="s">
        <v>92</v>
      </c>
      <c r="B88" s="5" t="s">
        <v>448</v>
      </c>
      <c r="C88" s="8">
        <v>0</v>
      </c>
      <c r="D88" s="8">
        <v>0</v>
      </c>
      <c r="E88" s="8">
        <v>12.86336</v>
      </c>
      <c r="F88" s="8">
        <v>0</v>
      </c>
      <c r="G88" s="8">
        <v>0</v>
      </c>
      <c r="H88" s="8">
        <v>27.74326</v>
      </c>
      <c r="I88" s="8">
        <f t="shared" si="3"/>
        <v>46.36571188822078</v>
      </c>
    </row>
    <row r="89" spans="1:9" ht="51">
      <c r="A89" s="4" t="s">
        <v>93</v>
      </c>
      <c r="B89" s="5" t="s">
        <v>449</v>
      </c>
      <c r="C89" s="8">
        <v>0</v>
      </c>
      <c r="D89" s="8">
        <v>0</v>
      </c>
      <c r="E89" s="8">
        <v>12.86336</v>
      </c>
      <c r="F89" s="8">
        <v>0</v>
      </c>
      <c r="G89" s="8">
        <v>0</v>
      </c>
      <c r="H89" s="8">
        <v>27.74326</v>
      </c>
      <c r="I89" s="8">
        <f t="shared" si="3"/>
        <v>46.36571188822078</v>
      </c>
    </row>
    <row r="90" spans="1:9" ht="12.75">
      <c r="A90" s="4" t="s">
        <v>94</v>
      </c>
      <c r="B90" s="5" t="s">
        <v>450</v>
      </c>
      <c r="C90" s="8">
        <v>0</v>
      </c>
      <c r="D90" s="8">
        <v>0</v>
      </c>
      <c r="E90" s="8">
        <v>123.07664</v>
      </c>
      <c r="F90" s="8">
        <v>0</v>
      </c>
      <c r="G90" s="8">
        <v>0</v>
      </c>
      <c r="H90" s="8">
        <v>50.62883</v>
      </c>
      <c r="I90" s="8" t="s">
        <v>983</v>
      </c>
    </row>
    <row r="91" spans="1:9" ht="12.75">
      <c r="A91" s="4" t="s">
        <v>95</v>
      </c>
      <c r="B91" s="5" t="s">
        <v>451</v>
      </c>
      <c r="C91" s="8">
        <v>0</v>
      </c>
      <c r="D91" s="8">
        <v>0</v>
      </c>
      <c r="E91" s="8">
        <v>0.2356</v>
      </c>
      <c r="F91" s="8">
        <v>0</v>
      </c>
      <c r="G91" s="8">
        <v>0</v>
      </c>
      <c r="H91" s="8">
        <v>1.39058</v>
      </c>
      <c r="I91" s="8">
        <f t="shared" si="3"/>
        <v>16.942570725884167</v>
      </c>
    </row>
    <row r="92" spans="1:9" ht="25.5">
      <c r="A92" s="4" t="s">
        <v>96</v>
      </c>
      <c r="B92" s="5" t="s">
        <v>452</v>
      </c>
      <c r="C92" s="8">
        <v>0</v>
      </c>
      <c r="D92" s="8">
        <v>0</v>
      </c>
      <c r="E92" s="8">
        <v>9.023729999999999</v>
      </c>
      <c r="F92" s="8">
        <v>0</v>
      </c>
      <c r="G92" s="8">
        <v>0</v>
      </c>
      <c r="H92" s="8">
        <v>23.908369999999998</v>
      </c>
      <c r="I92" s="8">
        <f t="shared" si="3"/>
        <v>37.74297453151344</v>
      </c>
    </row>
    <row r="93" spans="1:9" ht="12.75">
      <c r="A93" s="4" t="s">
        <v>97</v>
      </c>
      <c r="B93" s="5" t="s">
        <v>453</v>
      </c>
      <c r="C93" s="8">
        <v>0</v>
      </c>
      <c r="D93" s="8">
        <v>0</v>
      </c>
      <c r="E93" s="8">
        <v>107.85131</v>
      </c>
      <c r="F93" s="8">
        <v>0</v>
      </c>
      <c r="G93" s="8">
        <v>0</v>
      </c>
      <c r="H93" s="8">
        <v>25.32988</v>
      </c>
      <c r="I93" s="8" t="s">
        <v>983</v>
      </c>
    </row>
    <row r="94" spans="1:9" ht="12.75">
      <c r="A94" s="4" t="s">
        <v>98</v>
      </c>
      <c r="B94" s="5" t="s">
        <v>454</v>
      </c>
      <c r="C94" s="8">
        <v>0</v>
      </c>
      <c r="D94" s="8">
        <v>0</v>
      </c>
      <c r="E94" s="8">
        <v>5.966</v>
      </c>
      <c r="F94" s="8">
        <v>0</v>
      </c>
      <c r="G94" s="8">
        <v>0</v>
      </c>
      <c r="H94" s="8">
        <v>0</v>
      </c>
      <c r="I94" s="8">
        <v>0</v>
      </c>
    </row>
    <row r="95" spans="1:9" ht="12.75">
      <c r="A95" s="4" t="s">
        <v>99</v>
      </c>
      <c r="B95" s="5" t="s">
        <v>455</v>
      </c>
      <c r="C95" s="8">
        <v>0</v>
      </c>
      <c r="D95" s="8">
        <v>0</v>
      </c>
      <c r="E95" s="8">
        <v>0.8</v>
      </c>
      <c r="F95" s="8">
        <v>0</v>
      </c>
      <c r="G95" s="8">
        <v>0</v>
      </c>
      <c r="H95" s="8">
        <v>0</v>
      </c>
      <c r="I95" s="8">
        <v>0</v>
      </c>
    </row>
    <row r="96" spans="1:9" ht="25.5">
      <c r="A96" s="4" t="s">
        <v>100</v>
      </c>
      <c r="B96" s="5" t="s">
        <v>456</v>
      </c>
      <c r="C96" s="8">
        <v>0</v>
      </c>
      <c r="D96" s="8">
        <v>0</v>
      </c>
      <c r="E96" s="8">
        <v>0.8</v>
      </c>
      <c r="F96" s="8">
        <v>0</v>
      </c>
      <c r="G96" s="8">
        <v>0</v>
      </c>
      <c r="H96" s="8">
        <v>0</v>
      </c>
      <c r="I96" s="8">
        <v>0</v>
      </c>
    </row>
    <row r="97" spans="1:9" ht="25.5">
      <c r="A97" s="4" t="s">
        <v>101</v>
      </c>
      <c r="B97" s="5" t="s">
        <v>457</v>
      </c>
      <c r="C97" s="8">
        <v>0</v>
      </c>
      <c r="D97" s="8">
        <v>0</v>
      </c>
      <c r="E97" s="8">
        <v>160.33327</v>
      </c>
      <c r="F97" s="8">
        <v>0</v>
      </c>
      <c r="G97" s="8">
        <v>0</v>
      </c>
      <c r="H97" s="8">
        <v>135.98743</v>
      </c>
      <c r="I97" s="8">
        <f t="shared" si="3"/>
        <v>117.90300765298676</v>
      </c>
    </row>
    <row r="98" spans="1:9" ht="12.75">
      <c r="A98" s="4" t="s">
        <v>102</v>
      </c>
      <c r="B98" s="5" t="s">
        <v>458</v>
      </c>
      <c r="C98" s="8">
        <v>0</v>
      </c>
      <c r="D98" s="8">
        <v>0</v>
      </c>
      <c r="E98" s="8">
        <v>159.89797000000002</v>
      </c>
      <c r="F98" s="8">
        <v>0</v>
      </c>
      <c r="G98" s="8">
        <v>0</v>
      </c>
      <c r="H98" s="8">
        <v>129.05516</v>
      </c>
      <c r="I98" s="8">
        <f t="shared" si="3"/>
        <v>123.89893592786217</v>
      </c>
    </row>
    <row r="99" spans="1:9" s="14" customFormat="1" ht="12.75">
      <c r="A99" s="4" t="s">
        <v>103</v>
      </c>
      <c r="B99" s="5" t="s">
        <v>459</v>
      </c>
      <c r="C99" s="8">
        <v>0</v>
      </c>
      <c r="D99" s="8">
        <v>0</v>
      </c>
      <c r="E99" s="8">
        <v>0.4353</v>
      </c>
      <c r="F99" s="8">
        <v>0</v>
      </c>
      <c r="G99" s="8">
        <v>0</v>
      </c>
      <c r="H99" s="8">
        <v>6.932270000000001</v>
      </c>
      <c r="I99" s="8">
        <f t="shared" si="3"/>
        <v>6.279328416233067</v>
      </c>
    </row>
    <row r="100" spans="1:9" ht="25.5">
      <c r="A100" s="28" t="s">
        <v>104</v>
      </c>
      <c r="B100" s="29" t="s">
        <v>460</v>
      </c>
      <c r="C100" s="7">
        <v>107630.7</v>
      </c>
      <c r="D100" s="7">
        <v>107630.7</v>
      </c>
      <c r="E100" s="7">
        <v>106003.99293000001</v>
      </c>
      <c r="F100" s="7">
        <f>E100/C100*100</f>
        <v>98.48862167578582</v>
      </c>
      <c r="G100" s="7">
        <f>E100/D100*100</f>
        <v>98.48862167578582</v>
      </c>
      <c r="H100" s="7">
        <v>69534.12534</v>
      </c>
      <c r="I100" s="7">
        <f t="shared" si="3"/>
        <v>152.44887659357738</v>
      </c>
    </row>
    <row r="101" spans="1:9" ht="51">
      <c r="A101" s="4" t="s">
        <v>105</v>
      </c>
      <c r="B101" s="5" t="s">
        <v>461</v>
      </c>
      <c r="C101" s="8">
        <v>3498.8</v>
      </c>
      <c r="D101" s="8">
        <v>3498.8</v>
      </c>
      <c r="E101" s="8">
        <v>25303.0416</v>
      </c>
      <c r="F101" s="8" t="s">
        <v>983</v>
      </c>
      <c r="G101" s="8" t="s">
        <v>983</v>
      </c>
      <c r="H101" s="8">
        <v>24657.27012</v>
      </c>
      <c r="I101" s="8">
        <f t="shared" si="3"/>
        <v>102.61899016743222</v>
      </c>
    </row>
    <row r="102" spans="1:9" ht="38.25">
      <c r="A102" s="4" t="s">
        <v>106</v>
      </c>
      <c r="B102" s="5" t="s">
        <v>462</v>
      </c>
      <c r="C102" s="8">
        <v>3498.8</v>
      </c>
      <c r="D102" s="8">
        <v>3498.8</v>
      </c>
      <c r="E102" s="8">
        <v>25303.0416</v>
      </c>
      <c r="F102" s="8" t="s">
        <v>983</v>
      </c>
      <c r="G102" s="8" t="s">
        <v>983</v>
      </c>
      <c r="H102" s="8">
        <v>24657.27012</v>
      </c>
      <c r="I102" s="8">
        <f t="shared" si="3"/>
        <v>102.61899016743222</v>
      </c>
    </row>
    <row r="103" spans="1:9" ht="12.75">
      <c r="A103" s="4" t="s">
        <v>107</v>
      </c>
      <c r="B103" s="5" t="s">
        <v>463</v>
      </c>
      <c r="C103" s="8">
        <v>42323.5</v>
      </c>
      <c r="D103" s="8">
        <v>42323.5</v>
      </c>
      <c r="E103" s="8">
        <v>12424.18207</v>
      </c>
      <c r="F103" s="8">
        <f>E103/C103*100</f>
        <v>29.355280328895294</v>
      </c>
      <c r="G103" s="8">
        <f>E103/D103*100</f>
        <v>29.355280328895294</v>
      </c>
      <c r="H103" s="8">
        <v>11412.00258</v>
      </c>
      <c r="I103" s="8">
        <f t="shared" si="3"/>
        <v>108.86942920757734</v>
      </c>
    </row>
    <row r="104" spans="1:9" ht="25.5">
      <c r="A104" s="4" t="s">
        <v>108</v>
      </c>
      <c r="B104" s="5" t="s">
        <v>464</v>
      </c>
      <c r="C104" s="8">
        <v>42323.5</v>
      </c>
      <c r="D104" s="8">
        <v>42323.5</v>
      </c>
      <c r="E104" s="8">
        <v>12424.18207</v>
      </c>
      <c r="F104" s="8">
        <f>E104/C104*100</f>
        <v>29.355280328895294</v>
      </c>
      <c r="G104" s="8">
        <f>E104/D104*100</f>
        <v>29.355280328895294</v>
      </c>
      <c r="H104" s="8">
        <v>11412.00258</v>
      </c>
      <c r="I104" s="8">
        <f t="shared" si="3"/>
        <v>108.86942920757734</v>
      </c>
    </row>
    <row r="105" spans="1:9" ht="51">
      <c r="A105" s="4" t="s">
        <v>109</v>
      </c>
      <c r="B105" s="5" t="s">
        <v>465</v>
      </c>
      <c r="C105" s="8">
        <v>59705.4</v>
      </c>
      <c r="D105" s="8">
        <v>59705.4</v>
      </c>
      <c r="E105" s="8">
        <v>64754.64992</v>
      </c>
      <c r="F105" s="8">
        <f>E105/C105*100</f>
        <v>108.45694010926985</v>
      </c>
      <c r="G105" s="8">
        <f>E105/D105*100</f>
        <v>108.45694010926985</v>
      </c>
      <c r="H105" s="8">
        <v>28464.67396</v>
      </c>
      <c r="I105" s="8" t="s">
        <v>983</v>
      </c>
    </row>
    <row r="106" spans="1:9" ht="51">
      <c r="A106" s="4" t="s">
        <v>110</v>
      </c>
      <c r="B106" s="5" t="s">
        <v>466</v>
      </c>
      <c r="C106" s="8">
        <v>35227.2</v>
      </c>
      <c r="D106" s="8">
        <v>35227.2</v>
      </c>
      <c r="E106" s="8">
        <v>49959.34358</v>
      </c>
      <c r="F106" s="8">
        <f>E106/C106*100</f>
        <v>141.82036488849528</v>
      </c>
      <c r="G106" s="8">
        <f>E106/D106*100</f>
        <v>141.82036488849528</v>
      </c>
      <c r="H106" s="8">
        <v>14797.59841</v>
      </c>
      <c r="I106" s="8" t="s">
        <v>983</v>
      </c>
    </row>
    <row r="107" spans="1:9" ht="51">
      <c r="A107" s="4" t="s">
        <v>111</v>
      </c>
      <c r="B107" s="5" t="s">
        <v>467</v>
      </c>
      <c r="C107" s="8">
        <v>35227.2</v>
      </c>
      <c r="D107" s="8">
        <v>35227.2</v>
      </c>
      <c r="E107" s="8">
        <v>49959.34358</v>
      </c>
      <c r="F107" s="8">
        <f>E107/C107*100</f>
        <v>141.82036488849528</v>
      </c>
      <c r="G107" s="8">
        <f>E107/D107*100</f>
        <v>141.82036488849528</v>
      </c>
      <c r="H107" s="8">
        <v>14797.59841</v>
      </c>
      <c r="I107" s="8" t="s">
        <v>983</v>
      </c>
    </row>
    <row r="108" spans="1:9" ht="51">
      <c r="A108" s="4" t="s">
        <v>112</v>
      </c>
      <c r="B108" s="5" t="s">
        <v>468</v>
      </c>
      <c r="C108" s="8">
        <v>8824.4</v>
      </c>
      <c r="D108" s="8">
        <v>8824.4</v>
      </c>
      <c r="E108" s="8">
        <v>5611.855269999999</v>
      </c>
      <c r="F108" s="8">
        <f>E108/C108*100</f>
        <v>63.59475171116449</v>
      </c>
      <c r="G108" s="8">
        <f>E108/D108*100</f>
        <v>63.59475171116449</v>
      </c>
      <c r="H108" s="8">
        <v>4619.563639999999</v>
      </c>
      <c r="I108" s="8">
        <f t="shared" si="3"/>
        <v>121.48020261931059</v>
      </c>
    </row>
    <row r="109" spans="1:9" ht="51">
      <c r="A109" s="4" t="s">
        <v>113</v>
      </c>
      <c r="B109" s="5" t="s">
        <v>469</v>
      </c>
      <c r="C109" s="8">
        <v>8824.4</v>
      </c>
      <c r="D109" s="8">
        <v>8824.4</v>
      </c>
      <c r="E109" s="8">
        <v>5611.855269999999</v>
      </c>
      <c r="F109" s="8">
        <f>E109/C109*100</f>
        <v>63.59475171116449</v>
      </c>
      <c r="G109" s="8">
        <f>E109/D109*100</f>
        <v>63.59475171116449</v>
      </c>
      <c r="H109" s="8">
        <v>4619.563639999999</v>
      </c>
      <c r="I109" s="8">
        <f t="shared" si="3"/>
        <v>121.48020261931059</v>
      </c>
    </row>
    <row r="110" spans="1:9" ht="25.5">
      <c r="A110" s="4" t="s">
        <v>114</v>
      </c>
      <c r="B110" s="5" t="s">
        <v>470</v>
      </c>
      <c r="C110" s="8">
        <v>15653.8</v>
      </c>
      <c r="D110" s="8">
        <v>15653.8</v>
      </c>
      <c r="E110" s="8">
        <v>9183.451070000001</v>
      </c>
      <c r="F110" s="8">
        <f>E110/C110*100</f>
        <v>58.66595376202584</v>
      </c>
      <c r="G110" s="8">
        <f>E110/D110*100</f>
        <v>58.66595376202584</v>
      </c>
      <c r="H110" s="8">
        <v>9047.51191</v>
      </c>
      <c r="I110" s="8">
        <f t="shared" si="3"/>
        <v>101.50250324456331</v>
      </c>
    </row>
    <row r="111" spans="1:9" ht="25.5">
      <c r="A111" s="4" t="s">
        <v>115</v>
      </c>
      <c r="B111" s="5" t="s">
        <v>471</v>
      </c>
      <c r="C111" s="8">
        <v>15653.8</v>
      </c>
      <c r="D111" s="8">
        <v>15653.8</v>
      </c>
      <c r="E111" s="8">
        <v>9183.451070000001</v>
      </c>
      <c r="F111" s="8">
        <f>E111/C111*100</f>
        <v>58.66595376202584</v>
      </c>
      <c r="G111" s="8">
        <f>E111/D111*100</f>
        <v>58.66595376202584</v>
      </c>
      <c r="H111" s="8">
        <v>9047.51191</v>
      </c>
      <c r="I111" s="8">
        <f t="shared" si="3"/>
        <v>101.50250324456331</v>
      </c>
    </row>
    <row r="112" spans="1:9" ht="25.5">
      <c r="A112" s="4" t="s">
        <v>116</v>
      </c>
      <c r="B112" s="5" t="s">
        <v>472</v>
      </c>
      <c r="C112" s="8">
        <v>0</v>
      </c>
      <c r="D112" s="8">
        <v>0</v>
      </c>
      <c r="E112" s="8">
        <v>0.12806</v>
      </c>
      <c r="F112" s="8">
        <v>0</v>
      </c>
      <c r="G112" s="8">
        <v>0</v>
      </c>
      <c r="H112" s="8">
        <v>0</v>
      </c>
      <c r="I112" s="8">
        <v>0</v>
      </c>
    </row>
    <row r="113" spans="1:9" ht="25.5">
      <c r="A113" s="4" t="s">
        <v>117</v>
      </c>
      <c r="B113" s="5" t="s">
        <v>473</v>
      </c>
      <c r="C113" s="8">
        <v>0</v>
      </c>
      <c r="D113" s="8">
        <v>0</v>
      </c>
      <c r="E113" s="8">
        <v>0.12806</v>
      </c>
      <c r="F113" s="8">
        <v>0</v>
      </c>
      <c r="G113" s="8">
        <v>0</v>
      </c>
      <c r="H113" s="8">
        <v>0</v>
      </c>
      <c r="I113" s="8">
        <v>0</v>
      </c>
    </row>
    <row r="114" spans="1:9" ht="63.75">
      <c r="A114" s="4" t="s">
        <v>118</v>
      </c>
      <c r="B114" s="5" t="s">
        <v>474</v>
      </c>
      <c r="C114" s="8">
        <v>0</v>
      </c>
      <c r="D114" s="8">
        <v>0</v>
      </c>
      <c r="E114" s="8">
        <v>0.12806</v>
      </c>
      <c r="F114" s="8">
        <v>0</v>
      </c>
      <c r="G114" s="8">
        <v>0</v>
      </c>
      <c r="H114" s="8">
        <v>0</v>
      </c>
      <c r="I114" s="8">
        <v>0</v>
      </c>
    </row>
    <row r="115" spans="1:9" ht="12.75">
      <c r="A115" s="4" t="s">
        <v>119</v>
      </c>
      <c r="B115" s="5" t="s">
        <v>475</v>
      </c>
      <c r="C115" s="8">
        <v>2103</v>
      </c>
      <c r="D115" s="8">
        <v>2103</v>
      </c>
      <c r="E115" s="8">
        <v>3358.49485</v>
      </c>
      <c r="F115" s="8">
        <f>E115/C115*100</f>
        <v>159.70018307180217</v>
      </c>
      <c r="G115" s="8">
        <f>E115/D115*100</f>
        <v>159.70018307180217</v>
      </c>
      <c r="H115" s="8">
        <v>5000.17868</v>
      </c>
      <c r="I115" s="8">
        <f t="shared" si="3"/>
        <v>67.16749670233784</v>
      </c>
    </row>
    <row r="116" spans="1:9" ht="25.5">
      <c r="A116" s="4" t="s">
        <v>120</v>
      </c>
      <c r="B116" s="5" t="s">
        <v>476</v>
      </c>
      <c r="C116" s="8">
        <v>2103</v>
      </c>
      <c r="D116" s="8">
        <v>2103</v>
      </c>
      <c r="E116" s="8">
        <v>3358.49485</v>
      </c>
      <c r="F116" s="8">
        <f>E116/C116*100</f>
        <v>159.70018307180217</v>
      </c>
      <c r="G116" s="8">
        <f>E116/D116*100</f>
        <v>159.70018307180217</v>
      </c>
      <c r="H116" s="8">
        <v>5000.17868</v>
      </c>
      <c r="I116" s="8">
        <f t="shared" si="3"/>
        <v>67.16749670233784</v>
      </c>
    </row>
    <row r="117" spans="1:9" ht="38.25">
      <c r="A117" s="4" t="s">
        <v>121</v>
      </c>
      <c r="B117" s="5" t="s">
        <v>477</v>
      </c>
      <c r="C117" s="8">
        <v>2103</v>
      </c>
      <c r="D117" s="8">
        <v>2103</v>
      </c>
      <c r="E117" s="8">
        <v>3358.49485</v>
      </c>
      <c r="F117" s="8">
        <f>E117/C117*100</f>
        <v>159.70018307180217</v>
      </c>
      <c r="G117" s="8">
        <f>E117/D117*100</f>
        <v>159.70018307180217</v>
      </c>
      <c r="H117" s="8">
        <v>5000.17868</v>
      </c>
      <c r="I117" s="8">
        <f t="shared" si="3"/>
        <v>67.16749670233784</v>
      </c>
    </row>
    <row r="118" spans="1:9" ht="51">
      <c r="A118" s="4" t="s">
        <v>122</v>
      </c>
      <c r="B118" s="5" t="s">
        <v>478</v>
      </c>
      <c r="C118" s="8">
        <v>0</v>
      </c>
      <c r="D118" s="8">
        <v>0</v>
      </c>
      <c r="E118" s="8">
        <v>163.49643</v>
      </c>
      <c r="F118" s="8">
        <v>0</v>
      </c>
      <c r="G118" s="8">
        <v>0</v>
      </c>
      <c r="H118" s="8">
        <v>0</v>
      </c>
      <c r="I118" s="8">
        <v>0</v>
      </c>
    </row>
    <row r="119" spans="1:9" ht="51">
      <c r="A119" s="4" t="s">
        <v>123</v>
      </c>
      <c r="B119" s="5" t="s">
        <v>479</v>
      </c>
      <c r="C119" s="8">
        <v>0</v>
      </c>
      <c r="D119" s="8">
        <v>0</v>
      </c>
      <c r="E119" s="8">
        <v>163.49643</v>
      </c>
      <c r="F119" s="8">
        <v>0</v>
      </c>
      <c r="G119" s="8">
        <v>0</v>
      </c>
      <c r="H119" s="8">
        <v>0</v>
      </c>
      <c r="I119" s="8">
        <v>0</v>
      </c>
    </row>
    <row r="120" spans="1:9" s="14" customFormat="1" ht="63.75">
      <c r="A120" s="4" t="s">
        <v>124</v>
      </c>
      <c r="B120" s="5" t="s">
        <v>480</v>
      </c>
      <c r="C120" s="8">
        <v>0</v>
      </c>
      <c r="D120" s="8">
        <v>0</v>
      </c>
      <c r="E120" s="8">
        <v>163.49643</v>
      </c>
      <c r="F120" s="8">
        <v>0</v>
      </c>
      <c r="G120" s="8">
        <v>0</v>
      </c>
      <c r="H120" s="8">
        <v>0</v>
      </c>
      <c r="I120" s="8">
        <v>0</v>
      </c>
    </row>
    <row r="121" spans="1:9" ht="12.75">
      <c r="A121" s="28" t="s">
        <v>125</v>
      </c>
      <c r="B121" s="29" t="s">
        <v>481</v>
      </c>
      <c r="C121" s="7">
        <v>191893.2</v>
      </c>
      <c r="D121" s="7">
        <v>191893.2</v>
      </c>
      <c r="E121" s="7">
        <v>158584.3156</v>
      </c>
      <c r="F121" s="7">
        <f>E121/C121*100</f>
        <v>82.64196730264543</v>
      </c>
      <c r="G121" s="7">
        <f>E121/D121*100</f>
        <v>82.64196730264543</v>
      </c>
      <c r="H121" s="7">
        <v>152193.84599</v>
      </c>
      <c r="I121" s="7">
        <f t="shared" si="3"/>
        <v>104.19890145257247</v>
      </c>
    </row>
    <row r="122" spans="1:9" ht="12.75">
      <c r="A122" s="4" t="s">
        <v>126</v>
      </c>
      <c r="B122" s="5" t="s">
        <v>482</v>
      </c>
      <c r="C122" s="8">
        <v>9714</v>
      </c>
      <c r="D122" s="8">
        <v>9714</v>
      </c>
      <c r="E122" s="8">
        <v>25073.47568</v>
      </c>
      <c r="F122" s="8" t="s">
        <v>983</v>
      </c>
      <c r="G122" s="8" t="s">
        <v>983</v>
      </c>
      <c r="H122" s="8">
        <v>31477.886309999998</v>
      </c>
      <c r="I122" s="8">
        <f t="shared" si="3"/>
        <v>79.65425452354651</v>
      </c>
    </row>
    <row r="123" spans="1:9" ht="25.5">
      <c r="A123" s="4" t="s">
        <v>127</v>
      </c>
      <c r="B123" s="5" t="s">
        <v>483</v>
      </c>
      <c r="C123" s="8">
        <v>1131.7</v>
      </c>
      <c r="D123" s="8">
        <v>1131.7</v>
      </c>
      <c r="E123" s="8">
        <v>4078.80115</v>
      </c>
      <c r="F123" s="8" t="s">
        <v>983</v>
      </c>
      <c r="G123" s="8" t="s">
        <v>983</v>
      </c>
      <c r="H123" s="8">
        <v>3779.11219</v>
      </c>
      <c r="I123" s="8">
        <f t="shared" si="3"/>
        <v>107.93014192044932</v>
      </c>
    </row>
    <row r="124" spans="1:9" ht="25.5">
      <c r="A124" s="4" t="s">
        <v>128</v>
      </c>
      <c r="B124" s="5" t="s">
        <v>484</v>
      </c>
      <c r="C124" s="8">
        <v>0</v>
      </c>
      <c r="D124" s="8">
        <v>0</v>
      </c>
      <c r="E124" s="8">
        <v>194.34222</v>
      </c>
      <c r="F124" s="8">
        <v>0</v>
      </c>
      <c r="G124" s="8">
        <v>0</v>
      </c>
      <c r="H124" s="8">
        <v>725.2075699999999</v>
      </c>
      <c r="I124" s="8">
        <f t="shared" si="3"/>
        <v>26.7981510452242</v>
      </c>
    </row>
    <row r="125" spans="1:9" ht="12.75">
      <c r="A125" s="4" t="s">
        <v>129</v>
      </c>
      <c r="B125" s="5" t="s">
        <v>485</v>
      </c>
      <c r="C125" s="8">
        <v>3513.5</v>
      </c>
      <c r="D125" s="8">
        <v>3513.5</v>
      </c>
      <c r="E125" s="8">
        <v>7343.7721200000005</v>
      </c>
      <c r="F125" s="8" t="s">
        <v>983</v>
      </c>
      <c r="G125" s="8" t="s">
        <v>983</v>
      </c>
      <c r="H125" s="8">
        <v>11068.38536</v>
      </c>
      <c r="I125" s="8">
        <f t="shared" si="3"/>
        <v>66.34908237419735</v>
      </c>
    </row>
    <row r="126" spans="1:9" ht="12.75">
      <c r="A126" s="4" t="s">
        <v>130</v>
      </c>
      <c r="B126" s="5" t="s">
        <v>486</v>
      </c>
      <c r="C126" s="8">
        <v>5068.8</v>
      </c>
      <c r="D126" s="8">
        <v>5068.8</v>
      </c>
      <c r="E126" s="8">
        <v>13456.56019</v>
      </c>
      <c r="F126" s="8" t="s">
        <v>983</v>
      </c>
      <c r="G126" s="8" t="s">
        <v>983</v>
      </c>
      <c r="H126" s="8">
        <v>15905.05267</v>
      </c>
      <c r="I126" s="8">
        <f t="shared" si="3"/>
        <v>84.60556823795794</v>
      </c>
    </row>
    <row r="127" spans="1:9" ht="12.75">
      <c r="A127" s="4" t="s">
        <v>949</v>
      </c>
      <c r="B127" s="5" t="s">
        <v>950</v>
      </c>
      <c r="C127" s="8">
        <v>0</v>
      </c>
      <c r="D127" s="8">
        <v>0</v>
      </c>
      <c r="E127" s="8">
        <v>0</v>
      </c>
      <c r="F127" s="8">
        <v>0</v>
      </c>
      <c r="G127" s="8">
        <v>0</v>
      </c>
      <c r="H127" s="8">
        <v>0.12852000000000002</v>
      </c>
      <c r="I127" s="8">
        <f t="shared" si="3"/>
        <v>0</v>
      </c>
    </row>
    <row r="128" spans="1:9" ht="12.75">
      <c r="A128" s="4" t="s">
        <v>131</v>
      </c>
      <c r="B128" s="5" t="s">
        <v>487</v>
      </c>
      <c r="C128" s="8">
        <v>12574</v>
      </c>
      <c r="D128" s="8">
        <v>12574</v>
      </c>
      <c r="E128" s="8">
        <v>5272.619650000001</v>
      </c>
      <c r="F128" s="8">
        <f>E128/C128*100</f>
        <v>41.93271552409735</v>
      </c>
      <c r="G128" s="8">
        <f>E128/D128*100</f>
        <v>41.93271552409735</v>
      </c>
      <c r="H128" s="8">
        <v>13521.285810000001</v>
      </c>
      <c r="I128" s="8">
        <f t="shared" si="3"/>
        <v>38.99495746255511</v>
      </c>
    </row>
    <row r="129" spans="1:9" ht="38.25">
      <c r="A129" s="24" t="s">
        <v>132</v>
      </c>
      <c r="B129" s="25" t="s">
        <v>488</v>
      </c>
      <c r="C129" s="8">
        <v>12000</v>
      </c>
      <c r="D129" s="8">
        <v>12000</v>
      </c>
      <c r="E129" s="8">
        <v>4107.19659</v>
      </c>
      <c r="F129" s="8">
        <f>E129/C129*100</f>
        <v>34.22663824999999</v>
      </c>
      <c r="G129" s="8">
        <f>E129/D129*100</f>
        <v>34.22663824999999</v>
      </c>
      <c r="H129" s="8">
        <v>12740.06631</v>
      </c>
      <c r="I129" s="8">
        <f t="shared" si="3"/>
        <v>32.238423961546864</v>
      </c>
    </row>
    <row r="130" spans="1:9" ht="38.25">
      <c r="A130" s="4" t="s">
        <v>133</v>
      </c>
      <c r="B130" s="5" t="s">
        <v>489</v>
      </c>
      <c r="C130" s="8">
        <v>12000</v>
      </c>
      <c r="D130" s="8">
        <v>12000</v>
      </c>
      <c r="E130" s="8">
        <v>4107.19659</v>
      </c>
      <c r="F130" s="8">
        <f>E130/C130*100</f>
        <v>34.22663824999999</v>
      </c>
      <c r="G130" s="8">
        <f>E130/D130*100</f>
        <v>34.22663824999999</v>
      </c>
      <c r="H130" s="8">
        <v>12740.06631</v>
      </c>
      <c r="I130" s="8">
        <f t="shared" si="3"/>
        <v>32.238423961546864</v>
      </c>
    </row>
    <row r="131" spans="1:9" ht="25.5">
      <c r="A131" s="4" t="s">
        <v>134</v>
      </c>
      <c r="B131" s="5" t="s">
        <v>490</v>
      </c>
      <c r="C131" s="8">
        <v>19</v>
      </c>
      <c r="D131" s="8">
        <v>19</v>
      </c>
      <c r="E131" s="8">
        <v>135.42306</v>
      </c>
      <c r="F131" s="8" t="s">
        <v>983</v>
      </c>
      <c r="G131" s="8" t="s">
        <v>983</v>
      </c>
      <c r="H131" s="8">
        <v>13.7195</v>
      </c>
      <c r="I131" s="8" t="s">
        <v>983</v>
      </c>
    </row>
    <row r="132" spans="1:9" ht="38.25">
      <c r="A132" s="4" t="s">
        <v>135</v>
      </c>
      <c r="B132" s="5" t="s">
        <v>491</v>
      </c>
      <c r="C132" s="8">
        <v>275</v>
      </c>
      <c r="D132" s="8">
        <v>275</v>
      </c>
      <c r="E132" s="8">
        <v>730</v>
      </c>
      <c r="F132" s="8" t="s">
        <v>983</v>
      </c>
      <c r="G132" s="8" t="s">
        <v>983</v>
      </c>
      <c r="H132" s="8">
        <v>267.5</v>
      </c>
      <c r="I132" s="8" t="s">
        <v>983</v>
      </c>
    </row>
    <row r="133" spans="1:9" ht="38.25">
      <c r="A133" s="4" t="s">
        <v>136</v>
      </c>
      <c r="B133" s="5" t="s">
        <v>492</v>
      </c>
      <c r="C133" s="8">
        <v>275</v>
      </c>
      <c r="D133" s="8">
        <v>275</v>
      </c>
      <c r="E133" s="8">
        <v>730</v>
      </c>
      <c r="F133" s="8" t="s">
        <v>983</v>
      </c>
      <c r="G133" s="8" t="s">
        <v>983</v>
      </c>
      <c r="H133" s="8">
        <v>267.5</v>
      </c>
      <c r="I133" s="8" t="s">
        <v>983</v>
      </c>
    </row>
    <row r="134" spans="1:9" ht="12.75">
      <c r="A134" s="4" t="s">
        <v>137</v>
      </c>
      <c r="B134" s="5" t="s">
        <v>493</v>
      </c>
      <c r="C134" s="8">
        <v>280</v>
      </c>
      <c r="D134" s="8">
        <v>280</v>
      </c>
      <c r="E134" s="8">
        <v>300</v>
      </c>
      <c r="F134" s="8">
        <f>E134/C134*100</f>
        <v>107.14285714285714</v>
      </c>
      <c r="G134" s="8">
        <f>E134/D134*100</f>
        <v>107.14285714285714</v>
      </c>
      <c r="H134" s="8">
        <v>500</v>
      </c>
      <c r="I134" s="8">
        <f t="shared" si="3"/>
        <v>60</v>
      </c>
    </row>
    <row r="135" spans="1:9" ht="25.5">
      <c r="A135" s="4" t="s">
        <v>138</v>
      </c>
      <c r="B135" s="5" t="s">
        <v>494</v>
      </c>
      <c r="C135" s="8">
        <v>280</v>
      </c>
      <c r="D135" s="8">
        <v>280</v>
      </c>
      <c r="E135" s="8">
        <v>300</v>
      </c>
      <c r="F135" s="8">
        <f>E135/C135*100</f>
        <v>107.14285714285714</v>
      </c>
      <c r="G135" s="8">
        <f>E135/D135*100</f>
        <v>107.14285714285714</v>
      </c>
      <c r="H135" s="8">
        <v>500</v>
      </c>
      <c r="I135" s="8">
        <f t="shared" si="3"/>
        <v>60</v>
      </c>
    </row>
    <row r="136" spans="1:9" ht="12.75">
      <c r="A136" s="4" t="s">
        <v>139</v>
      </c>
      <c r="B136" s="5" t="s">
        <v>495</v>
      </c>
      <c r="C136" s="8">
        <v>169605.2</v>
      </c>
      <c r="D136" s="8">
        <v>169605.2</v>
      </c>
      <c r="E136" s="8">
        <v>128238.22026999999</v>
      </c>
      <c r="F136" s="8">
        <f>E136/C136*100</f>
        <v>75.60983995184108</v>
      </c>
      <c r="G136" s="8">
        <f>E136/D136*100</f>
        <v>75.60983995184108</v>
      </c>
      <c r="H136" s="8">
        <v>107194.67387</v>
      </c>
      <c r="I136" s="8">
        <f t="shared" si="3"/>
        <v>119.63114923556788</v>
      </c>
    </row>
    <row r="137" spans="1:9" ht="12.75">
      <c r="A137" s="4" t="s">
        <v>140</v>
      </c>
      <c r="B137" s="5" t="s">
        <v>496</v>
      </c>
      <c r="C137" s="8">
        <v>169605.2</v>
      </c>
      <c r="D137" s="8">
        <v>169605.2</v>
      </c>
      <c r="E137" s="8">
        <v>128238.22026999999</v>
      </c>
      <c r="F137" s="8">
        <f aca="true" t="shared" si="4" ref="F137:F201">E137/C137*100</f>
        <v>75.60983995184108</v>
      </c>
      <c r="G137" s="8">
        <f aca="true" t="shared" si="5" ref="G137:G201">E137/D137*100</f>
        <v>75.60983995184108</v>
      </c>
      <c r="H137" s="8">
        <v>107194.67387</v>
      </c>
      <c r="I137" s="8">
        <f aca="true" t="shared" si="6" ref="I137:I201">E137/H137*100</f>
        <v>119.63114923556788</v>
      </c>
    </row>
    <row r="138" spans="1:9" ht="38.25">
      <c r="A138" s="4" t="s">
        <v>141</v>
      </c>
      <c r="B138" s="5" t="s">
        <v>497</v>
      </c>
      <c r="C138" s="8">
        <v>12761.1</v>
      </c>
      <c r="D138" s="8">
        <v>12761.1</v>
      </c>
      <c r="E138" s="8">
        <v>1277.579</v>
      </c>
      <c r="F138" s="8">
        <f t="shared" si="4"/>
        <v>10.011511546810228</v>
      </c>
      <c r="G138" s="8">
        <f t="shared" si="5"/>
        <v>10.011511546810228</v>
      </c>
      <c r="H138" s="8">
        <v>208.32426</v>
      </c>
      <c r="I138" s="8" t="s">
        <v>983</v>
      </c>
    </row>
    <row r="139" spans="1:9" ht="25.5">
      <c r="A139" s="4" t="s">
        <v>142</v>
      </c>
      <c r="B139" s="5" t="s">
        <v>498</v>
      </c>
      <c r="C139" s="8">
        <v>131876.2</v>
      </c>
      <c r="D139" s="8">
        <v>131876.2</v>
      </c>
      <c r="E139" s="8">
        <v>113026.09416</v>
      </c>
      <c r="F139" s="8">
        <f t="shared" si="4"/>
        <v>85.70621094632692</v>
      </c>
      <c r="G139" s="8">
        <f t="shared" si="5"/>
        <v>85.70621094632692</v>
      </c>
      <c r="H139" s="8">
        <v>94799.54363</v>
      </c>
      <c r="I139" s="8">
        <f t="shared" si="6"/>
        <v>119.22641168098626</v>
      </c>
    </row>
    <row r="140" spans="1:9" s="14" customFormat="1" ht="25.5">
      <c r="A140" s="4" t="s">
        <v>143</v>
      </c>
      <c r="B140" s="5" t="s">
        <v>499</v>
      </c>
      <c r="C140" s="8">
        <v>24967.9</v>
      </c>
      <c r="D140" s="8">
        <v>24967.9</v>
      </c>
      <c r="E140" s="8">
        <v>13934.54711</v>
      </c>
      <c r="F140" s="8">
        <f t="shared" si="4"/>
        <v>55.80984828519819</v>
      </c>
      <c r="G140" s="8">
        <f t="shared" si="5"/>
        <v>55.80984828519819</v>
      </c>
      <c r="H140" s="8">
        <v>12186.805980000001</v>
      </c>
      <c r="I140" s="8">
        <f t="shared" si="6"/>
        <v>114.34125670719834</v>
      </c>
    </row>
    <row r="141" spans="1:9" ht="25.5">
      <c r="A141" s="28" t="s">
        <v>144</v>
      </c>
      <c r="B141" s="29" t="s">
        <v>500</v>
      </c>
      <c r="C141" s="7">
        <v>237125.4</v>
      </c>
      <c r="D141" s="7">
        <v>237125.4</v>
      </c>
      <c r="E141" s="7">
        <v>160156.54794999998</v>
      </c>
      <c r="F141" s="7">
        <f t="shared" si="4"/>
        <v>67.54086569806523</v>
      </c>
      <c r="G141" s="7">
        <f t="shared" si="5"/>
        <v>67.54086569806523</v>
      </c>
      <c r="H141" s="7">
        <v>184899.8604</v>
      </c>
      <c r="I141" s="7">
        <f t="shared" si="6"/>
        <v>86.61799289817094</v>
      </c>
    </row>
    <row r="142" spans="1:9" ht="12.75">
      <c r="A142" s="4" t="s">
        <v>145</v>
      </c>
      <c r="B142" s="5" t="s">
        <v>501</v>
      </c>
      <c r="C142" s="8">
        <v>24714.9</v>
      </c>
      <c r="D142" s="8">
        <v>24714.9</v>
      </c>
      <c r="E142" s="8">
        <v>12304.37266</v>
      </c>
      <c r="F142" s="8">
        <f t="shared" si="4"/>
        <v>49.78524153445897</v>
      </c>
      <c r="G142" s="8">
        <f t="shared" si="5"/>
        <v>49.78524153445897</v>
      </c>
      <c r="H142" s="8">
        <v>23405.6601</v>
      </c>
      <c r="I142" s="8">
        <f t="shared" si="6"/>
        <v>52.57007325334951</v>
      </c>
    </row>
    <row r="143" spans="1:9" ht="25.5">
      <c r="A143" s="4" t="s">
        <v>146</v>
      </c>
      <c r="B143" s="5" t="s">
        <v>502</v>
      </c>
      <c r="C143" s="8">
        <v>0</v>
      </c>
      <c r="D143" s="8">
        <v>0</v>
      </c>
      <c r="E143" s="8">
        <v>7.4</v>
      </c>
      <c r="F143" s="8">
        <v>0</v>
      </c>
      <c r="G143" s="8">
        <v>0</v>
      </c>
      <c r="H143" s="8">
        <v>15.65</v>
      </c>
      <c r="I143" s="8">
        <f t="shared" si="6"/>
        <v>47.284345047923324</v>
      </c>
    </row>
    <row r="144" spans="1:9" ht="51">
      <c r="A144" s="4" t="s">
        <v>147</v>
      </c>
      <c r="B144" s="5" t="s">
        <v>503</v>
      </c>
      <c r="C144" s="8">
        <v>0</v>
      </c>
      <c r="D144" s="8">
        <v>0</v>
      </c>
      <c r="E144" s="8">
        <v>7.4</v>
      </c>
      <c r="F144" s="8">
        <v>0</v>
      </c>
      <c r="G144" s="8">
        <v>0</v>
      </c>
      <c r="H144" s="8">
        <v>15.65</v>
      </c>
      <c r="I144" s="8">
        <f t="shared" si="6"/>
        <v>47.284345047923324</v>
      </c>
    </row>
    <row r="145" spans="1:9" ht="25.5">
      <c r="A145" s="4" t="s">
        <v>148</v>
      </c>
      <c r="B145" s="5" t="s">
        <v>504</v>
      </c>
      <c r="C145" s="8">
        <v>135.2</v>
      </c>
      <c r="D145" s="8">
        <v>135.2</v>
      </c>
      <c r="E145" s="8">
        <v>89.754</v>
      </c>
      <c r="F145" s="8">
        <f t="shared" si="4"/>
        <v>66.38609467455622</v>
      </c>
      <c r="G145" s="8">
        <f t="shared" si="5"/>
        <v>66.38609467455622</v>
      </c>
      <c r="H145" s="8">
        <v>23.8221</v>
      </c>
      <c r="I145" s="8" t="s">
        <v>983</v>
      </c>
    </row>
    <row r="146" spans="1:9" ht="51">
      <c r="A146" s="4" t="s">
        <v>149</v>
      </c>
      <c r="B146" s="5" t="s">
        <v>505</v>
      </c>
      <c r="C146" s="8">
        <v>135.2</v>
      </c>
      <c r="D146" s="8">
        <v>135.2</v>
      </c>
      <c r="E146" s="8">
        <v>89.754</v>
      </c>
      <c r="F146" s="8">
        <f t="shared" si="4"/>
        <v>66.38609467455622</v>
      </c>
      <c r="G146" s="8">
        <f t="shared" si="5"/>
        <v>66.38609467455622</v>
      </c>
      <c r="H146" s="8">
        <v>23.8221</v>
      </c>
      <c r="I146" s="8" t="s">
        <v>983</v>
      </c>
    </row>
    <row r="147" spans="1:9" ht="12.75">
      <c r="A147" s="4" t="s">
        <v>150</v>
      </c>
      <c r="B147" s="5" t="s">
        <v>506</v>
      </c>
      <c r="C147" s="8">
        <v>24579.7</v>
      </c>
      <c r="D147" s="8">
        <v>24579.7</v>
      </c>
      <c r="E147" s="8">
        <v>12207.21866</v>
      </c>
      <c r="F147" s="8">
        <f t="shared" si="4"/>
        <v>49.663822829408005</v>
      </c>
      <c r="G147" s="8">
        <f t="shared" si="5"/>
        <v>49.663822829408005</v>
      </c>
      <c r="H147" s="8">
        <v>23366.188</v>
      </c>
      <c r="I147" s="8">
        <f t="shared" si="6"/>
        <v>52.24309014375815</v>
      </c>
    </row>
    <row r="148" spans="1:9" ht="25.5">
      <c r="A148" s="4" t="s">
        <v>151</v>
      </c>
      <c r="B148" s="5" t="s">
        <v>507</v>
      </c>
      <c r="C148" s="8">
        <v>24579.7</v>
      </c>
      <c r="D148" s="8">
        <v>24579.7</v>
      </c>
      <c r="E148" s="8">
        <v>12207.21866</v>
      </c>
      <c r="F148" s="8">
        <f t="shared" si="4"/>
        <v>49.663822829408005</v>
      </c>
      <c r="G148" s="8">
        <f t="shared" si="5"/>
        <v>49.663822829408005</v>
      </c>
      <c r="H148" s="8">
        <v>23366.188</v>
      </c>
      <c r="I148" s="8">
        <f t="shared" si="6"/>
        <v>52.24309014375815</v>
      </c>
    </row>
    <row r="149" spans="1:9" ht="12.75">
      <c r="A149" s="4" t="s">
        <v>152</v>
      </c>
      <c r="B149" s="5" t="s">
        <v>508</v>
      </c>
      <c r="C149" s="8">
        <v>212410.5</v>
      </c>
      <c r="D149" s="8">
        <v>212410.5</v>
      </c>
      <c r="E149" s="8">
        <v>147852.17528999998</v>
      </c>
      <c r="F149" s="8">
        <f t="shared" si="4"/>
        <v>69.60681100510567</v>
      </c>
      <c r="G149" s="8">
        <f t="shared" si="5"/>
        <v>69.60681100510567</v>
      </c>
      <c r="H149" s="8">
        <v>161494.20030000003</v>
      </c>
      <c r="I149" s="8">
        <f t="shared" si="6"/>
        <v>91.55262233277858</v>
      </c>
    </row>
    <row r="150" spans="1:9" ht="25.5">
      <c r="A150" s="4" t="s">
        <v>153</v>
      </c>
      <c r="B150" s="5" t="s">
        <v>509</v>
      </c>
      <c r="C150" s="8">
        <v>6608.4</v>
      </c>
      <c r="D150" s="8">
        <v>6608.4</v>
      </c>
      <c r="E150" s="8">
        <v>4844.81031</v>
      </c>
      <c r="F150" s="8">
        <f t="shared" si="4"/>
        <v>73.31290947884511</v>
      </c>
      <c r="G150" s="8">
        <f t="shared" si="5"/>
        <v>73.31290947884511</v>
      </c>
      <c r="H150" s="8">
        <v>2972.9578500000002</v>
      </c>
      <c r="I150" s="8">
        <f t="shared" si="6"/>
        <v>162.96263029763438</v>
      </c>
    </row>
    <row r="151" spans="1:9" ht="25.5">
      <c r="A151" s="4" t="s">
        <v>154</v>
      </c>
      <c r="B151" s="5" t="s">
        <v>510</v>
      </c>
      <c r="C151" s="8">
        <v>6608.4</v>
      </c>
      <c r="D151" s="8">
        <v>6608.4</v>
      </c>
      <c r="E151" s="8">
        <v>4844.81031</v>
      </c>
      <c r="F151" s="8">
        <f t="shared" si="4"/>
        <v>73.31290947884511</v>
      </c>
      <c r="G151" s="8">
        <f t="shared" si="5"/>
        <v>73.31290947884511</v>
      </c>
      <c r="H151" s="8">
        <v>2972.9578500000002</v>
      </c>
      <c r="I151" s="8">
        <f t="shared" si="6"/>
        <v>162.96263029763438</v>
      </c>
    </row>
    <row r="152" spans="1:9" ht="12.75">
      <c r="A152" s="4" t="s">
        <v>155</v>
      </c>
      <c r="B152" s="5" t="s">
        <v>511</v>
      </c>
      <c r="C152" s="8">
        <v>205802.1</v>
      </c>
      <c r="D152" s="8">
        <v>205802.1</v>
      </c>
      <c r="E152" s="8">
        <v>143007.36497999998</v>
      </c>
      <c r="F152" s="8">
        <f t="shared" si="4"/>
        <v>69.48780648010879</v>
      </c>
      <c r="G152" s="8">
        <f t="shared" si="5"/>
        <v>69.48780648010879</v>
      </c>
      <c r="H152" s="8">
        <v>158521.24245</v>
      </c>
      <c r="I152" s="8">
        <f t="shared" si="6"/>
        <v>90.213376308293</v>
      </c>
    </row>
    <row r="153" spans="1:9" s="14" customFormat="1" ht="12.75">
      <c r="A153" s="4" t="s">
        <v>156</v>
      </c>
      <c r="B153" s="5" t="s">
        <v>512</v>
      </c>
      <c r="C153" s="8">
        <v>205802.1</v>
      </c>
      <c r="D153" s="8">
        <v>205802.1</v>
      </c>
      <c r="E153" s="8">
        <v>143007.36497999998</v>
      </c>
      <c r="F153" s="8">
        <f t="shared" si="4"/>
        <v>69.48780648010879</v>
      </c>
      <c r="G153" s="8">
        <f t="shared" si="5"/>
        <v>69.48780648010879</v>
      </c>
      <c r="H153" s="8">
        <v>158521.24245</v>
      </c>
      <c r="I153" s="8">
        <f t="shared" si="6"/>
        <v>90.213376308293</v>
      </c>
    </row>
    <row r="154" spans="1:9" ht="12.75">
      <c r="A154" s="28" t="s">
        <v>157</v>
      </c>
      <c r="B154" s="29" t="s">
        <v>513</v>
      </c>
      <c r="C154" s="7">
        <v>3471.7</v>
      </c>
      <c r="D154" s="7">
        <v>3471.7</v>
      </c>
      <c r="E154" s="7">
        <v>5707.77359</v>
      </c>
      <c r="F154" s="7">
        <f t="shared" si="4"/>
        <v>164.40860644640952</v>
      </c>
      <c r="G154" s="7">
        <f t="shared" si="5"/>
        <v>164.40860644640952</v>
      </c>
      <c r="H154" s="7">
        <v>5731.26588</v>
      </c>
      <c r="I154" s="7">
        <f t="shared" si="6"/>
        <v>99.59010294598303</v>
      </c>
    </row>
    <row r="155" spans="1:9" ht="12.75">
      <c r="A155" s="4" t="s">
        <v>158</v>
      </c>
      <c r="B155" s="5" t="s">
        <v>514</v>
      </c>
      <c r="C155" s="8">
        <v>79.5</v>
      </c>
      <c r="D155" s="8">
        <v>79.5</v>
      </c>
      <c r="E155" s="8">
        <v>53.0761</v>
      </c>
      <c r="F155" s="8">
        <f t="shared" si="4"/>
        <v>66.76238993710692</v>
      </c>
      <c r="G155" s="8">
        <f t="shared" si="5"/>
        <v>66.76238993710692</v>
      </c>
      <c r="H155" s="8">
        <v>40.75683</v>
      </c>
      <c r="I155" s="8">
        <f t="shared" si="6"/>
        <v>130.22627127772205</v>
      </c>
    </row>
    <row r="156" spans="1:9" ht="25.5">
      <c r="A156" s="4" t="s">
        <v>159</v>
      </c>
      <c r="B156" s="5" t="s">
        <v>515</v>
      </c>
      <c r="C156" s="8">
        <v>79.5</v>
      </c>
      <c r="D156" s="8">
        <v>79.5</v>
      </c>
      <c r="E156" s="8">
        <v>53.0761</v>
      </c>
      <c r="F156" s="8">
        <f t="shared" si="4"/>
        <v>66.76238993710692</v>
      </c>
      <c r="G156" s="8">
        <f t="shared" si="5"/>
        <v>66.76238993710692</v>
      </c>
      <c r="H156" s="8">
        <v>40.75683</v>
      </c>
      <c r="I156" s="8">
        <f t="shared" si="6"/>
        <v>130.22627127772205</v>
      </c>
    </row>
    <row r="157" spans="1:9" ht="51">
      <c r="A157" s="4" t="s">
        <v>160</v>
      </c>
      <c r="B157" s="5" t="s">
        <v>516</v>
      </c>
      <c r="C157" s="8">
        <v>3392.2</v>
      </c>
      <c r="D157" s="8">
        <v>3392.2</v>
      </c>
      <c r="E157" s="8">
        <v>2533.3578700000003</v>
      </c>
      <c r="F157" s="8">
        <f t="shared" si="4"/>
        <v>74.68185454867049</v>
      </c>
      <c r="G157" s="8">
        <f t="shared" si="5"/>
        <v>74.68185454867049</v>
      </c>
      <c r="H157" s="8">
        <v>4666.81805</v>
      </c>
      <c r="I157" s="8">
        <f t="shared" si="6"/>
        <v>54.2844791217005</v>
      </c>
    </row>
    <row r="158" spans="1:9" ht="63.75">
      <c r="A158" s="4" t="s">
        <v>161</v>
      </c>
      <c r="B158" s="5" t="s">
        <v>517</v>
      </c>
      <c r="C158" s="8">
        <v>3392.2</v>
      </c>
      <c r="D158" s="8">
        <v>3392.2</v>
      </c>
      <c r="E158" s="8">
        <v>2532.75202</v>
      </c>
      <c r="F158" s="8">
        <f t="shared" si="4"/>
        <v>74.66399445787395</v>
      </c>
      <c r="G158" s="8">
        <f t="shared" si="5"/>
        <v>74.66399445787395</v>
      </c>
      <c r="H158" s="8">
        <v>4616.97505</v>
      </c>
      <c r="I158" s="8">
        <f t="shared" si="6"/>
        <v>54.85739022999485</v>
      </c>
    </row>
    <row r="159" spans="1:9" ht="63.75">
      <c r="A159" s="4" t="s">
        <v>162</v>
      </c>
      <c r="B159" s="5" t="s">
        <v>518</v>
      </c>
      <c r="C159" s="8">
        <v>0</v>
      </c>
      <c r="D159" s="8">
        <v>0</v>
      </c>
      <c r="E159" s="8">
        <v>0.60585</v>
      </c>
      <c r="F159" s="8">
        <v>0</v>
      </c>
      <c r="G159" s="8">
        <v>0</v>
      </c>
      <c r="H159" s="8">
        <v>49.843</v>
      </c>
      <c r="I159" s="8">
        <f t="shared" si="6"/>
        <v>1.2155167225086771</v>
      </c>
    </row>
    <row r="160" spans="1:9" ht="63.75">
      <c r="A160" s="4" t="s">
        <v>163</v>
      </c>
      <c r="B160" s="5" t="s">
        <v>519</v>
      </c>
      <c r="C160" s="8">
        <v>0</v>
      </c>
      <c r="D160" s="8">
        <v>0</v>
      </c>
      <c r="E160" s="8">
        <v>261.19482</v>
      </c>
      <c r="F160" s="8">
        <v>0</v>
      </c>
      <c r="G160" s="8">
        <v>0</v>
      </c>
      <c r="H160" s="8">
        <v>131.63456</v>
      </c>
      <c r="I160" s="8">
        <f t="shared" si="6"/>
        <v>198.42419802216077</v>
      </c>
    </row>
    <row r="161" spans="1:9" ht="63.75">
      <c r="A161" s="4" t="s">
        <v>164</v>
      </c>
      <c r="B161" s="5" t="s">
        <v>520</v>
      </c>
      <c r="C161" s="8">
        <v>0</v>
      </c>
      <c r="D161" s="8">
        <v>0</v>
      </c>
      <c r="E161" s="8">
        <v>0.60585</v>
      </c>
      <c r="F161" s="8">
        <v>0</v>
      </c>
      <c r="G161" s="8">
        <v>0</v>
      </c>
      <c r="H161" s="8">
        <v>49.843</v>
      </c>
      <c r="I161" s="8">
        <f t="shared" si="6"/>
        <v>1.2155167225086771</v>
      </c>
    </row>
    <row r="162" spans="1:9" ht="63.75">
      <c r="A162" s="4" t="s">
        <v>165</v>
      </c>
      <c r="B162" s="5" t="s">
        <v>521</v>
      </c>
      <c r="C162" s="8">
        <v>3392.2</v>
      </c>
      <c r="D162" s="8">
        <v>3392.2</v>
      </c>
      <c r="E162" s="8">
        <v>2271.5572</v>
      </c>
      <c r="F162" s="8">
        <f t="shared" si="4"/>
        <v>66.96412947349803</v>
      </c>
      <c r="G162" s="8">
        <f t="shared" si="5"/>
        <v>66.96412947349803</v>
      </c>
      <c r="H162" s="8">
        <v>2640.4676099999997</v>
      </c>
      <c r="I162" s="8">
        <f t="shared" si="6"/>
        <v>86.02859551835216</v>
      </c>
    </row>
    <row r="163" spans="1:9" ht="38.25">
      <c r="A163" s="4" t="s">
        <v>951</v>
      </c>
      <c r="B163" s="5" t="s">
        <v>952</v>
      </c>
      <c r="C163" s="8">
        <v>0</v>
      </c>
      <c r="D163" s="8">
        <v>0</v>
      </c>
      <c r="E163" s="8">
        <v>0</v>
      </c>
      <c r="F163" s="8">
        <v>0</v>
      </c>
      <c r="G163" s="8">
        <v>0</v>
      </c>
      <c r="H163" s="8">
        <v>1844.87288</v>
      </c>
      <c r="I163" s="8">
        <f t="shared" si="6"/>
        <v>0</v>
      </c>
    </row>
    <row r="164" spans="1:9" ht="25.5">
      <c r="A164" s="4" t="s">
        <v>166</v>
      </c>
      <c r="B164" s="5" t="s">
        <v>522</v>
      </c>
      <c r="C164" s="8">
        <v>0</v>
      </c>
      <c r="D164" s="8">
        <v>0</v>
      </c>
      <c r="E164" s="8">
        <v>3121.33962</v>
      </c>
      <c r="F164" s="8">
        <v>0</v>
      </c>
      <c r="G164" s="8">
        <v>0</v>
      </c>
      <c r="H164" s="8">
        <v>1023.691</v>
      </c>
      <c r="I164" s="8" t="s">
        <v>983</v>
      </c>
    </row>
    <row r="165" spans="1:9" ht="38.25">
      <c r="A165" s="4" t="s">
        <v>167</v>
      </c>
      <c r="B165" s="5" t="s">
        <v>523</v>
      </c>
      <c r="C165" s="8">
        <v>0</v>
      </c>
      <c r="D165" s="8">
        <v>0</v>
      </c>
      <c r="E165" s="8">
        <v>3121.33962</v>
      </c>
      <c r="F165" s="8">
        <v>0</v>
      </c>
      <c r="G165" s="8">
        <v>0</v>
      </c>
      <c r="H165" s="8">
        <v>1023.691</v>
      </c>
      <c r="I165" s="8" t="s">
        <v>983</v>
      </c>
    </row>
    <row r="166" spans="1:9" s="14" customFormat="1" ht="38.25">
      <c r="A166" s="24" t="s">
        <v>168</v>
      </c>
      <c r="B166" s="25" t="s">
        <v>524</v>
      </c>
      <c r="C166" s="8">
        <v>0</v>
      </c>
      <c r="D166" s="8">
        <v>0</v>
      </c>
      <c r="E166" s="8">
        <v>3121.33962</v>
      </c>
      <c r="F166" s="8">
        <v>0</v>
      </c>
      <c r="G166" s="8">
        <v>0</v>
      </c>
      <c r="H166" s="8">
        <v>1023.691</v>
      </c>
      <c r="I166" s="8" t="s">
        <v>983</v>
      </c>
    </row>
    <row r="167" spans="1:9" ht="12.75">
      <c r="A167" s="28" t="s">
        <v>169</v>
      </c>
      <c r="B167" s="29" t="s">
        <v>525</v>
      </c>
      <c r="C167" s="7">
        <v>5625.1</v>
      </c>
      <c r="D167" s="7">
        <v>5625.1</v>
      </c>
      <c r="E167" s="7">
        <v>4633.23135</v>
      </c>
      <c r="F167" s="7">
        <f t="shared" si="4"/>
        <v>82.36709302945725</v>
      </c>
      <c r="G167" s="7">
        <f t="shared" si="5"/>
        <v>82.36709302945725</v>
      </c>
      <c r="H167" s="7">
        <v>4594.409019999999</v>
      </c>
      <c r="I167" s="7">
        <f t="shared" si="6"/>
        <v>100.84499072309414</v>
      </c>
    </row>
    <row r="168" spans="1:9" ht="25.5">
      <c r="A168" s="4" t="s">
        <v>170</v>
      </c>
      <c r="B168" s="5" t="s">
        <v>526</v>
      </c>
      <c r="C168" s="8">
        <v>5625.1</v>
      </c>
      <c r="D168" s="8">
        <v>5625.1</v>
      </c>
      <c r="E168" s="8">
        <v>4633.23135</v>
      </c>
      <c r="F168" s="8">
        <f t="shared" si="4"/>
        <v>82.36709302945725</v>
      </c>
      <c r="G168" s="8">
        <f t="shared" si="5"/>
        <v>82.36709302945725</v>
      </c>
      <c r="H168" s="8">
        <v>4594.409019999999</v>
      </c>
      <c r="I168" s="8">
        <f t="shared" si="6"/>
        <v>100.84499072309414</v>
      </c>
    </row>
    <row r="169" spans="1:9" s="14" customFormat="1" ht="25.5">
      <c r="A169" s="4" t="s">
        <v>171</v>
      </c>
      <c r="B169" s="5" t="s">
        <v>527</v>
      </c>
      <c r="C169" s="8">
        <v>5625.1</v>
      </c>
      <c r="D169" s="8">
        <v>5625.1</v>
      </c>
      <c r="E169" s="8">
        <v>4633.23135</v>
      </c>
      <c r="F169" s="8">
        <f t="shared" si="4"/>
        <v>82.36709302945725</v>
      </c>
      <c r="G169" s="8">
        <f t="shared" si="5"/>
        <v>82.36709302945725</v>
      </c>
      <c r="H169" s="8">
        <v>4594.409019999999</v>
      </c>
      <c r="I169" s="8">
        <f t="shared" si="6"/>
        <v>100.84499072309414</v>
      </c>
    </row>
    <row r="170" spans="1:9" ht="12.75">
      <c r="A170" s="28" t="s">
        <v>172</v>
      </c>
      <c r="B170" s="29" t="s">
        <v>528</v>
      </c>
      <c r="C170" s="7">
        <v>705424.5</v>
      </c>
      <c r="D170" s="7">
        <v>705424.5</v>
      </c>
      <c r="E170" s="7">
        <v>633410.0888799999</v>
      </c>
      <c r="F170" s="7">
        <f t="shared" si="4"/>
        <v>89.79133683051835</v>
      </c>
      <c r="G170" s="7">
        <f t="shared" si="5"/>
        <v>89.79133683051835</v>
      </c>
      <c r="H170" s="7">
        <v>653678.30586</v>
      </c>
      <c r="I170" s="7">
        <f t="shared" si="6"/>
        <v>96.89935908866755</v>
      </c>
    </row>
    <row r="171" spans="1:9" ht="51">
      <c r="A171" s="4" t="s">
        <v>173</v>
      </c>
      <c r="B171" s="5" t="s">
        <v>529</v>
      </c>
      <c r="C171" s="8">
        <v>513.5</v>
      </c>
      <c r="D171" s="8">
        <v>513.5</v>
      </c>
      <c r="E171" s="8">
        <v>765.67781</v>
      </c>
      <c r="F171" s="8">
        <f t="shared" si="4"/>
        <v>149.10960272638755</v>
      </c>
      <c r="G171" s="8">
        <f t="shared" si="5"/>
        <v>149.10960272638755</v>
      </c>
      <c r="H171" s="8">
        <v>247.45041</v>
      </c>
      <c r="I171" s="8" t="s">
        <v>983</v>
      </c>
    </row>
    <row r="172" spans="1:9" ht="51">
      <c r="A172" s="4" t="s">
        <v>174</v>
      </c>
      <c r="B172" s="5" t="s">
        <v>530</v>
      </c>
      <c r="C172" s="8">
        <v>513.5</v>
      </c>
      <c r="D172" s="8">
        <v>513.5</v>
      </c>
      <c r="E172" s="8">
        <v>765.67781</v>
      </c>
      <c r="F172" s="8">
        <f t="shared" si="4"/>
        <v>149.10960272638755</v>
      </c>
      <c r="G172" s="8">
        <f t="shared" si="5"/>
        <v>149.10960272638755</v>
      </c>
      <c r="H172" s="8">
        <v>247.45041</v>
      </c>
      <c r="I172" s="8" t="s">
        <v>983</v>
      </c>
    </row>
    <row r="173" spans="1:9" ht="12.75">
      <c r="A173" s="4" t="s">
        <v>175</v>
      </c>
      <c r="B173" s="5" t="s">
        <v>531</v>
      </c>
      <c r="C173" s="8">
        <v>0</v>
      </c>
      <c r="D173" s="8">
        <v>0</v>
      </c>
      <c r="E173" s="8">
        <v>0.15</v>
      </c>
      <c r="F173" s="8">
        <v>0</v>
      </c>
      <c r="G173" s="8">
        <v>0</v>
      </c>
      <c r="H173" s="8">
        <v>-1.5731199999999999</v>
      </c>
      <c r="I173" s="8">
        <v>0</v>
      </c>
    </row>
    <row r="174" spans="1:9" ht="25.5">
      <c r="A174" s="4" t="s">
        <v>176</v>
      </c>
      <c r="B174" s="5" t="s">
        <v>532</v>
      </c>
      <c r="C174" s="8">
        <v>0</v>
      </c>
      <c r="D174" s="8">
        <v>0</v>
      </c>
      <c r="E174" s="8">
        <v>0.15</v>
      </c>
      <c r="F174" s="8">
        <v>0</v>
      </c>
      <c r="G174" s="8">
        <v>0</v>
      </c>
      <c r="H174" s="8">
        <v>-1.5731199999999999</v>
      </c>
      <c r="I174" s="8">
        <v>0</v>
      </c>
    </row>
    <row r="175" spans="1:9" ht="25.5">
      <c r="A175" s="4" t="s">
        <v>177</v>
      </c>
      <c r="B175" s="5" t="s">
        <v>533</v>
      </c>
      <c r="C175" s="8">
        <v>60</v>
      </c>
      <c r="D175" s="8">
        <v>60</v>
      </c>
      <c r="E175" s="8">
        <v>113.085</v>
      </c>
      <c r="F175" s="8">
        <f t="shared" si="4"/>
        <v>188.475</v>
      </c>
      <c r="G175" s="8">
        <f t="shared" si="5"/>
        <v>188.475</v>
      </c>
      <c r="H175" s="8">
        <v>25</v>
      </c>
      <c r="I175" s="8" t="s">
        <v>983</v>
      </c>
    </row>
    <row r="176" spans="1:9" ht="25.5">
      <c r="A176" s="4" t="s">
        <v>178</v>
      </c>
      <c r="B176" s="5" t="s">
        <v>534</v>
      </c>
      <c r="C176" s="8">
        <v>60</v>
      </c>
      <c r="D176" s="8">
        <v>60</v>
      </c>
      <c r="E176" s="8">
        <v>113.085</v>
      </c>
      <c r="F176" s="8">
        <f t="shared" si="4"/>
        <v>188.475</v>
      </c>
      <c r="G176" s="8">
        <f t="shared" si="5"/>
        <v>188.475</v>
      </c>
      <c r="H176" s="8">
        <v>25</v>
      </c>
      <c r="I176" s="8" t="s">
        <v>983</v>
      </c>
    </row>
    <row r="177" spans="1:9" ht="25.5">
      <c r="A177" s="4" t="s">
        <v>179</v>
      </c>
      <c r="B177" s="5" t="s">
        <v>535</v>
      </c>
      <c r="C177" s="8">
        <v>23.4</v>
      </c>
      <c r="D177" s="8">
        <v>23.4</v>
      </c>
      <c r="E177" s="8">
        <v>0</v>
      </c>
      <c r="F177" s="8">
        <f t="shared" si="4"/>
        <v>0</v>
      </c>
      <c r="G177" s="8">
        <f t="shared" si="5"/>
        <v>0</v>
      </c>
      <c r="H177" s="8">
        <v>1</v>
      </c>
      <c r="I177" s="8">
        <f t="shared" si="6"/>
        <v>0</v>
      </c>
    </row>
    <row r="178" spans="1:9" ht="38.25">
      <c r="A178" s="4" t="s">
        <v>180</v>
      </c>
      <c r="B178" s="5" t="s">
        <v>536</v>
      </c>
      <c r="C178" s="8">
        <v>23.4</v>
      </c>
      <c r="D178" s="8">
        <v>23.4</v>
      </c>
      <c r="E178" s="8">
        <v>0</v>
      </c>
      <c r="F178" s="8">
        <f t="shared" si="4"/>
        <v>0</v>
      </c>
      <c r="G178" s="8">
        <f t="shared" si="5"/>
        <v>0</v>
      </c>
      <c r="H178" s="8">
        <v>1</v>
      </c>
      <c r="I178" s="8">
        <f t="shared" si="6"/>
        <v>0</v>
      </c>
    </row>
    <row r="179" spans="1:9" ht="12.75">
      <c r="A179" s="4" t="s">
        <v>181</v>
      </c>
      <c r="B179" s="5" t="s">
        <v>537</v>
      </c>
      <c r="C179" s="8">
        <v>0</v>
      </c>
      <c r="D179" s="8">
        <v>0</v>
      </c>
      <c r="E179" s="8">
        <v>121.7</v>
      </c>
      <c r="F179" s="8">
        <v>0</v>
      </c>
      <c r="G179" s="8">
        <v>0</v>
      </c>
      <c r="H179" s="8">
        <v>99.94707000000001</v>
      </c>
      <c r="I179" s="8">
        <f t="shared" si="6"/>
        <v>121.76444992334442</v>
      </c>
    </row>
    <row r="180" spans="1:9" ht="38.25">
      <c r="A180" s="4" t="s">
        <v>182</v>
      </c>
      <c r="B180" s="5" t="s">
        <v>538</v>
      </c>
      <c r="C180" s="8">
        <v>0</v>
      </c>
      <c r="D180" s="8">
        <v>0</v>
      </c>
      <c r="E180" s="8">
        <v>121.7</v>
      </c>
      <c r="F180" s="8">
        <v>0</v>
      </c>
      <c r="G180" s="8">
        <v>0</v>
      </c>
      <c r="H180" s="8">
        <v>99.94707000000001</v>
      </c>
      <c r="I180" s="8">
        <f t="shared" si="6"/>
        <v>121.76444992334442</v>
      </c>
    </row>
    <row r="181" spans="1:9" ht="51">
      <c r="A181" s="4" t="s">
        <v>183</v>
      </c>
      <c r="B181" s="5" t="s">
        <v>539</v>
      </c>
      <c r="C181" s="8">
        <v>0</v>
      </c>
      <c r="D181" s="8">
        <v>0</v>
      </c>
      <c r="E181" s="8">
        <v>121.7</v>
      </c>
      <c r="F181" s="8">
        <v>0</v>
      </c>
      <c r="G181" s="8">
        <v>0</v>
      </c>
      <c r="H181" s="8">
        <v>99.94707000000001</v>
      </c>
      <c r="I181" s="8">
        <f t="shared" si="6"/>
        <v>121.76444992334442</v>
      </c>
    </row>
    <row r="182" spans="1:9" ht="63.75">
      <c r="A182" s="4" t="s">
        <v>184</v>
      </c>
      <c r="B182" s="5" t="s">
        <v>540</v>
      </c>
      <c r="C182" s="8">
        <v>63</v>
      </c>
      <c r="D182" s="8">
        <v>63</v>
      </c>
      <c r="E182" s="8">
        <v>213.29431</v>
      </c>
      <c r="F182" s="8" t="s">
        <v>983</v>
      </c>
      <c r="G182" s="8" t="s">
        <v>983</v>
      </c>
      <c r="H182" s="8">
        <v>267.04549</v>
      </c>
      <c r="I182" s="8">
        <f t="shared" si="6"/>
        <v>79.8719012255178</v>
      </c>
    </row>
    <row r="183" spans="1:9" ht="12.75">
      <c r="A183" s="4" t="s">
        <v>185</v>
      </c>
      <c r="B183" s="5" t="s">
        <v>541</v>
      </c>
      <c r="C183" s="8">
        <v>63</v>
      </c>
      <c r="D183" s="8">
        <v>63</v>
      </c>
      <c r="E183" s="8">
        <v>213.29431</v>
      </c>
      <c r="F183" s="8" t="s">
        <v>983</v>
      </c>
      <c r="G183" s="8" t="s">
        <v>983</v>
      </c>
      <c r="H183" s="8">
        <v>267.04549</v>
      </c>
      <c r="I183" s="8">
        <f t="shared" si="6"/>
        <v>79.8719012255178</v>
      </c>
    </row>
    <row r="184" spans="1:9" ht="51">
      <c r="A184" s="4" t="s">
        <v>186</v>
      </c>
      <c r="B184" s="5" t="s">
        <v>542</v>
      </c>
      <c r="C184" s="8">
        <v>63</v>
      </c>
      <c r="D184" s="8">
        <v>63</v>
      </c>
      <c r="E184" s="8">
        <v>213.29431</v>
      </c>
      <c r="F184" s="8" t="s">
        <v>983</v>
      </c>
      <c r="G184" s="8" t="s">
        <v>983</v>
      </c>
      <c r="H184" s="8">
        <v>267.04549</v>
      </c>
      <c r="I184" s="8">
        <f t="shared" si="6"/>
        <v>79.8719012255178</v>
      </c>
    </row>
    <row r="185" spans="1:9" ht="12.75">
      <c r="A185" s="4" t="s">
        <v>187</v>
      </c>
      <c r="B185" s="5" t="s">
        <v>543</v>
      </c>
      <c r="C185" s="8">
        <v>453.6</v>
      </c>
      <c r="D185" s="8">
        <v>453.6</v>
      </c>
      <c r="E185" s="8">
        <v>204.06457999999998</v>
      </c>
      <c r="F185" s="8">
        <f t="shared" si="4"/>
        <v>44.98778218694885</v>
      </c>
      <c r="G185" s="8">
        <f t="shared" si="5"/>
        <v>44.98778218694885</v>
      </c>
      <c r="H185" s="8">
        <v>218.16713000000001</v>
      </c>
      <c r="I185" s="8">
        <f t="shared" si="6"/>
        <v>93.53589608113741</v>
      </c>
    </row>
    <row r="186" spans="1:9" ht="25.5">
      <c r="A186" s="4" t="s">
        <v>188</v>
      </c>
      <c r="B186" s="5" t="s">
        <v>544</v>
      </c>
      <c r="C186" s="8">
        <v>6408</v>
      </c>
      <c r="D186" s="8">
        <v>6408</v>
      </c>
      <c r="E186" s="8">
        <v>3682.33767</v>
      </c>
      <c r="F186" s="8">
        <f t="shared" si="4"/>
        <v>57.4646952247191</v>
      </c>
      <c r="G186" s="8">
        <f t="shared" si="5"/>
        <v>57.4646952247191</v>
      </c>
      <c r="H186" s="8">
        <v>5396.6873</v>
      </c>
      <c r="I186" s="8">
        <f t="shared" si="6"/>
        <v>68.2332969338431</v>
      </c>
    </row>
    <row r="187" spans="1:9" ht="12.75">
      <c r="A187" s="4" t="s">
        <v>189</v>
      </c>
      <c r="B187" s="5" t="s">
        <v>545</v>
      </c>
      <c r="C187" s="8">
        <v>683556.2</v>
      </c>
      <c r="D187" s="8">
        <v>683556.2</v>
      </c>
      <c r="E187" s="8">
        <v>613901.29984</v>
      </c>
      <c r="F187" s="8">
        <f t="shared" si="4"/>
        <v>89.80992343277701</v>
      </c>
      <c r="G187" s="8">
        <f t="shared" si="5"/>
        <v>89.80992343277701</v>
      </c>
      <c r="H187" s="8">
        <v>630182.52471</v>
      </c>
      <c r="I187" s="8">
        <f t="shared" si="6"/>
        <v>97.41642710935338</v>
      </c>
    </row>
    <row r="188" spans="1:9" ht="25.5">
      <c r="A188" s="4" t="s">
        <v>190</v>
      </c>
      <c r="B188" s="5" t="s">
        <v>546</v>
      </c>
      <c r="C188" s="8">
        <v>220.2</v>
      </c>
      <c r="D188" s="8">
        <v>220.2</v>
      </c>
      <c r="E188" s="8">
        <v>841.5647700000001</v>
      </c>
      <c r="F188" s="8" t="s">
        <v>983</v>
      </c>
      <c r="G188" s="8" t="s">
        <v>983</v>
      </c>
      <c r="H188" s="8">
        <v>292.5</v>
      </c>
      <c r="I188" s="8" t="s">
        <v>983</v>
      </c>
    </row>
    <row r="189" spans="1:9" ht="38.25">
      <c r="A189" s="4" t="s">
        <v>191</v>
      </c>
      <c r="B189" s="5" t="s">
        <v>547</v>
      </c>
      <c r="C189" s="8">
        <v>220.2</v>
      </c>
      <c r="D189" s="8">
        <v>220.2</v>
      </c>
      <c r="E189" s="8">
        <v>841.5647700000001</v>
      </c>
      <c r="F189" s="8" t="s">
        <v>983</v>
      </c>
      <c r="G189" s="8" t="s">
        <v>983</v>
      </c>
      <c r="H189" s="8">
        <v>292.5</v>
      </c>
      <c r="I189" s="8" t="s">
        <v>983</v>
      </c>
    </row>
    <row r="190" spans="1:9" ht="25.5">
      <c r="A190" s="4" t="s">
        <v>192</v>
      </c>
      <c r="B190" s="5" t="s">
        <v>548</v>
      </c>
      <c r="C190" s="8">
        <v>683336</v>
      </c>
      <c r="D190" s="8">
        <v>683336</v>
      </c>
      <c r="E190" s="8">
        <v>613059.73507</v>
      </c>
      <c r="F190" s="8">
        <f t="shared" si="4"/>
        <v>89.71570868064906</v>
      </c>
      <c r="G190" s="8">
        <f t="shared" si="5"/>
        <v>89.71570868064906</v>
      </c>
      <c r="H190" s="8">
        <v>629890.02471</v>
      </c>
      <c r="I190" s="8">
        <f t="shared" si="6"/>
        <v>97.3280590293919</v>
      </c>
    </row>
    <row r="191" spans="1:9" ht="25.5">
      <c r="A191" s="4" t="s">
        <v>193</v>
      </c>
      <c r="B191" s="5" t="s">
        <v>549</v>
      </c>
      <c r="C191" s="8">
        <v>0</v>
      </c>
      <c r="D191" s="8">
        <v>0</v>
      </c>
      <c r="E191" s="8">
        <v>0.61591</v>
      </c>
      <c r="F191" s="8">
        <v>0</v>
      </c>
      <c r="G191" s="8">
        <v>0</v>
      </c>
      <c r="H191" s="8">
        <v>17.44539</v>
      </c>
      <c r="I191" s="8">
        <f t="shared" si="6"/>
        <v>3.530502900766334</v>
      </c>
    </row>
    <row r="192" spans="1:9" ht="38.25">
      <c r="A192" s="4" t="s">
        <v>194</v>
      </c>
      <c r="B192" s="5" t="s">
        <v>550</v>
      </c>
      <c r="C192" s="8">
        <v>0</v>
      </c>
      <c r="D192" s="8">
        <v>0</v>
      </c>
      <c r="E192" s="8">
        <v>0.61591</v>
      </c>
      <c r="F192" s="8">
        <v>0</v>
      </c>
      <c r="G192" s="8">
        <v>0</v>
      </c>
      <c r="H192" s="8">
        <v>17.44539</v>
      </c>
      <c r="I192" s="8">
        <f t="shared" si="6"/>
        <v>3.530502900766334</v>
      </c>
    </row>
    <row r="193" spans="1:9" ht="38.25">
      <c r="A193" s="4" t="s">
        <v>195</v>
      </c>
      <c r="B193" s="5" t="s">
        <v>551</v>
      </c>
      <c r="C193" s="8">
        <v>433</v>
      </c>
      <c r="D193" s="8">
        <v>433</v>
      </c>
      <c r="E193" s="8">
        <v>339.26162</v>
      </c>
      <c r="F193" s="8">
        <f t="shared" si="4"/>
        <v>78.35141339491916</v>
      </c>
      <c r="G193" s="8">
        <f t="shared" si="5"/>
        <v>78.35141339491916</v>
      </c>
      <c r="H193" s="8">
        <v>934.27634</v>
      </c>
      <c r="I193" s="8">
        <f t="shared" si="6"/>
        <v>36.31277015962964</v>
      </c>
    </row>
    <row r="194" spans="1:9" ht="51">
      <c r="A194" s="4" t="s">
        <v>196</v>
      </c>
      <c r="B194" s="5" t="s">
        <v>552</v>
      </c>
      <c r="C194" s="8">
        <v>433</v>
      </c>
      <c r="D194" s="8">
        <v>433</v>
      </c>
      <c r="E194" s="8">
        <v>339.26162</v>
      </c>
      <c r="F194" s="8">
        <f t="shared" si="4"/>
        <v>78.35141339491916</v>
      </c>
      <c r="G194" s="8">
        <f t="shared" si="5"/>
        <v>78.35141339491916</v>
      </c>
      <c r="H194" s="8">
        <v>934.27634</v>
      </c>
      <c r="I194" s="8">
        <f t="shared" si="6"/>
        <v>36.31277015962964</v>
      </c>
    </row>
    <row r="195" spans="1:9" ht="38.25">
      <c r="A195" s="4" t="s">
        <v>197</v>
      </c>
      <c r="B195" s="5" t="s">
        <v>553</v>
      </c>
      <c r="C195" s="8">
        <v>8698.7</v>
      </c>
      <c r="D195" s="8">
        <v>8698.7</v>
      </c>
      <c r="E195" s="8">
        <v>3611.38328</v>
      </c>
      <c r="F195" s="8">
        <f t="shared" si="4"/>
        <v>41.51635623713888</v>
      </c>
      <c r="G195" s="8">
        <f t="shared" si="5"/>
        <v>41.51635623713888</v>
      </c>
      <c r="H195" s="8">
        <v>5018.06178</v>
      </c>
      <c r="I195" s="8">
        <f t="shared" si="6"/>
        <v>71.9676926735645</v>
      </c>
    </row>
    <row r="196" spans="1:9" ht="51">
      <c r="A196" s="4" t="s">
        <v>198</v>
      </c>
      <c r="B196" s="5" t="s">
        <v>554</v>
      </c>
      <c r="C196" s="8">
        <v>8698.7</v>
      </c>
      <c r="D196" s="8">
        <v>8698.7</v>
      </c>
      <c r="E196" s="8">
        <v>3611.38328</v>
      </c>
      <c r="F196" s="8">
        <f t="shared" si="4"/>
        <v>41.51635623713888</v>
      </c>
      <c r="G196" s="8">
        <f t="shared" si="5"/>
        <v>41.51635623713888</v>
      </c>
      <c r="H196" s="8">
        <v>5018.06178</v>
      </c>
      <c r="I196" s="8">
        <f t="shared" si="6"/>
        <v>71.9676926735645</v>
      </c>
    </row>
    <row r="197" spans="1:9" ht="25.5">
      <c r="A197" s="4" t="s">
        <v>199</v>
      </c>
      <c r="B197" s="5" t="s">
        <v>555</v>
      </c>
      <c r="C197" s="8">
        <v>0</v>
      </c>
      <c r="D197" s="8">
        <v>0</v>
      </c>
      <c r="E197" s="8">
        <v>143.64851000000002</v>
      </c>
      <c r="F197" s="8">
        <v>0</v>
      </c>
      <c r="G197" s="8">
        <v>0</v>
      </c>
      <c r="H197" s="8">
        <v>378.27297999999996</v>
      </c>
      <c r="I197" s="8">
        <f t="shared" si="6"/>
        <v>37.974827068007876</v>
      </c>
    </row>
    <row r="198" spans="1:9" ht="38.25">
      <c r="A198" s="4" t="s">
        <v>200</v>
      </c>
      <c r="B198" s="5" t="s">
        <v>556</v>
      </c>
      <c r="C198" s="8">
        <v>0</v>
      </c>
      <c r="D198" s="8">
        <v>0</v>
      </c>
      <c r="E198" s="8">
        <v>143.64851000000002</v>
      </c>
      <c r="F198" s="8">
        <v>0</v>
      </c>
      <c r="G198" s="8">
        <v>0</v>
      </c>
      <c r="H198" s="8">
        <v>378.27297999999996</v>
      </c>
      <c r="I198" s="8">
        <f t="shared" si="6"/>
        <v>37.974827068007876</v>
      </c>
    </row>
    <row r="199" spans="1:9" ht="51">
      <c r="A199" s="4" t="s">
        <v>201</v>
      </c>
      <c r="B199" s="5" t="s">
        <v>557</v>
      </c>
      <c r="C199" s="8">
        <v>0</v>
      </c>
      <c r="D199" s="8">
        <v>0</v>
      </c>
      <c r="E199" s="8">
        <v>5874.34296</v>
      </c>
      <c r="F199" s="8">
        <v>0</v>
      </c>
      <c r="G199" s="8">
        <v>0</v>
      </c>
      <c r="H199" s="8">
        <v>3612.17926</v>
      </c>
      <c r="I199" s="8">
        <f t="shared" si="6"/>
        <v>162.626008765689</v>
      </c>
    </row>
    <row r="200" spans="1:9" s="14" customFormat="1" ht="51">
      <c r="A200" s="4" t="s">
        <v>202</v>
      </c>
      <c r="B200" s="5" t="s">
        <v>558</v>
      </c>
      <c r="C200" s="8">
        <v>0</v>
      </c>
      <c r="D200" s="8">
        <v>0</v>
      </c>
      <c r="E200" s="8">
        <v>5874.34296</v>
      </c>
      <c r="F200" s="8">
        <v>0</v>
      </c>
      <c r="G200" s="8">
        <v>0</v>
      </c>
      <c r="H200" s="8">
        <v>3612.17926</v>
      </c>
      <c r="I200" s="8">
        <f t="shared" si="6"/>
        <v>162.626008765689</v>
      </c>
    </row>
    <row r="201" spans="1:9" ht="25.5">
      <c r="A201" s="4" t="s">
        <v>203</v>
      </c>
      <c r="B201" s="5" t="s">
        <v>559</v>
      </c>
      <c r="C201" s="8">
        <v>5215.1</v>
      </c>
      <c r="D201" s="8">
        <v>5215.1</v>
      </c>
      <c r="E201" s="8">
        <v>4439.22739</v>
      </c>
      <c r="F201" s="8">
        <f t="shared" si="4"/>
        <v>85.12257463902897</v>
      </c>
      <c r="G201" s="8">
        <f t="shared" si="5"/>
        <v>85.12257463902897</v>
      </c>
      <c r="H201" s="8">
        <v>7281.8211200000005</v>
      </c>
      <c r="I201" s="8">
        <f t="shared" si="6"/>
        <v>60.963148048327774</v>
      </c>
    </row>
    <row r="202" spans="1:9" s="14" customFormat="1" ht="25.5">
      <c r="A202" s="4" t="s">
        <v>204</v>
      </c>
      <c r="B202" s="5" t="s">
        <v>560</v>
      </c>
      <c r="C202" s="8">
        <v>5215.1</v>
      </c>
      <c r="D202" s="8">
        <v>5215.1</v>
      </c>
      <c r="E202" s="8">
        <v>4439.22739</v>
      </c>
      <c r="F202" s="8">
        <f aca="true" t="shared" si="7" ref="F202:F271">E202/C202*100</f>
        <v>85.12257463902897</v>
      </c>
      <c r="G202" s="8">
        <f aca="true" t="shared" si="8" ref="G202:G271">E202/D202*100</f>
        <v>85.12257463902897</v>
      </c>
      <c r="H202" s="8">
        <v>7281.8211200000005</v>
      </c>
      <c r="I202" s="8">
        <f aca="true" t="shared" si="9" ref="I202:I265">E202/H202*100</f>
        <v>60.963148048327774</v>
      </c>
    </row>
    <row r="203" spans="1:9" ht="12.75">
      <c r="A203" s="28" t="s">
        <v>205</v>
      </c>
      <c r="B203" s="29" t="s">
        <v>561</v>
      </c>
      <c r="C203" s="7">
        <v>0</v>
      </c>
      <c r="D203" s="7">
        <v>0</v>
      </c>
      <c r="E203" s="7">
        <v>40657.32165</v>
      </c>
      <c r="F203" s="7">
        <v>0</v>
      </c>
      <c r="G203" s="7">
        <v>0</v>
      </c>
      <c r="H203" s="7">
        <v>-430.04121000000004</v>
      </c>
      <c r="I203" s="7">
        <v>0</v>
      </c>
    </row>
    <row r="204" spans="1:9" ht="16.5" customHeight="1">
      <c r="A204" s="4" t="s">
        <v>206</v>
      </c>
      <c r="B204" s="5" t="s">
        <v>562</v>
      </c>
      <c r="C204" s="8">
        <v>0</v>
      </c>
      <c r="D204" s="8">
        <v>0</v>
      </c>
      <c r="E204" s="8">
        <v>1499.56243</v>
      </c>
      <c r="F204" s="8">
        <v>0</v>
      </c>
      <c r="G204" s="8">
        <v>0</v>
      </c>
      <c r="H204" s="8">
        <v>-605.11728</v>
      </c>
      <c r="I204" s="8">
        <v>0</v>
      </c>
    </row>
    <row r="205" spans="1:9" ht="25.5">
      <c r="A205" s="4" t="s">
        <v>207</v>
      </c>
      <c r="B205" s="5" t="s">
        <v>563</v>
      </c>
      <c r="C205" s="8">
        <v>0</v>
      </c>
      <c r="D205" s="8">
        <v>0</v>
      </c>
      <c r="E205" s="8">
        <v>1499.56243</v>
      </c>
      <c r="F205" s="8">
        <v>0</v>
      </c>
      <c r="G205" s="8">
        <v>0</v>
      </c>
      <c r="H205" s="8">
        <v>-605.11728</v>
      </c>
      <c r="I205" s="8">
        <v>0</v>
      </c>
    </row>
    <row r="206" spans="1:9" ht="12.75">
      <c r="A206" s="4" t="s">
        <v>208</v>
      </c>
      <c r="B206" s="5" t="s">
        <v>564</v>
      </c>
      <c r="C206" s="8">
        <v>0</v>
      </c>
      <c r="D206" s="8">
        <v>0</v>
      </c>
      <c r="E206" s="8">
        <v>39157.75922</v>
      </c>
      <c r="F206" s="8">
        <v>0</v>
      </c>
      <c r="G206" s="8">
        <v>0</v>
      </c>
      <c r="H206" s="8">
        <v>175.07607000000002</v>
      </c>
      <c r="I206" s="8" t="s">
        <v>983</v>
      </c>
    </row>
    <row r="207" spans="1:9" s="14" customFormat="1" ht="12.75">
      <c r="A207" s="4" t="s">
        <v>209</v>
      </c>
      <c r="B207" s="5" t="s">
        <v>565</v>
      </c>
      <c r="C207" s="8">
        <v>0</v>
      </c>
      <c r="D207" s="8">
        <v>0</v>
      </c>
      <c r="E207" s="8">
        <v>39157.75922</v>
      </c>
      <c r="F207" s="8">
        <v>0</v>
      </c>
      <c r="G207" s="8">
        <v>0</v>
      </c>
      <c r="H207" s="8">
        <v>175.07607000000002</v>
      </c>
      <c r="I207" s="8" t="s">
        <v>983</v>
      </c>
    </row>
    <row r="208" spans="1:9" s="14" customFormat="1" ht="12.75">
      <c r="A208" s="28" t="s">
        <v>210</v>
      </c>
      <c r="B208" s="29" t="s">
        <v>566</v>
      </c>
      <c r="C208" s="7">
        <v>11017011.3</v>
      </c>
      <c r="D208" s="7">
        <f>D209+D357+D361+D365+D377</f>
        <v>11019373.32011</v>
      </c>
      <c r="E208" s="7">
        <v>6433008.43833</v>
      </c>
      <c r="F208" s="7">
        <f t="shared" si="7"/>
        <v>58.39159335644868</v>
      </c>
      <c r="G208" s="7">
        <f t="shared" si="8"/>
        <v>58.379077026004445</v>
      </c>
      <c r="H208" s="7">
        <v>7296045.84598</v>
      </c>
      <c r="I208" s="7">
        <f t="shared" si="9"/>
        <v>88.17116249172805</v>
      </c>
    </row>
    <row r="209" spans="1:9" ht="25.5">
      <c r="A209" s="28" t="s">
        <v>211</v>
      </c>
      <c r="B209" s="29" t="s">
        <v>567</v>
      </c>
      <c r="C209" s="7">
        <v>10224832.5</v>
      </c>
      <c r="D209" s="7">
        <f>D210+D217+D280+D320</f>
        <v>10227194.52011</v>
      </c>
      <c r="E209" s="7">
        <v>5811238.28614</v>
      </c>
      <c r="F209" s="7">
        <f t="shared" si="7"/>
        <v>56.83455730096313</v>
      </c>
      <c r="G209" s="7">
        <f t="shared" si="8"/>
        <v>56.821431084675375</v>
      </c>
      <c r="H209" s="7">
        <v>6991017.90274</v>
      </c>
      <c r="I209" s="7">
        <f t="shared" si="9"/>
        <v>83.12435137467455</v>
      </c>
    </row>
    <row r="210" spans="1:9" ht="12.75">
      <c r="A210" s="4" t="s">
        <v>212</v>
      </c>
      <c r="B210" s="5" t="s">
        <v>568</v>
      </c>
      <c r="C210" s="8">
        <v>3349101</v>
      </c>
      <c r="D210" s="8">
        <v>3349101</v>
      </c>
      <c r="E210" s="8">
        <v>2180722</v>
      </c>
      <c r="F210" s="8">
        <f t="shared" si="7"/>
        <v>65.1136528877451</v>
      </c>
      <c r="G210" s="8">
        <f t="shared" si="8"/>
        <v>65.1136528877451</v>
      </c>
      <c r="H210" s="8">
        <v>2051722</v>
      </c>
      <c r="I210" s="8">
        <f t="shared" si="9"/>
        <v>106.28740150956124</v>
      </c>
    </row>
    <row r="211" spans="1:9" ht="12.75">
      <c r="A211" s="4" t="s">
        <v>213</v>
      </c>
      <c r="B211" s="5" t="s">
        <v>569</v>
      </c>
      <c r="C211" s="8">
        <v>2632549.6</v>
      </c>
      <c r="D211" s="8">
        <v>2632549.6</v>
      </c>
      <c r="E211" s="8">
        <v>1834808</v>
      </c>
      <c r="F211" s="8">
        <f t="shared" si="7"/>
        <v>69.69699640227101</v>
      </c>
      <c r="G211" s="8">
        <f t="shared" si="8"/>
        <v>69.69699640227101</v>
      </c>
      <c r="H211" s="8">
        <v>1544092</v>
      </c>
      <c r="I211" s="8">
        <f t="shared" si="9"/>
        <v>118.82763462280745</v>
      </c>
    </row>
    <row r="212" spans="1:9" ht="25.5">
      <c r="A212" s="4" t="s">
        <v>214</v>
      </c>
      <c r="B212" s="5" t="s">
        <v>570</v>
      </c>
      <c r="C212" s="8">
        <v>2632549.6</v>
      </c>
      <c r="D212" s="8">
        <v>2632549.6</v>
      </c>
      <c r="E212" s="8">
        <v>1834808</v>
      </c>
      <c r="F212" s="8">
        <f t="shared" si="7"/>
        <v>69.69699640227101</v>
      </c>
      <c r="G212" s="8">
        <f t="shared" si="8"/>
        <v>69.69699640227101</v>
      </c>
      <c r="H212" s="8">
        <v>1544092</v>
      </c>
      <c r="I212" s="8">
        <f t="shared" si="9"/>
        <v>118.82763462280745</v>
      </c>
    </row>
    <row r="213" spans="1:9" ht="25.5">
      <c r="A213" s="4" t="s">
        <v>215</v>
      </c>
      <c r="B213" s="5" t="s">
        <v>571</v>
      </c>
      <c r="C213" s="8">
        <v>484694.4</v>
      </c>
      <c r="D213" s="8">
        <v>484694.4</v>
      </c>
      <c r="E213" s="8">
        <v>189796</v>
      </c>
      <c r="F213" s="8">
        <f t="shared" si="7"/>
        <v>39.15786937088607</v>
      </c>
      <c r="G213" s="8">
        <f t="shared" si="8"/>
        <v>39.15786937088607</v>
      </c>
      <c r="H213" s="8">
        <v>360880</v>
      </c>
      <c r="I213" s="8">
        <f t="shared" si="9"/>
        <v>52.59255154067834</v>
      </c>
    </row>
    <row r="214" spans="1:9" ht="25.5">
      <c r="A214" s="4" t="s">
        <v>216</v>
      </c>
      <c r="B214" s="5" t="s">
        <v>572</v>
      </c>
      <c r="C214" s="8">
        <v>484694.4</v>
      </c>
      <c r="D214" s="8">
        <v>484694.4</v>
      </c>
      <c r="E214" s="8">
        <v>189796</v>
      </c>
      <c r="F214" s="8">
        <f t="shared" si="7"/>
        <v>39.15786937088607</v>
      </c>
      <c r="G214" s="8">
        <f t="shared" si="8"/>
        <v>39.15786937088607</v>
      </c>
      <c r="H214" s="8">
        <v>360880</v>
      </c>
      <c r="I214" s="8">
        <f t="shared" si="9"/>
        <v>52.59255154067834</v>
      </c>
    </row>
    <row r="215" spans="1:9" ht="25.5">
      <c r="A215" s="4" t="s">
        <v>217</v>
      </c>
      <c r="B215" s="5" t="s">
        <v>573</v>
      </c>
      <c r="C215" s="8">
        <v>231857</v>
      </c>
      <c r="D215" s="8">
        <v>231857</v>
      </c>
      <c r="E215" s="8">
        <v>156118</v>
      </c>
      <c r="F215" s="8">
        <f t="shared" si="7"/>
        <v>67.33374450631207</v>
      </c>
      <c r="G215" s="8">
        <f t="shared" si="8"/>
        <v>67.33374450631207</v>
      </c>
      <c r="H215" s="8">
        <v>146750</v>
      </c>
      <c r="I215" s="8">
        <f t="shared" si="9"/>
        <v>106.38364565587734</v>
      </c>
    </row>
    <row r="216" spans="1:9" ht="38.25">
      <c r="A216" s="4" t="s">
        <v>218</v>
      </c>
      <c r="B216" s="5" t="s">
        <v>574</v>
      </c>
      <c r="C216" s="8">
        <v>231857</v>
      </c>
      <c r="D216" s="8">
        <v>231857</v>
      </c>
      <c r="E216" s="8">
        <v>156118</v>
      </c>
      <c r="F216" s="8">
        <f t="shared" si="7"/>
        <v>67.33374450631207</v>
      </c>
      <c r="G216" s="8">
        <f t="shared" si="8"/>
        <v>67.33374450631207</v>
      </c>
      <c r="H216" s="8">
        <v>146750</v>
      </c>
      <c r="I216" s="8">
        <f t="shared" si="9"/>
        <v>106.38364565587734</v>
      </c>
    </row>
    <row r="217" spans="1:9" ht="25.5">
      <c r="A217" s="4" t="s">
        <v>219</v>
      </c>
      <c r="B217" s="5" t="s">
        <v>575</v>
      </c>
      <c r="C217" s="8">
        <v>1875318.5</v>
      </c>
      <c r="D217" s="8">
        <v>1875318.5</v>
      </c>
      <c r="E217" s="8">
        <v>1098593.94897</v>
      </c>
      <c r="F217" s="8">
        <f t="shared" si="7"/>
        <v>58.58172619584353</v>
      </c>
      <c r="G217" s="8">
        <f t="shared" si="8"/>
        <v>58.58172619584353</v>
      </c>
      <c r="H217" s="8">
        <v>1544459.56753</v>
      </c>
      <c r="I217" s="8">
        <f t="shared" si="9"/>
        <v>71.13128579513045</v>
      </c>
    </row>
    <row r="218" spans="1:9" ht="25.5">
      <c r="A218" s="4" t="s">
        <v>220</v>
      </c>
      <c r="B218" s="5" t="s">
        <v>576</v>
      </c>
      <c r="C218" s="8">
        <v>88883.8</v>
      </c>
      <c r="D218" s="8">
        <v>88883.8</v>
      </c>
      <c r="E218" s="8">
        <v>0</v>
      </c>
      <c r="F218" s="8">
        <f t="shared" si="7"/>
        <v>0</v>
      </c>
      <c r="G218" s="8">
        <f t="shared" si="8"/>
        <v>0</v>
      </c>
      <c r="H218" s="8">
        <v>0</v>
      </c>
      <c r="I218" s="8">
        <v>0</v>
      </c>
    </row>
    <row r="219" spans="1:9" ht="38.25">
      <c r="A219" s="4" t="s">
        <v>221</v>
      </c>
      <c r="B219" s="5" t="s">
        <v>577</v>
      </c>
      <c r="C219" s="8">
        <v>88883.8</v>
      </c>
      <c r="D219" s="8">
        <v>88883.8</v>
      </c>
      <c r="E219" s="8">
        <v>0</v>
      </c>
      <c r="F219" s="8">
        <f t="shared" si="7"/>
        <v>0</v>
      </c>
      <c r="G219" s="8">
        <f t="shared" si="8"/>
        <v>0</v>
      </c>
      <c r="H219" s="8">
        <v>0</v>
      </c>
      <c r="I219" s="8">
        <v>0</v>
      </c>
    </row>
    <row r="220" spans="1:9" ht="51">
      <c r="A220" s="4" t="s">
        <v>222</v>
      </c>
      <c r="B220" s="5" t="s">
        <v>578</v>
      </c>
      <c r="C220" s="8">
        <v>4982.1</v>
      </c>
      <c r="D220" s="8">
        <v>4982.1</v>
      </c>
      <c r="E220" s="8">
        <v>400.42517</v>
      </c>
      <c r="F220" s="8">
        <f t="shared" si="7"/>
        <v>8.037276851127034</v>
      </c>
      <c r="G220" s="8">
        <f t="shared" si="8"/>
        <v>8.037276851127034</v>
      </c>
      <c r="H220" s="8">
        <v>6089.5</v>
      </c>
      <c r="I220" s="8">
        <f t="shared" si="9"/>
        <v>6.575665818211676</v>
      </c>
    </row>
    <row r="221" spans="1:9" ht="51">
      <c r="A221" s="24" t="s">
        <v>223</v>
      </c>
      <c r="B221" s="25" t="s">
        <v>579</v>
      </c>
      <c r="C221" s="8">
        <v>4982.1</v>
      </c>
      <c r="D221" s="8">
        <v>4982.1</v>
      </c>
      <c r="E221" s="8">
        <v>400.42517</v>
      </c>
      <c r="F221" s="8">
        <f t="shared" si="7"/>
        <v>8.037276851127034</v>
      </c>
      <c r="G221" s="8">
        <f t="shared" si="8"/>
        <v>8.037276851127034</v>
      </c>
      <c r="H221" s="8">
        <v>6089.5</v>
      </c>
      <c r="I221" s="8">
        <f t="shared" si="9"/>
        <v>6.575665818211676</v>
      </c>
    </row>
    <row r="222" spans="1:9" ht="12.75">
      <c r="A222" s="24" t="s">
        <v>224</v>
      </c>
      <c r="B222" s="25" t="s">
        <v>580</v>
      </c>
      <c r="C222" s="8">
        <v>41454</v>
      </c>
      <c r="D222" s="8">
        <v>41454</v>
      </c>
      <c r="E222" s="8">
        <v>22268.91</v>
      </c>
      <c r="F222" s="8">
        <f t="shared" si="7"/>
        <v>53.719568678535246</v>
      </c>
      <c r="G222" s="8">
        <f t="shared" si="8"/>
        <v>53.719568678535246</v>
      </c>
      <c r="H222" s="8">
        <v>47257.49</v>
      </c>
      <c r="I222" s="8">
        <f t="shared" si="9"/>
        <v>47.12249846532264</v>
      </c>
    </row>
    <row r="223" spans="1:9" ht="25.5">
      <c r="A223" s="4" t="s">
        <v>225</v>
      </c>
      <c r="B223" s="5" t="s">
        <v>581</v>
      </c>
      <c r="C223" s="8">
        <v>41454</v>
      </c>
      <c r="D223" s="8">
        <v>41454</v>
      </c>
      <c r="E223" s="8">
        <v>22268.91</v>
      </c>
      <c r="F223" s="8">
        <f t="shared" si="7"/>
        <v>53.719568678535246</v>
      </c>
      <c r="G223" s="8">
        <f t="shared" si="8"/>
        <v>53.719568678535246</v>
      </c>
      <c r="H223" s="8">
        <v>47257.49</v>
      </c>
      <c r="I223" s="8">
        <f t="shared" si="9"/>
        <v>47.12249846532264</v>
      </c>
    </row>
    <row r="224" spans="1:9" ht="25.5">
      <c r="A224" s="4" t="s">
        <v>226</v>
      </c>
      <c r="B224" s="5" t="s">
        <v>582</v>
      </c>
      <c r="C224" s="8">
        <v>1600</v>
      </c>
      <c r="D224" s="8">
        <v>1600</v>
      </c>
      <c r="E224" s="8">
        <v>0</v>
      </c>
      <c r="F224" s="8">
        <f t="shared" si="7"/>
        <v>0</v>
      </c>
      <c r="G224" s="8">
        <f t="shared" si="8"/>
        <v>0</v>
      </c>
      <c r="H224" s="8">
        <v>0</v>
      </c>
      <c r="I224" s="8">
        <v>0</v>
      </c>
    </row>
    <row r="225" spans="1:9" ht="25.5">
      <c r="A225" s="4" t="s">
        <v>227</v>
      </c>
      <c r="B225" s="5" t="s">
        <v>583</v>
      </c>
      <c r="C225" s="8">
        <v>70000</v>
      </c>
      <c r="D225" s="8">
        <v>70000</v>
      </c>
      <c r="E225" s="8">
        <v>10821.957</v>
      </c>
      <c r="F225" s="8">
        <f t="shared" si="7"/>
        <v>15.459938571428571</v>
      </c>
      <c r="G225" s="8">
        <f t="shared" si="8"/>
        <v>15.459938571428571</v>
      </c>
      <c r="H225" s="8">
        <v>25000</v>
      </c>
      <c r="I225" s="8">
        <f t="shared" si="9"/>
        <v>43.287828</v>
      </c>
    </row>
    <row r="226" spans="1:9" ht="25.5">
      <c r="A226" s="4" t="s">
        <v>228</v>
      </c>
      <c r="B226" s="5" t="s">
        <v>584</v>
      </c>
      <c r="C226" s="8">
        <v>70000</v>
      </c>
      <c r="D226" s="8">
        <v>70000</v>
      </c>
      <c r="E226" s="8">
        <v>10821.957</v>
      </c>
      <c r="F226" s="8">
        <f t="shared" si="7"/>
        <v>15.459938571428571</v>
      </c>
      <c r="G226" s="8">
        <f t="shared" si="8"/>
        <v>15.459938571428571</v>
      </c>
      <c r="H226" s="8">
        <v>25000</v>
      </c>
      <c r="I226" s="8">
        <f t="shared" si="9"/>
        <v>43.287828</v>
      </c>
    </row>
    <row r="227" spans="1:9" ht="25.5">
      <c r="A227" s="4" t="s">
        <v>953</v>
      </c>
      <c r="B227" s="5" t="s">
        <v>954</v>
      </c>
      <c r="C227" s="8">
        <v>0</v>
      </c>
      <c r="D227" s="8">
        <v>0</v>
      </c>
      <c r="E227" s="8">
        <v>0</v>
      </c>
      <c r="F227" s="8">
        <v>0</v>
      </c>
      <c r="G227" s="8">
        <v>0</v>
      </c>
      <c r="H227" s="8">
        <v>13269.972</v>
      </c>
      <c r="I227" s="8">
        <f t="shared" si="9"/>
        <v>0</v>
      </c>
    </row>
    <row r="228" spans="1:9" ht="38.25">
      <c r="A228" s="4" t="s">
        <v>955</v>
      </c>
      <c r="B228" s="5" t="s">
        <v>956</v>
      </c>
      <c r="C228" s="8">
        <v>0</v>
      </c>
      <c r="D228" s="8">
        <v>0</v>
      </c>
      <c r="E228" s="8">
        <v>0</v>
      </c>
      <c r="F228" s="8">
        <v>0</v>
      </c>
      <c r="G228" s="8">
        <v>0</v>
      </c>
      <c r="H228" s="8">
        <v>13269.972</v>
      </c>
      <c r="I228" s="8">
        <f t="shared" si="9"/>
        <v>0</v>
      </c>
    </row>
    <row r="229" spans="1:9" ht="25.5">
      <c r="A229" s="4" t="s">
        <v>957</v>
      </c>
      <c r="B229" s="5" t="s">
        <v>958</v>
      </c>
      <c r="C229" s="8">
        <v>0</v>
      </c>
      <c r="D229" s="8">
        <v>0</v>
      </c>
      <c r="E229" s="8">
        <v>0</v>
      </c>
      <c r="F229" s="8">
        <v>0</v>
      </c>
      <c r="G229" s="8">
        <v>0</v>
      </c>
      <c r="H229" s="8">
        <v>9667.8</v>
      </c>
      <c r="I229" s="8">
        <f t="shared" si="9"/>
        <v>0</v>
      </c>
    </row>
    <row r="230" spans="1:9" ht="38.25">
      <c r="A230" s="4" t="s">
        <v>229</v>
      </c>
      <c r="B230" s="5" t="s">
        <v>585</v>
      </c>
      <c r="C230" s="8">
        <v>316.8</v>
      </c>
      <c r="D230" s="8">
        <v>316.8</v>
      </c>
      <c r="E230" s="8">
        <v>0</v>
      </c>
      <c r="F230" s="8">
        <f t="shared" si="7"/>
        <v>0</v>
      </c>
      <c r="G230" s="8">
        <f t="shared" si="8"/>
        <v>0</v>
      </c>
      <c r="H230" s="8">
        <v>0</v>
      </c>
      <c r="I230" s="8">
        <v>0</v>
      </c>
    </row>
    <row r="231" spans="1:9" ht="36.75" customHeight="1">
      <c r="A231" s="24" t="s">
        <v>230</v>
      </c>
      <c r="B231" s="25" t="s">
        <v>586</v>
      </c>
      <c r="C231" s="8">
        <v>3626.6</v>
      </c>
      <c r="D231" s="8">
        <v>3626.6</v>
      </c>
      <c r="E231" s="8">
        <v>0</v>
      </c>
      <c r="F231" s="8">
        <f t="shared" si="7"/>
        <v>0</v>
      </c>
      <c r="G231" s="8">
        <f t="shared" si="8"/>
        <v>0</v>
      </c>
      <c r="H231" s="8">
        <v>0</v>
      </c>
      <c r="I231" s="8">
        <v>0</v>
      </c>
    </row>
    <row r="232" spans="1:9" ht="25.5">
      <c r="A232" s="24" t="s">
        <v>231</v>
      </c>
      <c r="B232" s="25" t="s">
        <v>587</v>
      </c>
      <c r="C232" s="8">
        <v>10047.1</v>
      </c>
      <c r="D232" s="8">
        <v>10047.1</v>
      </c>
      <c r="E232" s="8">
        <v>0</v>
      </c>
      <c r="F232" s="8">
        <f t="shared" si="7"/>
        <v>0</v>
      </c>
      <c r="G232" s="8">
        <f t="shared" si="8"/>
        <v>0</v>
      </c>
      <c r="H232" s="8">
        <v>0</v>
      </c>
      <c r="I232" s="8">
        <v>0</v>
      </c>
    </row>
    <row r="233" spans="1:9" ht="38.25">
      <c r="A233" s="24" t="s">
        <v>232</v>
      </c>
      <c r="B233" s="25" t="s">
        <v>588</v>
      </c>
      <c r="C233" s="8">
        <v>6205.7</v>
      </c>
      <c r="D233" s="8">
        <v>6205.7</v>
      </c>
      <c r="E233" s="8">
        <v>5643.7</v>
      </c>
      <c r="F233" s="8">
        <f t="shared" si="7"/>
        <v>90.94380972331888</v>
      </c>
      <c r="G233" s="8">
        <f t="shared" si="8"/>
        <v>90.94380972331888</v>
      </c>
      <c r="H233" s="8">
        <v>5886.336</v>
      </c>
      <c r="I233" s="8">
        <f t="shared" si="9"/>
        <v>95.87797910278991</v>
      </c>
    </row>
    <row r="234" spans="1:9" ht="38.25">
      <c r="A234" s="4" t="s">
        <v>233</v>
      </c>
      <c r="B234" s="5" t="s">
        <v>589</v>
      </c>
      <c r="C234" s="8">
        <v>6205.7</v>
      </c>
      <c r="D234" s="8">
        <v>6205.7</v>
      </c>
      <c r="E234" s="8">
        <v>5643.7</v>
      </c>
      <c r="F234" s="8">
        <f t="shared" si="7"/>
        <v>90.94380972331888</v>
      </c>
      <c r="G234" s="8">
        <f t="shared" si="8"/>
        <v>90.94380972331888</v>
      </c>
      <c r="H234" s="8">
        <v>5886.336</v>
      </c>
      <c r="I234" s="8">
        <f t="shared" si="9"/>
        <v>95.87797910278991</v>
      </c>
    </row>
    <row r="235" spans="1:9" ht="38.25">
      <c r="A235" s="24" t="s">
        <v>234</v>
      </c>
      <c r="B235" s="25" t="s">
        <v>590</v>
      </c>
      <c r="C235" s="8">
        <v>220015.5</v>
      </c>
      <c r="D235" s="8">
        <v>220015.5</v>
      </c>
      <c r="E235" s="8">
        <v>208527.10434999998</v>
      </c>
      <c r="F235" s="8">
        <f t="shared" si="7"/>
        <v>94.77836986485042</v>
      </c>
      <c r="G235" s="8">
        <f t="shared" si="8"/>
        <v>94.77836986485042</v>
      </c>
      <c r="H235" s="8">
        <v>157340.87316999998</v>
      </c>
      <c r="I235" s="8">
        <f t="shared" si="9"/>
        <v>132.5320624887441</v>
      </c>
    </row>
    <row r="236" spans="1:9" ht="38.25">
      <c r="A236" s="4" t="s">
        <v>235</v>
      </c>
      <c r="B236" s="5" t="s">
        <v>591</v>
      </c>
      <c r="C236" s="8">
        <v>43959.3</v>
      </c>
      <c r="D236" s="8">
        <v>43959.3</v>
      </c>
      <c r="E236" s="8">
        <v>24120.369260000003</v>
      </c>
      <c r="F236" s="8">
        <f t="shared" si="7"/>
        <v>54.86977558787333</v>
      </c>
      <c r="G236" s="8">
        <f t="shared" si="8"/>
        <v>54.86977558787333</v>
      </c>
      <c r="H236" s="8">
        <v>47851.7</v>
      </c>
      <c r="I236" s="8">
        <f t="shared" si="9"/>
        <v>50.40650438751393</v>
      </c>
    </row>
    <row r="237" spans="1:9" ht="25.5">
      <c r="A237" s="24" t="s">
        <v>236</v>
      </c>
      <c r="B237" s="25" t="s">
        <v>592</v>
      </c>
      <c r="C237" s="8">
        <v>4524.9</v>
      </c>
      <c r="D237" s="8">
        <v>4524.9</v>
      </c>
      <c r="E237" s="8">
        <v>4524.9</v>
      </c>
      <c r="F237" s="8">
        <f t="shared" si="7"/>
        <v>100</v>
      </c>
      <c r="G237" s="8">
        <f t="shared" si="8"/>
        <v>100</v>
      </c>
      <c r="H237" s="8">
        <v>5532.8646100000005</v>
      </c>
      <c r="I237" s="8">
        <f t="shared" si="9"/>
        <v>81.78222889860301</v>
      </c>
    </row>
    <row r="238" spans="1:9" ht="25.5">
      <c r="A238" s="24" t="s">
        <v>237</v>
      </c>
      <c r="B238" s="25" t="s">
        <v>593</v>
      </c>
      <c r="C238" s="8">
        <v>674.2</v>
      </c>
      <c r="D238" s="8">
        <v>674.2</v>
      </c>
      <c r="E238" s="8">
        <v>0</v>
      </c>
      <c r="F238" s="8">
        <f t="shared" si="7"/>
        <v>0</v>
      </c>
      <c r="G238" s="8">
        <f t="shared" si="8"/>
        <v>0</v>
      </c>
      <c r="H238" s="8">
        <v>0</v>
      </c>
      <c r="I238" s="8">
        <v>0</v>
      </c>
    </row>
    <row r="239" spans="1:9" ht="38.25">
      <c r="A239" s="4" t="s">
        <v>238</v>
      </c>
      <c r="B239" s="5" t="s">
        <v>594</v>
      </c>
      <c r="C239" s="8">
        <v>19495</v>
      </c>
      <c r="D239" s="8">
        <v>19495</v>
      </c>
      <c r="E239" s="8">
        <v>5574.389</v>
      </c>
      <c r="F239" s="8">
        <f t="shared" si="7"/>
        <v>28.593942036419595</v>
      </c>
      <c r="G239" s="8">
        <f t="shared" si="8"/>
        <v>28.593942036419595</v>
      </c>
      <c r="H239" s="8">
        <v>6140.079</v>
      </c>
      <c r="I239" s="8">
        <f t="shared" si="9"/>
        <v>90.78692635713645</v>
      </c>
    </row>
    <row r="240" spans="1:9" ht="51">
      <c r="A240" s="4" t="s">
        <v>239</v>
      </c>
      <c r="B240" s="5" t="s">
        <v>595</v>
      </c>
      <c r="C240" s="8">
        <v>64953.1</v>
      </c>
      <c r="D240" s="8">
        <v>64953.1</v>
      </c>
      <c r="E240" s="8">
        <v>40615.695</v>
      </c>
      <c r="F240" s="8">
        <f t="shared" si="7"/>
        <v>62.53080299477624</v>
      </c>
      <c r="G240" s="8">
        <f t="shared" si="8"/>
        <v>62.53080299477624</v>
      </c>
      <c r="H240" s="8">
        <v>20533.966</v>
      </c>
      <c r="I240" s="8">
        <f t="shared" si="9"/>
        <v>197.79761493712417</v>
      </c>
    </row>
    <row r="241" spans="1:9" ht="51">
      <c r="A241" s="4" t="s">
        <v>240</v>
      </c>
      <c r="B241" s="5" t="s">
        <v>596</v>
      </c>
      <c r="C241" s="8">
        <v>6089.4</v>
      </c>
      <c r="D241" s="8">
        <v>6089.4</v>
      </c>
      <c r="E241" s="8">
        <v>0</v>
      </c>
      <c r="F241" s="8">
        <f t="shared" si="7"/>
        <v>0</v>
      </c>
      <c r="G241" s="8">
        <f t="shared" si="8"/>
        <v>0</v>
      </c>
      <c r="H241" s="8">
        <v>0</v>
      </c>
      <c r="I241" s="8">
        <v>0</v>
      </c>
    </row>
    <row r="242" spans="1:9" ht="25.5">
      <c r="A242" s="4" t="s">
        <v>241</v>
      </c>
      <c r="B242" s="5" t="s">
        <v>597</v>
      </c>
      <c r="C242" s="8">
        <v>131072.3</v>
      </c>
      <c r="D242" s="8">
        <v>131072.3</v>
      </c>
      <c r="E242" s="8">
        <v>128011.1825</v>
      </c>
      <c r="F242" s="8">
        <f t="shared" si="7"/>
        <v>97.66455803400109</v>
      </c>
      <c r="G242" s="8">
        <f t="shared" si="8"/>
        <v>97.66455803400109</v>
      </c>
      <c r="H242" s="8">
        <v>143460.363</v>
      </c>
      <c r="I242" s="8">
        <f t="shared" si="9"/>
        <v>89.23104599979298</v>
      </c>
    </row>
    <row r="243" spans="1:9" ht="25.5">
      <c r="A243" s="4" t="s">
        <v>242</v>
      </c>
      <c r="B243" s="20" t="s">
        <v>598</v>
      </c>
      <c r="C243" s="8">
        <v>18777.5</v>
      </c>
      <c r="D243" s="8">
        <v>18777.5</v>
      </c>
      <c r="E243" s="8">
        <v>9171.66145</v>
      </c>
      <c r="F243" s="8">
        <f t="shared" si="7"/>
        <v>48.84389002795899</v>
      </c>
      <c r="G243" s="8">
        <f t="shared" si="8"/>
        <v>48.84389002795899</v>
      </c>
      <c r="H243" s="8">
        <v>56963.981</v>
      </c>
      <c r="I243" s="8">
        <f t="shared" si="9"/>
        <v>16.100808421377714</v>
      </c>
    </row>
    <row r="244" spans="1:9" ht="25.5">
      <c r="A244" s="4" t="s">
        <v>243</v>
      </c>
      <c r="B244" s="5" t="s">
        <v>599</v>
      </c>
      <c r="C244" s="8">
        <v>97557.6</v>
      </c>
      <c r="D244" s="8">
        <v>97557.6</v>
      </c>
      <c r="E244" s="8">
        <v>76295.56489</v>
      </c>
      <c r="F244" s="8">
        <f t="shared" si="7"/>
        <v>78.2056599280835</v>
      </c>
      <c r="G244" s="8">
        <f t="shared" si="8"/>
        <v>78.2056599280835</v>
      </c>
      <c r="H244" s="8">
        <v>41829.15354</v>
      </c>
      <c r="I244" s="8">
        <f t="shared" si="9"/>
        <v>182.39806076171436</v>
      </c>
    </row>
    <row r="245" spans="1:9" ht="38.25">
      <c r="A245" s="4" t="s">
        <v>244</v>
      </c>
      <c r="B245" s="5" t="s">
        <v>600</v>
      </c>
      <c r="C245" s="8">
        <v>32275.8</v>
      </c>
      <c r="D245" s="8">
        <v>32275.8</v>
      </c>
      <c r="E245" s="8">
        <v>32275.8</v>
      </c>
      <c r="F245" s="8">
        <f t="shared" si="7"/>
        <v>100</v>
      </c>
      <c r="G245" s="8">
        <f t="shared" si="8"/>
        <v>100</v>
      </c>
      <c r="H245" s="8">
        <v>81808.985</v>
      </c>
      <c r="I245" s="8">
        <f t="shared" si="9"/>
        <v>39.45263469532106</v>
      </c>
    </row>
    <row r="246" spans="1:9" ht="51">
      <c r="A246" s="4" t="s">
        <v>245</v>
      </c>
      <c r="B246" s="5" t="s">
        <v>601</v>
      </c>
      <c r="C246" s="8">
        <v>752983.8</v>
      </c>
      <c r="D246" s="8">
        <v>752983.8</v>
      </c>
      <c r="E246" s="8">
        <v>466846.14201</v>
      </c>
      <c r="F246" s="8">
        <f t="shared" si="7"/>
        <v>61.99949348312672</v>
      </c>
      <c r="G246" s="8">
        <f t="shared" si="8"/>
        <v>61.99949348312672</v>
      </c>
      <c r="H246" s="8">
        <v>473721.646</v>
      </c>
      <c r="I246" s="8">
        <f t="shared" si="9"/>
        <v>98.54861941647479</v>
      </c>
    </row>
    <row r="247" spans="1:9" ht="51">
      <c r="A247" s="4" t="s">
        <v>246</v>
      </c>
      <c r="B247" s="5" t="s">
        <v>602</v>
      </c>
      <c r="C247" s="8">
        <v>4042.2</v>
      </c>
      <c r="D247" s="8">
        <v>4042.2</v>
      </c>
      <c r="E247" s="8">
        <v>2432.89725</v>
      </c>
      <c r="F247" s="8">
        <f t="shared" si="7"/>
        <v>60.187453614368415</v>
      </c>
      <c r="G247" s="8">
        <f t="shared" si="8"/>
        <v>60.187453614368415</v>
      </c>
      <c r="H247" s="8">
        <v>4678.7</v>
      </c>
      <c r="I247" s="8">
        <f t="shared" si="9"/>
        <v>51.99942825998674</v>
      </c>
    </row>
    <row r="248" spans="1:9" ht="25.5">
      <c r="A248" s="4" t="s">
        <v>247</v>
      </c>
      <c r="B248" s="5" t="s">
        <v>603</v>
      </c>
      <c r="C248" s="8">
        <v>3438.6</v>
      </c>
      <c r="D248" s="8">
        <v>3438.6</v>
      </c>
      <c r="E248" s="8">
        <v>150.57</v>
      </c>
      <c r="F248" s="8">
        <f t="shared" si="7"/>
        <v>4.378816960390856</v>
      </c>
      <c r="G248" s="8">
        <f t="shared" si="8"/>
        <v>4.378816960390856</v>
      </c>
      <c r="H248" s="8">
        <v>4896.7</v>
      </c>
      <c r="I248" s="8">
        <f t="shared" si="9"/>
        <v>3.074928012743276</v>
      </c>
    </row>
    <row r="249" spans="1:9" ht="38.25">
      <c r="A249" s="4" t="s">
        <v>248</v>
      </c>
      <c r="B249" s="5" t="s">
        <v>604</v>
      </c>
      <c r="C249" s="8">
        <v>1593.6</v>
      </c>
      <c r="D249" s="8">
        <v>1593.6</v>
      </c>
      <c r="E249" s="8">
        <v>925.945</v>
      </c>
      <c r="F249" s="8">
        <f t="shared" si="7"/>
        <v>58.10397841365462</v>
      </c>
      <c r="G249" s="8">
        <f t="shared" si="8"/>
        <v>58.10397841365462</v>
      </c>
      <c r="H249" s="8">
        <v>1603.252</v>
      </c>
      <c r="I249" s="8">
        <f t="shared" si="9"/>
        <v>57.754177134973176</v>
      </c>
    </row>
    <row r="250" spans="1:9" ht="12.75">
      <c r="A250" s="4" t="s">
        <v>249</v>
      </c>
      <c r="B250" s="5" t="s">
        <v>605</v>
      </c>
      <c r="C250" s="8">
        <v>12971</v>
      </c>
      <c r="D250" s="8">
        <v>12971</v>
      </c>
      <c r="E250" s="8">
        <v>10135.931</v>
      </c>
      <c r="F250" s="8">
        <f t="shared" si="7"/>
        <v>78.14301904247938</v>
      </c>
      <c r="G250" s="8">
        <f t="shared" si="8"/>
        <v>78.14301904247938</v>
      </c>
      <c r="H250" s="8">
        <v>12642</v>
      </c>
      <c r="I250" s="8">
        <f t="shared" si="9"/>
        <v>80.1766413542161</v>
      </c>
    </row>
    <row r="251" spans="1:9" ht="25.5">
      <c r="A251" s="4" t="s">
        <v>250</v>
      </c>
      <c r="B251" s="5" t="s">
        <v>606</v>
      </c>
      <c r="C251" s="8">
        <v>12971</v>
      </c>
      <c r="D251" s="8">
        <v>12971</v>
      </c>
      <c r="E251" s="8">
        <v>10135.931</v>
      </c>
      <c r="F251" s="8">
        <f t="shared" si="7"/>
        <v>78.14301904247938</v>
      </c>
      <c r="G251" s="8">
        <f t="shared" si="8"/>
        <v>78.14301904247938</v>
      </c>
      <c r="H251" s="8">
        <v>12642</v>
      </c>
      <c r="I251" s="8">
        <f t="shared" si="9"/>
        <v>80.1766413542161</v>
      </c>
    </row>
    <row r="252" spans="1:9" ht="12.75">
      <c r="A252" s="4" t="s">
        <v>251</v>
      </c>
      <c r="B252" s="5" t="s">
        <v>607</v>
      </c>
      <c r="C252" s="8">
        <v>13712</v>
      </c>
      <c r="D252" s="8">
        <v>13712</v>
      </c>
      <c r="E252" s="8">
        <v>0</v>
      </c>
      <c r="F252" s="8">
        <f t="shared" si="7"/>
        <v>0</v>
      </c>
      <c r="G252" s="8">
        <f t="shared" si="8"/>
        <v>0</v>
      </c>
      <c r="H252" s="8">
        <v>5782.039</v>
      </c>
      <c r="I252" s="8">
        <f t="shared" si="9"/>
        <v>0</v>
      </c>
    </row>
    <row r="253" spans="1:9" ht="25.5">
      <c r="A253" s="4" t="s">
        <v>252</v>
      </c>
      <c r="B253" s="5" t="s">
        <v>608</v>
      </c>
      <c r="C253" s="8">
        <v>13712</v>
      </c>
      <c r="D253" s="8">
        <v>13712</v>
      </c>
      <c r="E253" s="8">
        <v>0</v>
      </c>
      <c r="F253" s="8">
        <f t="shared" si="7"/>
        <v>0</v>
      </c>
      <c r="G253" s="8">
        <f t="shared" si="8"/>
        <v>0</v>
      </c>
      <c r="H253" s="8">
        <v>5782.039</v>
      </c>
      <c r="I253" s="8">
        <f t="shared" si="9"/>
        <v>0</v>
      </c>
    </row>
    <row r="254" spans="1:9" ht="38.25">
      <c r="A254" s="4" t="s">
        <v>253</v>
      </c>
      <c r="B254" s="5" t="s">
        <v>609</v>
      </c>
      <c r="C254" s="8">
        <v>1108.2</v>
      </c>
      <c r="D254" s="8">
        <v>1108.2</v>
      </c>
      <c r="E254" s="8">
        <v>1045.837</v>
      </c>
      <c r="F254" s="8">
        <f t="shared" si="7"/>
        <v>94.37258617578054</v>
      </c>
      <c r="G254" s="8">
        <f t="shared" si="8"/>
        <v>94.37258617578054</v>
      </c>
      <c r="H254" s="8">
        <v>1317.128</v>
      </c>
      <c r="I254" s="8">
        <f t="shared" si="9"/>
        <v>79.40283708189334</v>
      </c>
    </row>
    <row r="255" spans="1:9" ht="25.5">
      <c r="A255" s="4" t="s">
        <v>959</v>
      </c>
      <c r="B255" s="5" t="s">
        <v>960</v>
      </c>
      <c r="C255" s="8">
        <v>0</v>
      </c>
      <c r="D255" s="8">
        <v>0</v>
      </c>
      <c r="E255" s="8">
        <v>0</v>
      </c>
      <c r="F255" s="8">
        <v>0</v>
      </c>
      <c r="G255" s="8">
        <v>0</v>
      </c>
      <c r="H255" s="8">
        <v>281158.1</v>
      </c>
      <c r="I255" s="8">
        <f t="shared" si="9"/>
        <v>0</v>
      </c>
    </row>
    <row r="256" spans="1:9" ht="25.5">
      <c r="A256" s="4" t="s">
        <v>961</v>
      </c>
      <c r="B256" s="5" t="s">
        <v>962</v>
      </c>
      <c r="C256" s="8">
        <v>0</v>
      </c>
      <c r="D256" s="8">
        <v>0</v>
      </c>
      <c r="E256" s="8">
        <v>0</v>
      </c>
      <c r="F256" s="8">
        <v>0</v>
      </c>
      <c r="G256" s="8">
        <v>0</v>
      </c>
      <c r="H256" s="8">
        <v>281158.1</v>
      </c>
      <c r="I256" s="8">
        <f t="shared" si="9"/>
        <v>0</v>
      </c>
    </row>
    <row r="257" spans="1:9" ht="25.5">
      <c r="A257" s="4" t="s">
        <v>254</v>
      </c>
      <c r="B257" s="5" t="s">
        <v>610</v>
      </c>
      <c r="C257" s="8">
        <v>34662</v>
      </c>
      <c r="D257" s="8">
        <v>34662</v>
      </c>
      <c r="E257" s="8">
        <v>2107.2412999999997</v>
      </c>
      <c r="F257" s="8">
        <f t="shared" si="7"/>
        <v>6.0793990537187685</v>
      </c>
      <c r="G257" s="8">
        <f t="shared" si="8"/>
        <v>6.0793990537187685</v>
      </c>
      <c r="H257" s="8">
        <v>0</v>
      </c>
      <c r="I257" s="8">
        <v>0</v>
      </c>
    </row>
    <row r="258" spans="1:9" ht="38.25">
      <c r="A258" s="4" t="s">
        <v>255</v>
      </c>
      <c r="B258" s="5" t="s">
        <v>611</v>
      </c>
      <c r="C258" s="8">
        <v>34662</v>
      </c>
      <c r="D258" s="8">
        <v>34662</v>
      </c>
      <c r="E258" s="8">
        <v>2107.2412999999997</v>
      </c>
      <c r="F258" s="8">
        <f t="shared" si="7"/>
        <v>6.0793990537187685</v>
      </c>
      <c r="G258" s="8">
        <f t="shared" si="8"/>
        <v>6.0793990537187685</v>
      </c>
      <c r="H258" s="8">
        <v>0</v>
      </c>
      <c r="I258" s="8">
        <v>0</v>
      </c>
    </row>
    <row r="259" spans="1:9" ht="38.25">
      <c r="A259" s="4" t="s">
        <v>256</v>
      </c>
      <c r="B259" s="5" t="s">
        <v>612</v>
      </c>
      <c r="C259" s="8">
        <v>21580.1</v>
      </c>
      <c r="D259" s="8">
        <v>21580.1</v>
      </c>
      <c r="E259" s="8">
        <v>0</v>
      </c>
      <c r="F259" s="8">
        <f t="shared" si="7"/>
        <v>0</v>
      </c>
      <c r="G259" s="8">
        <f t="shared" si="8"/>
        <v>0</v>
      </c>
      <c r="H259" s="8">
        <v>0</v>
      </c>
      <c r="I259" s="8">
        <v>0</v>
      </c>
    </row>
    <row r="260" spans="1:9" ht="38.25">
      <c r="A260" s="4" t="s">
        <v>257</v>
      </c>
      <c r="B260" s="5" t="s">
        <v>613</v>
      </c>
      <c r="C260" s="8">
        <v>88</v>
      </c>
      <c r="D260" s="8">
        <v>88</v>
      </c>
      <c r="E260" s="8">
        <v>88</v>
      </c>
      <c r="F260" s="8">
        <f t="shared" si="7"/>
        <v>100</v>
      </c>
      <c r="G260" s="8">
        <f t="shared" si="8"/>
        <v>100</v>
      </c>
      <c r="H260" s="8">
        <v>0</v>
      </c>
      <c r="I260" s="8">
        <v>0</v>
      </c>
    </row>
    <row r="261" spans="1:9" ht="38.25">
      <c r="A261" s="4" t="s">
        <v>258</v>
      </c>
      <c r="B261" s="5" t="s">
        <v>614</v>
      </c>
      <c r="C261" s="8">
        <v>15514.8</v>
      </c>
      <c r="D261" s="8">
        <v>15514.8</v>
      </c>
      <c r="E261" s="8">
        <v>5044.44</v>
      </c>
      <c r="F261" s="8">
        <f t="shared" si="7"/>
        <v>32.51372882666873</v>
      </c>
      <c r="G261" s="8">
        <f t="shared" si="8"/>
        <v>32.51372882666873</v>
      </c>
      <c r="H261" s="8">
        <v>26095.6</v>
      </c>
      <c r="I261" s="8">
        <f t="shared" si="9"/>
        <v>19.33061512285596</v>
      </c>
    </row>
    <row r="262" spans="1:9" ht="38.25">
      <c r="A262" s="4" t="s">
        <v>259</v>
      </c>
      <c r="B262" s="5" t="s">
        <v>615</v>
      </c>
      <c r="C262" s="8">
        <v>15514.8</v>
      </c>
      <c r="D262" s="8">
        <v>15514.8</v>
      </c>
      <c r="E262" s="8">
        <v>5044.44</v>
      </c>
      <c r="F262" s="8">
        <f t="shared" si="7"/>
        <v>32.51372882666873</v>
      </c>
      <c r="G262" s="8">
        <f t="shared" si="8"/>
        <v>32.51372882666873</v>
      </c>
      <c r="H262" s="8">
        <v>26095.6</v>
      </c>
      <c r="I262" s="8">
        <f t="shared" si="9"/>
        <v>19.33061512285596</v>
      </c>
    </row>
    <row r="263" spans="1:9" ht="38.25">
      <c r="A263" s="24" t="s">
        <v>260</v>
      </c>
      <c r="B263" s="25" t="s">
        <v>616</v>
      </c>
      <c r="C263" s="8">
        <v>1695.6</v>
      </c>
      <c r="D263" s="8">
        <v>1695.6</v>
      </c>
      <c r="E263" s="8">
        <v>0</v>
      </c>
      <c r="F263" s="8">
        <f t="shared" si="7"/>
        <v>0</v>
      </c>
      <c r="G263" s="8">
        <f t="shared" si="8"/>
        <v>0</v>
      </c>
      <c r="H263" s="8">
        <v>2001.7</v>
      </c>
      <c r="I263" s="8">
        <f t="shared" si="9"/>
        <v>0</v>
      </c>
    </row>
    <row r="264" spans="1:9" ht="38.25">
      <c r="A264" s="24" t="s">
        <v>261</v>
      </c>
      <c r="B264" s="25" t="s">
        <v>617</v>
      </c>
      <c r="C264" s="8">
        <v>1695.6</v>
      </c>
      <c r="D264" s="8">
        <v>1695.6</v>
      </c>
      <c r="E264" s="8">
        <v>0</v>
      </c>
      <c r="F264" s="8">
        <f t="shared" si="7"/>
        <v>0</v>
      </c>
      <c r="G264" s="8">
        <f t="shared" si="8"/>
        <v>0</v>
      </c>
      <c r="H264" s="8">
        <v>2001.7</v>
      </c>
      <c r="I264" s="8">
        <f t="shared" si="9"/>
        <v>0</v>
      </c>
    </row>
    <row r="265" spans="1:9" ht="38.25">
      <c r="A265" s="24" t="s">
        <v>963</v>
      </c>
      <c r="B265" s="25" t="s">
        <v>964</v>
      </c>
      <c r="C265" s="8">
        <v>0</v>
      </c>
      <c r="D265" s="8">
        <v>0</v>
      </c>
      <c r="E265" s="8">
        <v>0</v>
      </c>
      <c r="F265" s="8">
        <v>0</v>
      </c>
      <c r="G265" s="8">
        <v>0</v>
      </c>
      <c r="H265" s="8">
        <v>61800</v>
      </c>
      <c r="I265" s="8">
        <f t="shared" si="9"/>
        <v>0</v>
      </c>
    </row>
    <row r="266" spans="1:9" ht="51">
      <c r="A266" s="4" t="s">
        <v>262</v>
      </c>
      <c r="B266" s="5" t="s">
        <v>618</v>
      </c>
      <c r="C266" s="8">
        <v>5047.2</v>
      </c>
      <c r="D266" s="8">
        <v>5047.2</v>
      </c>
      <c r="E266" s="8">
        <v>0</v>
      </c>
      <c r="F266" s="8">
        <f t="shared" si="7"/>
        <v>0</v>
      </c>
      <c r="G266" s="8">
        <f t="shared" si="8"/>
        <v>0</v>
      </c>
      <c r="H266" s="8"/>
      <c r="I266" s="8">
        <v>0</v>
      </c>
    </row>
    <row r="267" spans="1:9" ht="38.25">
      <c r="A267" s="4" t="s">
        <v>263</v>
      </c>
      <c r="B267" s="5" t="s">
        <v>619</v>
      </c>
      <c r="C267" s="8">
        <v>4375.4</v>
      </c>
      <c r="D267" s="8">
        <v>4375.4</v>
      </c>
      <c r="E267" s="8">
        <v>0</v>
      </c>
      <c r="F267" s="8">
        <f t="shared" si="7"/>
        <v>0</v>
      </c>
      <c r="G267" s="8">
        <f t="shared" si="8"/>
        <v>0</v>
      </c>
      <c r="H267" s="8">
        <v>0</v>
      </c>
      <c r="I267" s="8">
        <v>0</v>
      </c>
    </row>
    <row r="268" spans="1:9" ht="38.25">
      <c r="A268" s="4" t="s">
        <v>264</v>
      </c>
      <c r="B268" s="5" t="s">
        <v>620</v>
      </c>
      <c r="C268" s="8">
        <v>4375.4</v>
      </c>
      <c r="D268" s="8">
        <v>4375.4</v>
      </c>
      <c r="E268" s="8">
        <v>0</v>
      </c>
      <c r="F268" s="8">
        <f t="shared" si="7"/>
        <v>0</v>
      </c>
      <c r="G268" s="8">
        <f t="shared" si="8"/>
        <v>0</v>
      </c>
      <c r="H268" s="8">
        <v>0</v>
      </c>
      <c r="I268" s="8">
        <v>0</v>
      </c>
    </row>
    <row r="269" spans="1:9" ht="25.5">
      <c r="A269" s="4" t="s">
        <v>265</v>
      </c>
      <c r="B269" s="5" t="s">
        <v>621</v>
      </c>
      <c r="C269" s="8">
        <v>896.8</v>
      </c>
      <c r="D269" s="8">
        <v>896.8</v>
      </c>
      <c r="E269" s="8">
        <v>310.911</v>
      </c>
      <c r="F269" s="8">
        <f t="shared" si="7"/>
        <v>34.66893398751115</v>
      </c>
      <c r="G269" s="8">
        <f t="shared" si="8"/>
        <v>34.66893398751115</v>
      </c>
      <c r="H269" s="8">
        <v>0</v>
      </c>
      <c r="I269" s="8">
        <v>0</v>
      </c>
    </row>
    <row r="270" spans="1:9" ht="38.25">
      <c r="A270" s="4" t="s">
        <v>266</v>
      </c>
      <c r="B270" s="5" t="s">
        <v>622</v>
      </c>
      <c r="C270" s="8">
        <v>896.8</v>
      </c>
      <c r="D270" s="8">
        <v>896.8</v>
      </c>
      <c r="E270" s="8">
        <v>310.911</v>
      </c>
      <c r="F270" s="8">
        <f t="shared" si="7"/>
        <v>34.66893398751115</v>
      </c>
      <c r="G270" s="8">
        <f t="shared" si="8"/>
        <v>34.66893398751115</v>
      </c>
      <c r="H270" s="8">
        <v>0</v>
      </c>
      <c r="I270" s="8">
        <v>0</v>
      </c>
    </row>
    <row r="271" spans="1:9" ht="38.25">
      <c r="A271" s="4" t="s">
        <v>267</v>
      </c>
      <c r="B271" s="5" t="s">
        <v>623</v>
      </c>
      <c r="C271" s="8">
        <v>97887.6</v>
      </c>
      <c r="D271" s="8">
        <v>97887.6</v>
      </c>
      <c r="E271" s="8">
        <v>30396.9</v>
      </c>
      <c r="F271" s="8">
        <f t="shared" si="7"/>
        <v>31.05286062790384</v>
      </c>
      <c r="G271" s="8">
        <f t="shared" si="8"/>
        <v>31.05286062790384</v>
      </c>
      <c r="H271" s="8">
        <v>0</v>
      </c>
      <c r="I271" s="8">
        <v>0</v>
      </c>
    </row>
    <row r="272" spans="1:9" ht="38.25">
      <c r="A272" s="24" t="s">
        <v>268</v>
      </c>
      <c r="B272" s="25" t="s">
        <v>624</v>
      </c>
      <c r="C272" s="8">
        <v>97887.6</v>
      </c>
      <c r="D272" s="8">
        <v>97887.6</v>
      </c>
      <c r="E272" s="8">
        <v>30396.9</v>
      </c>
      <c r="F272" s="8">
        <f aca="true" t="shared" si="10" ref="F272:F337">E272/C272*100</f>
        <v>31.05286062790384</v>
      </c>
      <c r="G272" s="8">
        <f aca="true" t="shared" si="11" ref="G272:G337">E272/D272*100</f>
        <v>31.05286062790384</v>
      </c>
      <c r="H272" s="8">
        <v>0</v>
      </c>
      <c r="I272" s="8">
        <v>0</v>
      </c>
    </row>
    <row r="273" spans="1:9" ht="38.25">
      <c r="A273" s="4" t="s">
        <v>269</v>
      </c>
      <c r="B273" s="5" t="s">
        <v>625</v>
      </c>
      <c r="C273" s="8">
        <v>11512.9</v>
      </c>
      <c r="D273" s="8">
        <v>11512.9</v>
      </c>
      <c r="E273" s="8">
        <v>0</v>
      </c>
      <c r="F273" s="8">
        <f t="shared" si="10"/>
        <v>0</v>
      </c>
      <c r="G273" s="8">
        <f t="shared" si="11"/>
        <v>0</v>
      </c>
      <c r="H273" s="8">
        <v>0</v>
      </c>
      <c r="I273" s="8">
        <v>0</v>
      </c>
    </row>
    <row r="274" spans="1:9" ht="51">
      <c r="A274" s="4" t="s">
        <v>270</v>
      </c>
      <c r="B274" s="5" t="s">
        <v>626</v>
      </c>
      <c r="C274" s="8">
        <v>11512.9</v>
      </c>
      <c r="D274" s="8">
        <v>11512.9</v>
      </c>
      <c r="E274" s="8">
        <v>0</v>
      </c>
      <c r="F274" s="8">
        <f t="shared" si="10"/>
        <v>0</v>
      </c>
      <c r="G274" s="8">
        <f t="shared" si="11"/>
        <v>0</v>
      </c>
      <c r="H274" s="8">
        <v>0</v>
      </c>
      <c r="I274" s="8">
        <v>0</v>
      </c>
    </row>
    <row r="275" spans="1:9" ht="25.5">
      <c r="A275" s="4" t="s">
        <v>271</v>
      </c>
      <c r="B275" s="5" t="s">
        <v>627</v>
      </c>
      <c r="C275" s="8">
        <v>23028</v>
      </c>
      <c r="D275" s="8">
        <v>23028</v>
      </c>
      <c r="E275" s="8">
        <v>10705.3129</v>
      </c>
      <c r="F275" s="8">
        <f t="shared" si="10"/>
        <v>46.488244311273235</v>
      </c>
      <c r="G275" s="8">
        <f t="shared" si="11"/>
        <v>46.488244311273235</v>
      </c>
      <c r="H275" s="8">
        <v>0</v>
      </c>
      <c r="I275" s="8">
        <v>0</v>
      </c>
    </row>
    <row r="276" spans="1:9" ht="25.5">
      <c r="A276" s="4" t="s">
        <v>272</v>
      </c>
      <c r="B276" s="5" t="s">
        <v>628</v>
      </c>
      <c r="C276" s="8">
        <v>23028</v>
      </c>
      <c r="D276" s="8">
        <v>23028</v>
      </c>
      <c r="E276" s="8">
        <v>10705.3129</v>
      </c>
      <c r="F276" s="8">
        <f t="shared" si="10"/>
        <v>46.488244311273235</v>
      </c>
      <c r="G276" s="8">
        <f t="shared" si="11"/>
        <v>46.488244311273235</v>
      </c>
      <c r="H276" s="8">
        <v>0</v>
      </c>
      <c r="I276" s="8">
        <v>0</v>
      </c>
    </row>
    <row r="277" spans="1:9" ht="25.5">
      <c r="A277" s="4" t="s">
        <v>273</v>
      </c>
      <c r="B277" s="5" t="s">
        <v>629</v>
      </c>
      <c r="C277" s="8">
        <v>2670</v>
      </c>
      <c r="D277" s="8">
        <v>2670</v>
      </c>
      <c r="E277" s="8">
        <v>0</v>
      </c>
      <c r="F277" s="8">
        <f t="shared" si="10"/>
        <v>0</v>
      </c>
      <c r="G277" s="8">
        <f t="shared" si="11"/>
        <v>0</v>
      </c>
      <c r="H277" s="8">
        <v>0</v>
      </c>
      <c r="I277" s="8">
        <v>0</v>
      </c>
    </row>
    <row r="278" spans="1:9" ht="12.75">
      <c r="A278" s="4" t="s">
        <v>274</v>
      </c>
      <c r="B278" s="5" t="s">
        <v>630</v>
      </c>
      <c r="C278" s="8">
        <v>0</v>
      </c>
      <c r="D278" s="8">
        <v>0</v>
      </c>
      <c r="E278" s="8">
        <v>152.16289</v>
      </c>
      <c r="F278" s="8">
        <v>0</v>
      </c>
      <c r="G278" s="8">
        <v>0</v>
      </c>
      <c r="H278" s="8">
        <v>129.63921000000002</v>
      </c>
      <c r="I278" s="8">
        <f aca="true" t="shared" si="12" ref="I278:I334">E278/H278*100</f>
        <v>117.37412623850452</v>
      </c>
    </row>
    <row r="279" spans="1:9" ht="12.75">
      <c r="A279" s="4" t="s">
        <v>275</v>
      </c>
      <c r="B279" s="5" t="s">
        <v>631</v>
      </c>
      <c r="C279" s="8">
        <v>0</v>
      </c>
      <c r="D279" s="8">
        <v>0</v>
      </c>
      <c r="E279" s="8">
        <v>152.16289</v>
      </c>
      <c r="F279" s="8">
        <v>0</v>
      </c>
      <c r="G279" s="8">
        <v>0</v>
      </c>
      <c r="H279" s="8">
        <v>129.63921000000002</v>
      </c>
      <c r="I279" s="8">
        <f t="shared" si="12"/>
        <v>117.37412623850452</v>
      </c>
    </row>
    <row r="280" spans="1:9" ht="12.75">
      <c r="A280" s="4" t="s">
        <v>276</v>
      </c>
      <c r="B280" s="5" t="s">
        <v>632</v>
      </c>
      <c r="C280" s="8">
        <v>3046966</v>
      </c>
      <c r="D280" s="8">
        <v>3046966</v>
      </c>
      <c r="E280" s="8">
        <v>2147763.2446999997</v>
      </c>
      <c r="F280" s="8">
        <f t="shared" si="10"/>
        <v>70.48858584900519</v>
      </c>
      <c r="G280" s="8">
        <f t="shared" si="11"/>
        <v>70.48858584900519</v>
      </c>
      <c r="H280" s="8">
        <v>2197744.2050300003</v>
      </c>
      <c r="I280" s="8">
        <f t="shared" si="12"/>
        <v>97.72580629649217</v>
      </c>
    </row>
    <row r="281" spans="1:9" ht="25.5">
      <c r="A281" s="4" t="s">
        <v>277</v>
      </c>
      <c r="B281" s="5" t="s">
        <v>633</v>
      </c>
      <c r="C281" s="8">
        <v>1157619.3</v>
      </c>
      <c r="D281" s="8">
        <v>1157619.3</v>
      </c>
      <c r="E281" s="8">
        <v>760598.47355</v>
      </c>
      <c r="F281" s="8">
        <f t="shared" si="10"/>
        <v>65.70367940047302</v>
      </c>
      <c r="G281" s="8">
        <f t="shared" si="11"/>
        <v>65.70367940047302</v>
      </c>
      <c r="H281" s="8">
        <v>727982.78672</v>
      </c>
      <c r="I281" s="8">
        <f t="shared" si="12"/>
        <v>104.48028269692382</v>
      </c>
    </row>
    <row r="282" spans="1:9" ht="25.5">
      <c r="A282" s="4" t="s">
        <v>278</v>
      </c>
      <c r="B282" s="5" t="s">
        <v>634</v>
      </c>
      <c r="C282" s="8">
        <v>1157619.3</v>
      </c>
      <c r="D282" s="8">
        <v>1157619.3</v>
      </c>
      <c r="E282" s="8">
        <v>760598.47355</v>
      </c>
      <c r="F282" s="8">
        <f t="shared" si="10"/>
        <v>65.70367940047302</v>
      </c>
      <c r="G282" s="8">
        <f t="shared" si="11"/>
        <v>65.70367940047302</v>
      </c>
      <c r="H282" s="8">
        <v>727982.78672</v>
      </c>
      <c r="I282" s="8">
        <f t="shared" si="12"/>
        <v>104.48028269692382</v>
      </c>
    </row>
    <row r="283" spans="1:9" ht="38.25">
      <c r="A283" s="4" t="s">
        <v>279</v>
      </c>
      <c r="B283" s="5" t="s">
        <v>635</v>
      </c>
      <c r="C283" s="8">
        <v>65671</v>
      </c>
      <c r="D283" s="8">
        <v>65671</v>
      </c>
      <c r="E283" s="8">
        <v>65040.47244</v>
      </c>
      <c r="F283" s="8">
        <f t="shared" si="10"/>
        <v>99.03986910508443</v>
      </c>
      <c r="G283" s="8">
        <f t="shared" si="11"/>
        <v>99.03986910508443</v>
      </c>
      <c r="H283" s="8">
        <v>65877.15163000001</v>
      </c>
      <c r="I283" s="8">
        <f t="shared" si="12"/>
        <v>98.72994024590008</v>
      </c>
    </row>
    <row r="284" spans="1:9" ht="51">
      <c r="A284" s="4" t="s">
        <v>280</v>
      </c>
      <c r="B284" s="5" t="s">
        <v>636</v>
      </c>
      <c r="C284" s="8">
        <v>65671</v>
      </c>
      <c r="D284" s="8">
        <v>65671</v>
      </c>
      <c r="E284" s="8">
        <v>65040.47244</v>
      </c>
      <c r="F284" s="8">
        <f t="shared" si="10"/>
        <v>99.03986910508443</v>
      </c>
      <c r="G284" s="8">
        <f t="shared" si="11"/>
        <v>99.03986910508443</v>
      </c>
      <c r="H284" s="8">
        <v>65877.15163000001</v>
      </c>
      <c r="I284" s="8">
        <f t="shared" si="12"/>
        <v>98.72994024590008</v>
      </c>
    </row>
    <row r="285" spans="1:9" ht="25.5">
      <c r="A285" s="4" t="s">
        <v>281</v>
      </c>
      <c r="B285" s="5" t="s">
        <v>637</v>
      </c>
      <c r="C285" s="8">
        <v>1711.3</v>
      </c>
      <c r="D285" s="8">
        <v>1711.3</v>
      </c>
      <c r="E285" s="8">
        <v>891.4</v>
      </c>
      <c r="F285" s="8">
        <f t="shared" si="10"/>
        <v>52.08905510430667</v>
      </c>
      <c r="G285" s="8">
        <f t="shared" si="11"/>
        <v>52.08905510430667</v>
      </c>
      <c r="H285" s="8">
        <v>0</v>
      </c>
      <c r="I285" s="8">
        <v>0</v>
      </c>
    </row>
    <row r="286" spans="1:9" ht="38.25">
      <c r="A286" s="4" t="s">
        <v>282</v>
      </c>
      <c r="B286" s="5" t="s">
        <v>638</v>
      </c>
      <c r="C286" s="8">
        <v>1711.3</v>
      </c>
      <c r="D286" s="8">
        <v>1711.3</v>
      </c>
      <c r="E286" s="8">
        <v>891.4</v>
      </c>
      <c r="F286" s="8">
        <f t="shared" si="10"/>
        <v>52.08905510430667</v>
      </c>
      <c r="G286" s="8">
        <f t="shared" si="11"/>
        <v>52.08905510430667</v>
      </c>
      <c r="H286" s="8">
        <v>0</v>
      </c>
      <c r="I286" s="8">
        <v>0</v>
      </c>
    </row>
    <row r="287" spans="1:9" ht="38.25">
      <c r="A287" s="4" t="s">
        <v>283</v>
      </c>
      <c r="B287" s="5" t="s">
        <v>639</v>
      </c>
      <c r="C287" s="8">
        <v>28.5</v>
      </c>
      <c r="D287" s="8">
        <v>28.5</v>
      </c>
      <c r="E287" s="8">
        <v>18.979200000000002</v>
      </c>
      <c r="F287" s="8">
        <f t="shared" si="10"/>
        <v>66.59368421052633</v>
      </c>
      <c r="G287" s="8">
        <f t="shared" si="11"/>
        <v>66.59368421052633</v>
      </c>
      <c r="H287" s="8">
        <v>18.979200000000002</v>
      </c>
      <c r="I287" s="8">
        <f t="shared" si="12"/>
        <v>100</v>
      </c>
    </row>
    <row r="288" spans="1:9" ht="38.25">
      <c r="A288" s="4" t="s">
        <v>284</v>
      </c>
      <c r="B288" s="5" t="s">
        <v>640</v>
      </c>
      <c r="C288" s="8">
        <v>28.5</v>
      </c>
      <c r="D288" s="8">
        <v>28.5</v>
      </c>
      <c r="E288" s="8">
        <v>18.979200000000002</v>
      </c>
      <c r="F288" s="8">
        <f t="shared" si="10"/>
        <v>66.59368421052633</v>
      </c>
      <c r="G288" s="8">
        <f t="shared" si="11"/>
        <v>66.59368421052633</v>
      </c>
      <c r="H288" s="8">
        <v>18.979200000000002</v>
      </c>
      <c r="I288" s="8">
        <f t="shared" si="12"/>
        <v>100</v>
      </c>
    </row>
    <row r="289" spans="1:9" ht="38.25">
      <c r="A289" s="4" t="s">
        <v>285</v>
      </c>
      <c r="B289" s="5" t="s">
        <v>641</v>
      </c>
      <c r="C289" s="8">
        <v>102.9</v>
      </c>
      <c r="D289" s="8">
        <v>102.9</v>
      </c>
      <c r="E289" s="8">
        <v>38.86748</v>
      </c>
      <c r="F289" s="8">
        <f t="shared" si="10"/>
        <v>37.772089407191444</v>
      </c>
      <c r="G289" s="8">
        <f t="shared" si="11"/>
        <v>37.772089407191444</v>
      </c>
      <c r="H289" s="8">
        <v>26.33813</v>
      </c>
      <c r="I289" s="8">
        <f t="shared" si="12"/>
        <v>147.57114495220426</v>
      </c>
    </row>
    <row r="290" spans="1:9" ht="38.25">
      <c r="A290" s="4" t="s">
        <v>286</v>
      </c>
      <c r="B290" s="5" t="s">
        <v>642</v>
      </c>
      <c r="C290" s="8">
        <v>102.9</v>
      </c>
      <c r="D290" s="8">
        <v>102.9</v>
      </c>
      <c r="E290" s="8">
        <v>38.86748</v>
      </c>
      <c r="F290" s="8">
        <f t="shared" si="10"/>
        <v>37.772089407191444</v>
      </c>
      <c r="G290" s="8">
        <f t="shared" si="11"/>
        <v>37.772089407191444</v>
      </c>
      <c r="H290" s="8">
        <v>26.33813</v>
      </c>
      <c r="I290" s="8">
        <f t="shared" si="12"/>
        <v>147.57114495220426</v>
      </c>
    </row>
    <row r="291" spans="1:9" ht="25.5">
      <c r="A291" s="4" t="s">
        <v>287</v>
      </c>
      <c r="B291" s="5" t="s">
        <v>643</v>
      </c>
      <c r="C291" s="8">
        <v>31353.5</v>
      </c>
      <c r="D291" s="8">
        <v>31353.5</v>
      </c>
      <c r="E291" s="8">
        <v>26650.5</v>
      </c>
      <c r="F291" s="8">
        <f t="shared" si="10"/>
        <v>85.00007973591465</v>
      </c>
      <c r="G291" s="8">
        <f t="shared" si="11"/>
        <v>85.00007973591465</v>
      </c>
      <c r="H291" s="8">
        <v>28793.6</v>
      </c>
      <c r="I291" s="8">
        <f t="shared" si="12"/>
        <v>92.55702656145812</v>
      </c>
    </row>
    <row r="292" spans="1:9" ht="25.5">
      <c r="A292" s="4" t="s">
        <v>288</v>
      </c>
      <c r="B292" s="5" t="s">
        <v>644</v>
      </c>
      <c r="C292" s="8">
        <v>31353.5</v>
      </c>
      <c r="D292" s="8">
        <v>31353.5</v>
      </c>
      <c r="E292" s="8">
        <v>26650.5</v>
      </c>
      <c r="F292" s="8">
        <f t="shared" si="10"/>
        <v>85.00007973591465</v>
      </c>
      <c r="G292" s="8">
        <f t="shared" si="11"/>
        <v>85.00007973591465</v>
      </c>
      <c r="H292" s="8">
        <v>28793.6</v>
      </c>
      <c r="I292" s="8">
        <f t="shared" si="12"/>
        <v>92.55702656145812</v>
      </c>
    </row>
    <row r="293" spans="1:9" ht="25.5">
      <c r="A293" s="4" t="s">
        <v>289</v>
      </c>
      <c r="B293" s="5" t="s">
        <v>645</v>
      </c>
      <c r="C293" s="8">
        <v>283994.6</v>
      </c>
      <c r="D293" s="8">
        <v>283994.6</v>
      </c>
      <c r="E293" s="8">
        <v>169563.27418</v>
      </c>
      <c r="F293" s="8">
        <f t="shared" si="10"/>
        <v>59.706513497087634</v>
      </c>
      <c r="G293" s="8">
        <f t="shared" si="11"/>
        <v>59.706513497087634</v>
      </c>
      <c r="H293" s="8">
        <v>170442.30744</v>
      </c>
      <c r="I293" s="8">
        <f t="shared" si="12"/>
        <v>99.48426345946446</v>
      </c>
    </row>
    <row r="294" spans="1:9" ht="25.5">
      <c r="A294" s="4" t="s">
        <v>290</v>
      </c>
      <c r="B294" s="5" t="s">
        <v>646</v>
      </c>
      <c r="C294" s="8">
        <v>283994.6</v>
      </c>
      <c r="D294" s="8">
        <v>283994.6</v>
      </c>
      <c r="E294" s="8">
        <v>169563.27418</v>
      </c>
      <c r="F294" s="8">
        <f t="shared" si="10"/>
        <v>59.706513497087634</v>
      </c>
      <c r="G294" s="8">
        <f t="shared" si="11"/>
        <v>59.706513497087634</v>
      </c>
      <c r="H294" s="8">
        <v>170442.30744</v>
      </c>
      <c r="I294" s="8">
        <f t="shared" si="12"/>
        <v>99.48426345946446</v>
      </c>
    </row>
    <row r="295" spans="1:9" ht="25.5">
      <c r="A295" s="4" t="s">
        <v>291</v>
      </c>
      <c r="B295" s="5" t="s">
        <v>647</v>
      </c>
      <c r="C295" s="8">
        <v>21174.3</v>
      </c>
      <c r="D295" s="8">
        <v>21174.3</v>
      </c>
      <c r="E295" s="8">
        <v>0</v>
      </c>
      <c r="F295" s="8">
        <f t="shared" si="10"/>
        <v>0</v>
      </c>
      <c r="G295" s="8">
        <f t="shared" si="11"/>
        <v>0</v>
      </c>
      <c r="H295" s="8">
        <v>0</v>
      </c>
      <c r="I295" s="8">
        <v>0</v>
      </c>
    </row>
    <row r="296" spans="1:9" ht="25.5">
      <c r="A296" s="4" t="s">
        <v>292</v>
      </c>
      <c r="B296" s="5" t="s">
        <v>648</v>
      </c>
      <c r="C296" s="8">
        <v>21174.3</v>
      </c>
      <c r="D296" s="8">
        <v>21174.3</v>
      </c>
      <c r="E296" s="8">
        <v>0</v>
      </c>
      <c r="F296" s="8">
        <f t="shared" si="10"/>
        <v>0</v>
      </c>
      <c r="G296" s="8">
        <f t="shared" si="11"/>
        <v>0</v>
      </c>
      <c r="H296" s="8">
        <v>0</v>
      </c>
      <c r="I296" s="8">
        <v>0</v>
      </c>
    </row>
    <row r="297" spans="1:9" ht="25.5">
      <c r="A297" s="4" t="s">
        <v>293</v>
      </c>
      <c r="B297" s="5" t="s">
        <v>649</v>
      </c>
      <c r="C297" s="8">
        <v>9499.2</v>
      </c>
      <c r="D297" s="8">
        <v>9499.2</v>
      </c>
      <c r="E297" s="8">
        <v>5716.67933</v>
      </c>
      <c r="F297" s="8">
        <f t="shared" si="10"/>
        <v>60.180639738083194</v>
      </c>
      <c r="G297" s="8">
        <f t="shared" si="11"/>
        <v>60.180639738083194</v>
      </c>
      <c r="H297" s="8">
        <v>6481.22429</v>
      </c>
      <c r="I297" s="8">
        <f t="shared" si="12"/>
        <v>88.20369538545934</v>
      </c>
    </row>
    <row r="298" spans="1:9" ht="38.25">
      <c r="A298" s="4" t="s">
        <v>294</v>
      </c>
      <c r="B298" s="5" t="s">
        <v>650</v>
      </c>
      <c r="C298" s="8">
        <v>9499.2</v>
      </c>
      <c r="D298" s="8">
        <v>9499.2</v>
      </c>
      <c r="E298" s="8">
        <v>5716.67933</v>
      </c>
      <c r="F298" s="8">
        <f t="shared" si="10"/>
        <v>60.180639738083194</v>
      </c>
      <c r="G298" s="8">
        <f t="shared" si="11"/>
        <v>60.180639738083194</v>
      </c>
      <c r="H298" s="8">
        <v>6481.22429</v>
      </c>
      <c r="I298" s="8">
        <f t="shared" si="12"/>
        <v>88.20369538545934</v>
      </c>
    </row>
    <row r="299" spans="1:9" ht="25.5">
      <c r="A299" s="4" t="s">
        <v>295</v>
      </c>
      <c r="B299" s="5" t="s">
        <v>651</v>
      </c>
      <c r="C299" s="8">
        <v>320178.2</v>
      </c>
      <c r="D299" s="8">
        <v>320178.2</v>
      </c>
      <c r="E299" s="8">
        <v>237401.49644999998</v>
      </c>
      <c r="F299" s="8">
        <f t="shared" si="10"/>
        <v>74.1466772097538</v>
      </c>
      <c r="G299" s="8">
        <f t="shared" si="11"/>
        <v>74.1466772097538</v>
      </c>
      <c r="H299" s="8">
        <v>231000</v>
      </c>
      <c r="I299" s="8">
        <f t="shared" si="12"/>
        <v>102.77121058441558</v>
      </c>
    </row>
    <row r="300" spans="1:9" ht="38.25">
      <c r="A300" s="4" t="s">
        <v>296</v>
      </c>
      <c r="B300" s="5" t="s">
        <v>652</v>
      </c>
      <c r="C300" s="8">
        <v>320178.2</v>
      </c>
      <c r="D300" s="8">
        <v>320178.2</v>
      </c>
      <c r="E300" s="8">
        <v>237401.49644999998</v>
      </c>
      <c r="F300" s="8">
        <f t="shared" si="10"/>
        <v>74.1466772097538</v>
      </c>
      <c r="G300" s="8">
        <f t="shared" si="11"/>
        <v>74.1466772097538</v>
      </c>
      <c r="H300" s="8">
        <v>231000</v>
      </c>
      <c r="I300" s="8">
        <f t="shared" si="12"/>
        <v>102.77121058441558</v>
      </c>
    </row>
    <row r="301" spans="1:9" ht="38.25">
      <c r="A301" s="4" t="s">
        <v>297</v>
      </c>
      <c r="B301" s="5" t="s">
        <v>653</v>
      </c>
      <c r="C301" s="8">
        <v>14012.6</v>
      </c>
      <c r="D301" s="8">
        <v>14012.6</v>
      </c>
      <c r="E301" s="8">
        <v>3830.19625</v>
      </c>
      <c r="F301" s="8">
        <f t="shared" si="10"/>
        <v>27.333944093173283</v>
      </c>
      <c r="G301" s="8">
        <f t="shared" si="11"/>
        <v>27.333944093173283</v>
      </c>
      <c r="H301" s="8">
        <v>5551.8482300000005</v>
      </c>
      <c r="I301" s="8">
        <f t="shared" si="12"/>
        <v>68.98957052361642</v>
      </c>
    </row>
    <row r="302" spans="1:9" ht="51">
      <c r="A302" s="4" t="s">
        <v>298</v>
      </c>
      <c r="B302" s="5" t="s">
        <v>654</v>
      </c>
      <c r="C302" s="8">
        <v>14012.6</v>
      </c>
      <c r="D302" s="8">
        <v>14012.6</v>
      </c>
      <c r="E302" s="8">
        <v>3830.19625</v>
      </c>
      <c r="F302" s="8">
        <f t="shared" si="10"/>
        <v>27.333944093173283</v>
      </c>
      <c r="G302" s="8">
        <f t="shared" si="11"/>
        <v>27.333944093173283</v>
      </c>
      <c r="H302" s="8">
        <v>5551.8482300000005</v>
      </c>
      <c r="I302" s="8">
        <f t="shared" si="12"/>
        <v>68.98957052361642</v>
      </c>
    </row>
    <row r="303" spans="1:9" ht="51">
      <c r="A303" s="4" t="s">
        <v>965</v>
      </c>
      <c r="B303" s="5" t="s">
        <v>966</v>
      </c>
      <c r="C303" s="8">
        <v>0</v>
      </c>
      <c r="D303" s="8">
        <v>0</v>
      </c>
      <c r="E303" s="8">
        <v>0</v>
      </c>
      <c r="F303" s="8">
        <v>0</v>
      </c>
      <c r="G303" s="8">
        <v>0</v>
      </c>
      <c r="H303" s="8">
        <v>229189.6</v>
      </c>
      <c r="I303" s="8">
        <f t="shared" si="12"/>
        <v>0</v>
      </c>
    </row>
    <row r="304" spans="1:9" ht="51">
      <c r="A304" s="4" t="s">
        <v>967</v>
      </c>
      <c r="B304" s="5" t="s">
        <v>968</v>
      </c>
      <c r="C304" s="8">
        <v>0</v>
      </c>
      <c r="D304" s="8">
        <v>0</v>
      </c>
      <c r="E304" s="8">
        <v>0</v>
      </c>
      <c r="F304" s="8">
        <v>0</v>
      </c>
      <c r="G304" s="8">
        <v>0</v>
      </c>
      <c r="H304" s="8">
        <v>229189.6</v>
      </c>
      <c r="I304" s="8">
        <f t="shared" si="12"/>
        <v>0</v>
      </c>
    </row>
    <row r="305" spans="1:9" ht="51">
      <c r="A305" s="4" t="s">
        <v>299</v>
      </c>
      <c r="B305" s="5" t="s">
        <v>655</v>
      </c>
      <c r="C305" s="8">
        <v>312546.2</v>
      </c>
      <c r="D305" s="8">
        <v>312546.2</v>
      </c>
      <c r="E305" s="8">
        <v>309091.068</v>
      </c>
      <c r="F305" s="8">
        <f t="shared" si="10"/>
        <v>98.89452119398669</v>
      </c>
      <c r="G305" s="8">
        <f t="shared" si="11"/>
        <v>98.89452119398669</v>
      </c>
      <c r="H305" s="8">
        <v>371864.6</v>
      </c>
      <c r="I305" s="8">
        <f t="shared" si="12"/>
        <v>83.11925039382615</v>
      </c>
    </row>
    <row r="306" spans="1:9" ht="63.75">
      <c r="A306" s="4" t="s">
        <v>300</v>
      </c>
      <c r="B306" s="5" t="s">
        <v>656</v>
      </c>
      <c r="C306" s="8">
        <v>312546.2</v>
      </c>
      <c r="D306" s="8">
        <v>312546.2</v>
      </c>
      <c r="E306" s="8">
        <v>309091.068</v>
      </c>
      <c r="F306" s="8">
        <f t="shared" si="10"/>
        <v>98.89452119398669</v>
      </c>
      <c r="G306" s="8">
        <f t="shared" si="11"/>
        <v>98.89452119398669</v>
      </c>
      <c r="H306" s="8">
        <v>371864.6</v>
      </c>
      <c r="I306" s="8">
        <f t="shared" si="12"/>
        <v>83.11925039382615</v>
      </c>
    </row>
    <row r="307" spans="1:9" ht="51">
      <c r="A307" s="4" t="s">
        <v>301</v>
      </c>
      <c r="B307" s="5" t="s">
        <v>657</v>
      </c>
      <c r="C307" s="8">
        <v>16888.6</v>
      </c>
      <c r="D307" s="8">
        <v>16888.6</v>
      </c>
      <c r="E307" s="8">
        <v>8753.022</v>
      </c>
      <c r="F307" s="8">
        <f t="shared" si="10"/>
        <v>51.827990478784514</v>
      </c>
      <c r="G307" s="8">
        <f t="shared" si="11"/>
        <v>51.827990478784514</v>
      </c>
      <c r="H307" s="8">
        <v>20167.3</v>
      </c>
      <c r="I307" s="8">
        <f t="shared" si="12"/>
        <v>43.402051836388615</v>
      </c>
    </row>
    <row r="308" spans="1:9" ht="51">
      <c r="A308" s="4" t="s">
        <v>302</v>
      </c>
      <c r="B308" s="5" t="s">
        <v>658</v>
      </c>
      <c r="C308" s="8">
        <v>16888.6</v>
      </c>
      <c r="D308" s="8">
        <v>16888.6</v>
      </c>
      <c r="E308" s="8">
        <v>8753.022</v>
      </c>
      <c r="F308" s="8">
        <f t="shared" si="10"/>
        <v>51.827990478784514</v>
      </c>
      <c r="G308" s="8">
        <f t="shared" si="11"/>
        <v>51.827990478784514</v>
      </c>
      <c r="H308" s="8">
        <v>20167.3</v>
      </c>
      <c r="I308" s="8">
        <f t="shared" si="12"/>
        <v>43.402051836388615</v>
      </c>
    </row>
    <row r="309" spans="1:9" ht="25.5">
      <c r="A309" s="4" t="s">
        <v>303</v>
      </c>
      <c r="B309" s="5" t="s">
        <v>659</v>
      </c>
      <c r="C309" s="8">
        <v>30860.5</v>
      </c>
      <c r="D309" s="8">
        <v>30860.5</v>
      </c>
      <c r="E309" s="8">
        <v>27841.2</v>
      </c>
      <c r="F309" s="8">
        <f t="shared" si="10"/>
        <v>90.21629591225029</v>
      </c>
      <c r="G309" s="8">
        <f t="shared" si="11"/>
        <v>90.21629591225029</v>
      </c>
      <c r="H309" s="8">
        <v>0</v>
      </c>
      <c r="I309" s="8">
        <v>0</v>
      </c>
    </row>
    <row r="310" spans="1:9" ht="25.5">
      <c r="A310" s="4" t="s">
        <v>304</v>
      </c>
      <c r="B310" s="5" t="s">
        <v>660</v>
      </c>
      <c r="C310" s="8">
        <v>30860.5</v>
      </c>
      <c r="D310" s="8">
        <v>30860.5</v>
      </c>
      <c r="E310" s="8">
        <v>27841.2</v>
      </c>
      <c r="F310" s="8">
        <f t="shared" si="10"/>
        <v>90.21629591225029</v>
      </c>
      <c r="G310" s="8">
        <f t="shared" si="11"/>
        <v>90.21629591225029</v>
      </c>
      <c r="H310" s="8">
        <v>0</v>
      </c>
      <c r="I310" s="8">
        <v>0</v>
      </c>
    </row>
    <row r="311" spans="1:9" ht="25.5">
      <c r="A311" s="4" t="s">
        <v>305</v>
      </c>
      <c r="B311" s="5" t="s">
        <v>661</v>
      </c>
      <c r="C311" s="8">
        <v>36558.9</v>
      </c>
      <c r="D311" s="8">
        <v>36558.9</v>
      </c>
      <c r="E311" s="8">
        <v>9543.606</v>
      </c>
      <c r="F311" s="8">
        <f t="shared" si="10"/>
        <v>26.10474056932785</v>
      </c>
      <c r="G311" s="8">
        <f t="shared" si="11"/>
        <v>26.10474056932785</v>
      </c>
      <c r="H311" s="8">
        <v>0</v>
      </c>
      <c r="I311" s="8">
        <v>0</v>
      </c>
    </row>
    <row r="312" spans="1:9" ht="25.5">
      <c r="A312" s="4" t="s">
        <v>306</v>
      </c>
      <c r="B312" s="5" t="s">
        <v>662</v>
      </c>
      <c r="C312" s="8">
        <v>36558.9</v>
      </c>
      <c r="D312" s="8">
        <v>36558.9</v>
      </c>
      <c r="E312" s="8">
        <v>9543.606</v>
      </c>
      <c r="F312" s="8">
        <f t="shared" si="10"/>
        <v>26.10474056932785</v>
      </c>
      <c r="G312" s="8">
        <f t="shared" si="11"/>
        <v>26.10474056932785</v>
      </c>
      <c r="H312" s="8">
        <v>0</v>
      </c>
      <c r="I312" s="8">
        <v>0</v>
      </c>
    </row>
    <row r="313" spans="1:9" ht="51">
      <c r="A313" s="4" t="s">
        <v>307</v>
      </c>
      <c r="B313" s="5" t="s">
        <v>663</v>
      </c>
      <c r="C313" s="8">
        <v>408643.7</v>
      </c>
      <c r="D313" s="8">
        <v>408643.7</v>
      </c>
      <c r="E313" s="8">
        <v>276297.51128</v>
      </c>
      <c r="F313" s="8">
        <f t="shared" si="10"/>
        <v>67.61330500873987</v>
      </c>
      <c r="G313" s="8">
        <f t="shared" si="11"/>
        <v>67.61330500873987</v>
      </c>
      <c r="H313" s="8">
        <v>264376.98758</v>
      </c>
      <c r="I313" s="8">
        <f t="shared" si="12"/>
        <v>104.50891123660786</v>
      </c>
    </row>
    <row r="314" spans="1:9" ht="63.75">
      <c r="A314" s="4" t="s">
        <v>308</v>
      </c>
      <c r="B314" s="5" t="s">
        <v>664</v>
      </c>
      <c r="C314" s="8">
        <v>408643.7</v>
      </c>
      <c r="D314" s="8">
        <v>408643.7</v>
      </c>
      <c r="E314" s="8">
        <v>276297.51128</v>
      </c>
      <c r="F314" s="8">
        <f t="shared" si="10"/>
        <v>67.61330500873987</v>
      </c>
      <c r="G314" s="8">
        <f t="shared" si="11"/>
        <v>67.61330500873987</v>
      </c>
      <c r="H314" s="8">
        <v>264376.98758</v>
      </c>
      <c r="I314" s="8">
        <f t="shared" si="12"/>
        <v>104.50891123660786</v>
      </c>
    </row>
    <row r="315" spans="1:9" ht="38.25">
      <c r="A315" s="4" t="s">
        <v>309</v>
      </c>
      <c r="B315" s="5" t="s">
        <v>665</v>
      </c>
      <c r="C315" s="8">
        <v>34195.4</v>
      </c>
      <c r="D315" s="8">
        <v>34195.4</v>
      </c>
      <c r="E315" s="8">
        <v>20521.33192</v>
      </c>
      <c r="F315" s="8">
        <f t="shared" si="10"/>
        <v>60.01196628786328</v>
      </c>
      <c r="G315" s="8">
        <f t="shared" si="11"/>
        <v>60.01196628786328</v>
      </c>
      <c r="H315" s="8">
        <v>23875.72</v>
      </c>
      <c r="I315" s="8">
        <f t="shared" si="12"/>
        <v>85.95063068255115</v>
      </c>
    </row>
    <row r="316" spans="1:9" ht="38.25">
      <c r="A316" s="4" t="s">
        <v>310</v>
      </c>
      <c r="B316" s="5" t="s">
        <v>666</v>
      </c>
      <c r="C316" s="8">
        <v>34195.4</v>
      </c>
      <c r="D316" s="8">
        <v>34195.4</v>
      </c>
      <c r="E316" s="8">
        <v>20521.33192</v>
      </c>
      <c r="F316" s="8">
        <f t="shared" si="10"/>
        <v>60.01196628786328</v>
      </c>
      <c r="G316" s="8">
        <f t="shared" si="11"/>
        <v>60.01196628786328</v>
      </c>
      <c r="H316" s="8">
        <v>23875.72</v>
      </c>
      <c r="I316" s="8">
        <f t="shared" si="12"/>
        <v>85.95063068255115</v>
      </c>
    </row>
    <row r="317" spans="1:9" ht="63.75">
      <c r="A317" s="4" t="s">
        <v>311</v>
      </c>
      <c r="B317" s="5" t="s">
        <v>667</v>
      </c>
      <c r="C317" s="8">
        <v>226899.7</v>
      </c>
      <c r="D317" s="8">
        <v>226899.7</v>
      </c>
      <c r="E317" s="8">
        <v>174357.33006</v>
      </c>
      <c r="F317" s="8">
        <f t="shared" si="10"/>
        <v>76.84334975321696</v>
      </c>
      <c r="G317" s="8">
        <f t="shared" si="11"/>
        <v>76.84334975321696</v>
      </c>
      <c r="H317" s="8">
        <v>0</v>
      </c>
      <c r="I317" s="8">
        <v>0</v>
      </c>
    </row>
    <row r="318" spans="1:9" ht="63.75">
      <c r="A318" s="4" t="s">
        <v>312</v>
      </c>
      <c r="B318" s="5" t="s">
        <v>668</v>
      </c>
      <c r="C318" s="8">
        <v>226899.7</v>
      </c>
      <c r="D318" s="8">
        <v>226899.7</v>
      </c>
      <c r="E318" s="8">
        <v>174357.33006</v>
      </c>
      <c r="F318" s="8">
        <f t="shared" si="10"/>
        <v>76.84334975321696</v>
      </c>
      <c r="G318" s="8">
        <f t="shared" si="11"/>
        <v>76.84334975321696</v>
      </c>
      <c r="H318" s="8">
        <v>0</v>
      </c>
      <c r="I318" s="8">
        <v>0</v>
      </c>
    </row>
    <row r="319" spans="1:9" ht="12.75">
      <c r="A319" s="4" t="s">
        <v>313</v>
      </c>
      <c r="B319" s="5" t="s">
        <v>669</v>
      </c>
      <c r="C319" s="8">
        <v>75027.6</v>
      </c>
      <c r="D319" s="8">
        <v>75027.6</v>
      </c>
      <c r="E319" s="8">
        <v>51607.83656</v>
      </c>
      <c r="F319" s="8">
        <f t="shared" si="10"/>
        <v>68.78513581668612</v>
      </c>
      <c r="G319" s="8">
        <f t="shared" si="11"/>
        <v>68.78513581668612</v>
      </c>
      <c r="H319" s="8">
        <v>52095.76181</v>
      </c>
      <c r="I319" s="8">
        <f t="shared" si="12"/>
        <v>99.06340701614168</v>
      </c>
    </row>
    <row r="320" spans="1:9" ht="12.75">
      <c r="A320" s="4" t="s">
        <v>314</v>
      </c>
      <c r="B320" s="5" t="s">
        <v>670</v>
      </c>
      <c r="C320" s="8">
        <v>1953447</v>
      </c>
      <c r="D320" s="8">
        <f>D323+D321+D325+D327+D328+D330+D331+D333+D335+D336+D337+D339+D341+D342+D344+D345+D347+D350+D353+D355</f>
        <v>1955809.0201099997</v>
      </c>
      <c r="E320" s="8">
        <v>384159.09247000003</v>
      </c>
      <c r="F320" s="8">
        <f t="shared" si="10"/>
        <v>19.665703367943948</v>
      </c>
      <c r="G320" s="8">
        <f t="shared" si="11"/>
        <v>19.641953202996984</v>
      </c>
      <c r="H320" s="8">
        <v>1197092.13018</v>
      </c>
      <c r="I320" s="8">
        <f t="shared" si="12"/>
        <v>32.09102146651287</v>
      </c>
    </row>
    <row r="321" spans="1:9" ht="25.5">
      <c r="A321" s="4" t="s">
        <v>315</v>
      </c>
      <c r="B321" s="5" t="s">
        <v>671</v>
      </c>
      <c r="C321" s="8">
        <v>8050.7</v>
      </c>
      <c r="D321" s="8">
        <v>8050.7</v>
      </c>
      <c r="E321" s="8">
        <v>4727.58974</v>
      </c>
      <c r="F321" s="8">
        <f t="shared" si="10"/>
        <v>58.72271653396599</v>
      </c>
      <c r="G321" s="8">
        <f t="shared" si="11"/>
        <v>58.72271653396599</v>
      </c>
      <c r="H321" s="8">
        <v>7381.873809999999</v>
      </c>
      <c r="I321" s="8">
        <f t="shared" si="12"/>
        <v>64.04322075508361</v>
      </c>
    </row>
    <row r="322" spans="1:9" ht="25.5">
      <c r="A322" s="4" t="s">
        <v>316</v>
      </c>
      <c r="B322" s="5" t="s">
        <v>672</v>
      </c>
      <c r="C322" s="8">
        <v>8050.7</v>
      </c>
      <c r="D322" s="8">
        <v>8050.7</v>
      </c>
      <c r="E322" s="8">
        <v>4727.58974</v>
      </c>
      <c r="F322" s="8">
        <f t="shared" si="10"/>
        <v>58.72271653396599</v>
      </c>
      <c r="G322" s="8">
        <f t="shared" si="11"/>
        <v>58.72271653396599</v>
      </c>
      <c r="H322" s="8">
        <v>7381.873809999999</v>
      </c>
      <c r="I322" s="8">
        <f t="shared" si="12"/>
        <v>64.04322075508361</v>
      </c>
    </row>
    <row r="323" spans="1:9" ht="25.5">
      <c r="A323" s="4" t="s">
        <v>317</v>
      </c>
      <c r="B323" s="5" t="s">
        <v>673</v>
      </c>
      <c r="C323" s="8">
        <v>0</v>
      </c>
      <c r="D323" s="8">
        <v>2362.02011</v>
      </c>
      <c r="E323" s="8">
        <v>2362.02011</v>
      </c>
      <c r="F323" s="8">
        <v>0</v>
      </c>
      <c r="G323" s="8">
        <f t="shared" si="11"/>
        <v>100</v>
      </c>
      <c r="H323" s="8">
        <v>2243.34517</v>
      </c>
      <c r="I323" s="8">
        <f t="shared" si="12"/>
        <v>105.29008828365008</v>
      </c>
    </row>
    <row r="324" spans="1:9" ht="25.5">
      <c r="A324" s="4" t="s">
        <v>318</v>
      </c>
      <c r="B324" s="5" t="s">
        <v>674</v>
      </c>
      <c r="C324" s="8">
        <v>0</v>
      </c>
      <c r="D324" s="8">
        <v>2362.02011</v>
      </c>
      <c r="E324" s="8">
        <v>2362.02011</v>
      </c>
      <c r="F324" s="8">
        <v>0</v>
      </c>
      <c r="G324" s="8">
        <f t="shared" si="11"/>
        <v>100</v>
      </c>
      <c r="H324" s="8">
        <v>2243.34517</v>
      </c>
      <c r="I324" s="8">
        <f t="shared" si="12"/>
        <v>105.29008828365008</v>
      </c>
    </row>
    <row r="325" spans="1:9" ht="38.25">
      <c r="A325" s="4" t="s">
        <v>319</v>
      </c>
      <c r="B325" s="5" t="s">
        <v>675</v>
      </c>
      <c r="C325" s="8">
        <v>100669.8</v>
      </c>
      <c r="D325" s="8">
        <v>100669.8</v>
      </c>
      <c r="E325" s="8">
        <v>83666.26317</v>
      </c>
      <c r="F325" s="8">
        <f t="shared" si="10"/>
        <v>83.10959510200676</v>
      </c>
      <c r="G325" s="8">
        <f t="shared" si="11"/>
        <v>83.10959510200676</v>
      </c>
      <c r="H325" s="8">
        <v>95688.25231</v>
      </c>
      <c r="I325" s="8">
        <f t="shared" si="12"/>
        <v>87.4362956269151</v>
      </c>
    </row>
    <row r="326" spans="1:9" ht="51">
      <c r="A326" s="4" t="s">
        <v>320</v>
      </c>
      <c r="B326" s="5" t="s">
        <v>676</v>
      </c>
      <c r="C326" s="8">
        <v>100669.8</v>
      </c>
      <c r="D326" s="8">
        <v>100669.8</v>
      </c>
      <c r="E326" s="8">
        <v>83666.26317</v>
      </c>
      <c r="F326" s="8">
        <f t="shared" si="10"/>
        <v>83.10959510200676</v>
      </c>
      <c r="G326" s="8">
        <f t="shared" si="11"/>
        <v>83.10959510200676</v>
      </c>
      <c r="H326" s="8">
        <v>95688.25231</v>
      </c>
      <c r="I326" s="8">
        <f t="shared" si="12"/>
        <v>87.4362956269151</v>
      </c>
    </row>
    <row r="327" spans="1:9" ht="38.25">
      <c r="A327" s="4" t="s">
        <v>321</v>
      </c>
      <c r="B327" s="5" t="s">
        <v>677</v>
      </c>
      <c r="C327" s="8">
        <v>200</v>
      </c>
      <c r="D327" s="8">
        <v>200</v>
      </c>
      <c r="E327" s="8">
        <v>200</v>
      </c>
      <c r="F327" s="8">
        <f t="shared" si="10"/>
        <v>100</v>
      </c>
      <c r="G327" s="8">
        <f t="shared" si="11"/>
        <v>100</v>
      </c>
      <c r="H327" s="8">
        <v>0</v>
      </c>
      <c r="I327" s="8">
        <v>0</v>
      </c>
    </row>
    <row r="328" spans="1:9" ht="38.25">
      <c r="A328" s="4" t="s">
        <v>322</v>
      </c>
      <c r="B328" s="5" t="s">
        <v>678</v>
      </c>
      <c r="C328" s="8">
        <v>394</v>
      </c>
      <c r="D328" s="8">
        <v>394</v>
      </c>
      <c r="E328" s="8">
        <v>0</v>
      </c>
      <c r="F328" s="8">
        <f t="shared" si="10"/>
        <v>0</v>
      </c>
      <c r="G328" s="8">
        <f t="shared" si="11"/>
        <v>0</v>
      </c>
      <c r="H328" s="8">
        <v>408.6</v>
      </c>
      <c r="I328" s="8">
        <f t="shared" si="12"/>
        <v>0</v>
      </c>
    </row>
    <row r="329" spans="1:9" ht="38.25">
      <c r="A329" s="4" t="s">
        <v>323</v>
      </c>
      <c r="B329" s="5" t="s">
        <v>679</v>
      </c>
      <c r="C329" s="8">
        <v>394</v>
      </c>
      <c r="D329" s="8">
        <v>394</v>
      </c>
      <c r="E329" s="8">
        <v>0</v>
      </c>
      <c r="F329" s="8">
        <f t="shared" si="10"/>
        <v>0</v>
      </c>
      <c r="G329" s="8">
        <f t="shared" si="11"/>
        <v>0</v>
      </c>
      <c r="H329" s="8">
        <v>408.6</v>
      </c>
      <c r="I329" s="8">
        <f t="shared" si="12"/>
        <v>0</v>
      </c>
    </row>
    <row r="330" spans="1:9" ht="25.5">
      <c r="A330" s="4" t="s">
        <v>324</v>
      </c>
      <c r="B330" s="5" t="s">
        <v>680</v>
      </c>
      <c r="C330" s="8">
        <v>10</v>
      </c>
      <c r="D330" s="8">
        <v>10</v>
      </c>
      <c r="E330" s="8">
        <v>10</v>
      </c>
      <c r="F330" s="8">
        <f t="shared" si="10"/>
        <v>100</v>
      </c>
      <c r="G330" s="8">
        <f t="shared" si="11"/>
        <v>100</v>
      </c>
      <c r="H330" s="8">
        <v>0</v>
      </c>
      <c r="I330" s="8">
        <v>0</v>
      </c>
    </row>
    <row r="331" spans="1:9" ht="51">
      <c r="A331" s="4" t="s">
        <v>325</v>
      </c>
      <c r="B331" s="17" t="s">
        <v>681</v>
      </c>
      <c r="C331" s="8">
        <v>1701</v>
      </c>
      <c r="D331" s="8">
        <v>1701</v>
      </c>
      <c r="E331" s="8">
        <v>0</v>
      </c>
      <c r="F331" s="8">
        <f t="shared" si="10"/>
        <v>0</v>
      </c>
      <c r="G331" s="8">
        <f t="shared" si="11"/>
        <v>0</v>
      </c>
      <c r="H331" s="8">
        <v>0</v>
      </c>
      <c r="I331" s="8">
        <v>0</v>
      </c>
    </row>
    <row r="332" spans="1:9" ht="51">
      <c r="A332" s="4" t="s">
        <v>326</v>
      </c>
      <c r="B332" s="5" t="s">
        <v>682</v>
      </c>
      <c r="C332" s="8">
        <v>1701</v>
      </c>
      <c r="D332" s="8">
        <v>1701</v>
      </c>
      <c r="E332" s="8">
        <v>0</v>
      </c>
      <c r="F332" s="8">
        <f t="shared" si="10"/>
        <v>0</v>
      </c>
      <c r="G332" s="8">
        <f t="shared" si="11"/>
        <v>0</v>
      </c>
      <c r="H332" s="8">
        <v>0</v>
      </c>
      <c r="I332" s="8">
        <v>0</v>
      </c>
    </row>
    <row r="333" spans="1:9" ht="63.75">
      <c r="A333" s="4" t="s">
        <v>327</v>
      </c>
      <c r="B333" s="5" t="s">
        <v>683</v>
      </c>
      <c r="C333" s="8">
        <v>1344</v>
      </c>
      <c r="D333" s="8">
        <v>1344</v>
      </c>
      <c r="E333" s="8">
        <v>1344</v>
      </c>
      <c r="F333" s="8">
        <f t="shared" si="10"/>
        <v>100</v>
      </c>
      <c r="G333" s="8">
        <f t="shared" si="11"/>
        <v>100</v>
      </c>
      <c r="H333" s="8">
        <v>1632</v>
      </c>
      <c r="I333" s="8">
        <f t="shared" si="12"/>
        <v>82.35294117647058</v>
      </c>
    </row>
    <row r="334" spans="1:9" ht="63.75">
      <c r="A334" s="4" t="s">
        <v>328</v>
      </c>
      <c r="B334" s="5" t="s">
        <v>684</v>
      </c>
      <c r="C334" s="8">
        <v>1344</v>
      </c>
      <c r="D334" s="8">
        <v>1344</v>
      </c>
      <c r="E334" s="8">
        <v>1344</v>
      </c>
      <c r="F334" s="8">
        <f t="shared" si="10"/>
        <v>100</v>
      </c>
      <c r="G334" s="8">
        <f t="shared" si="11"/>
        <v>100</v>
      </c>
      <c r="H334" s="8">
        <v>1632</v>
      </c>
      <c r="I334" s="8">
        <f t="shared" si="12"/>
        <v>82.35294117647058</v>
      </c>
    </row>
    <row r="335" spans="1:9" ht="38.25">
      <c r="A335" s="4" t="s">
        <v>329</v>
      </c>
      <c r="B335" s="5" t="s">
        <v>685</v>
      </c>
      <c r="C335" s="8">
        <v>9000</v>
      </c>
      <c r="D335" s="8">
        <v>9000</v>
      </c>
      <c r="E335" s="8">
        <v>8400</v>
      </c>
      <c r="F335" s="8">
        <f t="shared" si="10"/>
        <v>93.33333333333333</v>
      </c>
      <c r="G335" s="8">
        <f t="shared" si="11"/>
        <v>93.33333333333333</v>
      </c>
      <c r="H335" s="8">
        <v>1000</v>
      </c>
      <c r="I335" s="8" t="s">
        <v>983</v>
      </c>
    </row>
    <row r="336" spans="1:9" ht="76.5">
      <c r="A336" s="4" t="s">
        <v>330</v>
      </c>
      <c r="B336" s="5" t="s">
        <v>686</v>
      </c>
      <c r="C336" s="8">
        <v>42.8</v>
      </c>
      <c r="D336" s="8">
        <v>42.8</v>
      </c>
      <c r="E336" s="8">
        <v>0</v>
      </c>
      <c r="F336" s="8">
        <f t="shared" si="10"/>
        <v>0</v>
      </c>
      <c r="G336" s="8">
        <f t="shared" si="11"/>
        <v>0</v>
      </c>
      <c r="H336" s="8">
        <v>0</v>
      </c>
      <c r="I336" s="8">
        <v>0</v>
      </c>
    </row>
    <row r="337" spans="1:9" ht="38.25">
      <c r="A337" s="4" t="s">
        <v>331</v>
      </c>
      <c r="B337" s="5" t="s">
        <v>687</v>
      </c>
      <c r="C337" s="8">
        <v>1800</v>
      </c>
      <c r="D337" s="8">
        <v>1800</v>
      </c>
      <c r="E337" s="8">
        <v>0</v>
      </c>
      <c r="F337" s="8">
        <f t="shared" si="10"/>
        <v>0</v>
      </c>
      <c r="G337" s="8">
        <f t="shared" si="11"/>
        <v>0</v>
      </c>
      <c r="H337" s="8">
        <v>0</v>
      </c>
      <c r="I337" s="8">
        <v>0</v>
      </c>
    </row>
    <row r="338" spans="1:9" ht="38.25">
      <c r="A338" s="4" t="s">
        <v>332</v>
      </c>
      <c r="B338" s="5" t="s">
        <v>688</v>
      </c>
      <c r="C338" s="8">
        <v>1800</v>
      </c>
      <c r="D338" s="8">
        <v>1800</v>
      </c>
      <c r="E338" s="8">
        <v>0</v>
      </c>
      <c r="F338" s="8">
        <f aca="true" t="shared" si="13" ref="F338:F405">E338/C338*100</f>
        <v>0</v>
      </c>
      <c r="G338" s="8">
        <f aca="true" t="shared" si="14" ref="G338:G405">E338/D338*100</f>
        <v>0</v>
      </c>
      <c r="H338" s="8">
        <v>0</v>
      </c>
      <c r="I338" s="8">
        <v>0</v>
      </c>
    </row>
    <row r="339" spans="1:9" ht="38.25">
      <c r="A339" s="4" t="s">
        <v>333</v>
      </c>
      <c r="B339" s="5" t="s">
        <v>689</v>
      </c>
      <c r="C339" s="8">
        <v>600</v>
      </c>
      <c r="D339" s="8">
        <v>600</v>
      </c>
      <c r="E339" s="8">
        <v>0</v>
      </c>
      <c r="F339" s="8">
        <f t="shared" si="13"/>
        <v>0</v>
      </c>
      <c r="G339" s="8">
        <f t="shared" si="14"/>
        <v>0</v>
      </c>
      <c r="H339" s="8">
        <v>0</v>
      </c>
      <c r="I339" s="8">
        <v>0</v>
      </c>
    </row>
    <row r="340" spans="1:9" ht="38.25">
      <c r="A340" s="4" t="s">
        <v>334</v>
      </c>
      <c r="B340" s="5" t="s">
        <v>690</v>
      </c>
      <c r="C340" s="8">
        <v>600</v>
      </c>
      <c r="D340" s="8">
        <v>600</v>
      </c>
      <c r="E340" s="8">
        <v>0</v>
      </c>
      <c r="F340" s="8">
        <f t="shared" si="13"/>
        <v>0</v>
      </c>
      <c r="G340" s="8">
        <f t="shared" si="14"/>
        <v>0</v>
      </c>
      <c r="H340" s="8">
        <v>0</v>
      </c>
      <c r="I340" s="8">
        <v>0</v>
      </c>
    </row>
    <row r="341" spans="1:9" ht="51">
      <c r="A341" s="4" t="s">
        <v>335</v>
      </c>
      <c r="B341" s="5" t="s">
        <v>691</v>
      </c>
      <c r="C341" s="8">
        <v>281643</v>
      </c>
      <c r="D341" s="8">
        <v>281643</v>
      </c>
      <c r="E341" s="8">
        <v>112821.37442000001</v>
      </c>
      <c r="F341" s="8">
        <f t="shared" si="13"/>
        <v>40.05829167421168</v>
      </c>
      <c r="G341" s="8">
        <f t="shared" si="14"/>
        <v>40.05829167421168</v>
      </c>
      <c r="H341" s="8">
        <v>2964.08232</v>
      </c>
      <c r="I341" s="8" t="s">
        <v>983</v>
      </c>
    </row>
    <row r="342" spans="1:9" ht="76.5">
      <c r="A342" s="4" t="s">
        <v>336</v>
      </c>
      <c r="B342" s="5" t="s">
        <v>692</v>
      </c>
      <c r="C342" s="8">
        <v>5103.5</v>
      </c>
      <c r="D342" s="8">
        <v>5103.5</v>
      </c>
      <c r="E342" s="8">
        <v>2700.8944300000003</v>
      </c>
      <c r="F342" s="8">
        <f t="shared" si="13"/>
        <v>52.92239502302342</v>
      </c>
      <c r="G342" s="8">
        <f t="shared" si="14"/>
        <v>52.92239502302342</v>
      </c>
      <c r="H342" s="8">
        <v>0</v>
      </c>
      <c r="I342" s="8">
        <v>0</v>
      </c>
    </row>
    <row r="343" spans="1:9" ht="76.5">
      <c r="A343" s="4" t="s">
        <v>337</v>
      </c>
      <c r="B343" s="5" t="s">
        <v>693</v>
      </c>
      <c r="C343" s="8">
        <v>5103.5</v>
      </c>
      <c r="D343" s="8">
        <v>5103.5</v>
      </c>
      <c r="E343" s="8">
        <v>2700.8944300000003</v>
      </c>
      <c r="F343" s="8">
        <f t="shared" si="13"/>
        <v>52.92239502302342</v>
      </c>
      <c r="G343" s="8">
        <f t="shared" si="14"/>
        <v>52.92239502302342</v>
      </c>
      <c r="H343" s="8">
        <v>0</v>
      </c>
      <c r="I343" s="8">
        <v>0</v>
      </c>
    </row>
    <row r="344" spans="1:9" ht="89.25">
      <c r="A344" s="4" t="s">
        <v>338</v>
      </c>
      <c r="B344" s="5" t="s">
        <v>694</v>
      </c>
      <c r="C344" s="8">
        <v>32943.6</v>
      </c>
      <c r="D344" s="8">
        <v>32943.6</v>
      </c>
      <c r="E344" s="8">
        <v>6787.14229</v>
      </c>
      <c r="F344" s="8">
        <f t="shared" si="13"/>
        <v>20.602309067618595</v>
      </c>
      <c r="G344" s="8">
        <f t="shared" si="14"/>
        <v>20.602309067618595</v>
      </c>
      <c r="H344" s="8">
        <v>8463.302539999999</v>
      </c>
      <c r="I344" s="8">
        <f aca="true" t="shared" si="15" ref="I344:I405">E344/H344*100</f>
        <v>80.19496240293923</v>
      </c>
    </row>
    <row r="345" spans="1:9" s="14" customFormat="1" ht="25.5">
      <c r="A345" s="4" t="s">
        <v>339</v>
      </c>
      <c r="B345" s="5" t="s">
        <v>695</v>
      </c>
      <c r="C345" s="8">
        <v>3113.5</v>
      </c>
      <c r="D345" s="8">
        <v>3113.5</v>
      </c>
      <c r="E345" s="8">
        <v>0</v>
      </c>
      <c r="F345" s="8">
        <f t="shared" si="13"/>
        <v>0</v>
      </c>
      <c r="G345" s="8">
        <f t="shared" si="14"/>
        <v>0</v>
      </c>
      <c r="H345" s="8">
        <v>0</v>
      </c>
      <c r="I345" s="8">
        <v>0</v>
      </c>
    </row>
    <row r="346" spans="1:9" ht="38.25">
      <c r="A346" s="4" t="s">
        <v>340</v>
      </c>
      <c r="B346" s="5" t="s">
        <v>696</v>
      </c>
      <c r="C346" s="8">
        <v>3113.5</v>
      </c>
      <c r="D346" s="8">
        <v>3113.5</v>
      </c>
      <c r="E346" s="8">
        <v>0</v>
      </c>
      <c r="F346" s="8">
        <f t="shared" si="13"/>
        <v>0</v>
      </c>
      <c r="G346" s="8">
        <f t="shared" si="14"/>
        <v>0</v>
      </c>
      <c r="H346" s="8">
        <v>0</v>
      </c>
      <c r="I346" s="8">
        <v>0</v>
      </c>
    </row>
    <row r="347" spans="1:9" ht="38.25">
      <c r="A347" s="4" t="s">
        <v>341</v>
      </c>
      <c r="B347" s="5" t="s">
        <v>697</v>
      </c>
      <c r="C347" s="8">
        <v>10583</v>
      </c>
      <c r="D347" s="8">
        <v>10583</v>
      </c>
      <c r="E347" s="8">
        <v>10583.0347</v>
      </c>
      <c r="F347" s="8">
        <f t="shared" si="13"/>
        <v>100.00032788434281</v>
      </c>
      <c r="G347" s="8">
        <f t="shared" si="14"/>
        <v>100.00032788434281</v>
      </c>
      <c r="H347" s="8">
        <v>75412.17403</v>
      </c>
      <c r="I347" s="8">
        <f t="shared" si="15"/>
        <v>14.033589186528324</v>
      </c>
    </row>
    <row r="348" spans="1:9" s="14" customFormat="1" ht="51">
      <c r="A348" s="4" t="s">
        <v>342</v>
      </c>
      <c r="B348" s="5" t="s">
        <v>698</v>
      </c>
      <c r="C348" s="8">
        <v>10583</v>
      </c>
      <c r="D348" s="8">
        <v>10583</v>
      </c>
      <c r="E348" s="8">
        <v>10583.0347</v>
      </c>
      <c r="F348" s="8">
        <f t="shared" si="13"/>
        <v>100.00032788434281</v>
      </c>
      <c r="G348" s="8">
        <f t="shared" si="14"/>
        <v>100.00032788434281</v>
      </c>
      <c r="H348" s="8">
        <v>75412.17403</v>
      </c>
      <c r="I348" s="8">
        <f t="shared" si="15"/>
        <v>14.033589186528324</v>
      </c>
    </row>
    <row r="349" spans="1:9" s="14" customFormat="1" ht="25.5">
      <c r="A349" s="4" t="s">
        <v>969</v>
      </c>
      <c r="B349" s="5" t="s">
        <v>970</v>
      </c>
      <c r="C349" s="8">
        <v>0</v>
      </c>
      <c r="D349" s="8">
        <v>0</v>
      </c>
      <c r="E349" s="8">
        <v>0</v>
      </c>
      <c r="F349" s="8">
        <v>0</v>
      </c>
      <c r="G349" s="8">
        <v>0</v>
      </c>
      <c r="H349" s="8">
        <v>272807.8</v>
      </c>
      <c r="I349" s="8">
        <f t="shared" si="15"/>
        <v>0</v>
      </c>
    </row>
    <row r="350" spans="1:9" ht="63.75">
      <c r="A350" s="4" t="s">
        <v>343</v>
      </c>
      <c r="B350" s="5" t="s">
        <v>699</v>
      </c>
      <c r="C350" s="8">
        <v>1120592.9</v>
      </c>
      <c r="D350" s="8">
        <v>1120592.9</v>
      </c>
      <c r="E350" s="8">
        <v>75460.39081</v>
      </c>
      <c r="F350" s="8">
        <f t="shared" si="13"/>
        <v>6.7339700983291975</v>
      </c>
      <c r="G350" s="8">
        <f t="shared" si="14"/>
        <v>6.7339700983291975</v>
      </c>
      <c r="H350" s="8">
        <v>601796.8</v>
      </c>
      <c r="I350" s="8">
        <f t="shared" si="15"/>
        <v>12.539181133897687</v>
      </c>
    </row>
    <row r="351" spans="1:9" ht="76.5">
      <c r="A351" s="4" t="s">
        <v>344</v>
      </c>
      <c r="B351" s="5" t="s">
        <v>700</v>
      </c>
      <c r="C351" s="8">
        <v>1120592.9</v>
      </c>
      <c r="D351" s="8">
        <v>1120592.9</v>
      </c>
      <c r="E351" s="8">
        <v>75460.39081</v>
      </c>
      <c r="F351" s="8">
        <f t="shared" si="13"/>
        <v>6.7339700983291975</v>
      </c>
      <c r="G351" s="8">
        <f t="shared" si="14"/>
        <v>6.7339700983291975</v>
      </c>
      <c r="H351" s="8">
        <v>601796.8</v>
      </c>
      <c r="I351" s="8">
        <f t="shared" si="15"/>
        <v>12.539181133897687</v>
      </c>
    </row>
    <row r="352" spans="1:9" ht="25.5">
      <c r="A352" s="4" t="s">
        <v>971</v>
      </c>
      <c r="B352" s="5" t="s">
        <v>972</v>
      </c>
      <c r="C352" s="8">
        <v>0</v>
      </c>
      <c r="D352" s="8">
        <v>0</v>
      </c>
      <c r="E352" s="8">
        <v>0</v>
      </c>
      <c r="F352" s="8">
        <v>0</v>
      </c>
      <c r="G352" s="8">
        <v>0</v>
      </c>
      <c r="H352" s="8">
        <v>77293.9</v>
      </c>
      <c r="I352" s="8">
        <f t="shared" si="15"/>
        <v>0</v>
      </c>
    </row>
    <row r="353" spans="1:9" ht="38.25">
      <c r="A353" s="4" t="s">
        <v>345</v>
      </c>
      <c r="B353" s="5" t="s">
        <v>701</v>
      </c>
      <c r="C353" s="8">
        <v>25165.5</v>
      </c>
      <c r="D353" s="8">
        <v>25165.5</v>
      </c>
      <c r="E353" s="8">
        <v>25096.3828</v>
      </c>
      <c r="F353" s="8">
        <f t="shared" si="13"/>
        <v>99.72534938705768</v>
      </c>
      <c r="G353" s="8">
        <f t="shared" si="14"/>
        <v>99.72534938705768</v>
      </c>
      <c r="H353" s="8">
        <v>0</v>
      </c>
      <c r="I353" s="8">
        <v>0</v>
      </c>
    </row>
    <row r="354" spans="1:9" s="14" customFormat="1" ht="38.25">
      <c r="A354" s="4" t="s">
        <v>346</v>
      </c>
      <c r="B354" s="5" t="s">
        <v>702</v>
      </c>
      <c r="C354" s="8">
        <v>25165.5</v>
      </c>
      <c r="D354" s="8">
        <v>25165.5</v>
      </c>
      <c r="E354" s="8">
        <v>25096.3828</v>
      </c>
      <c r="F354" s="8">
        <f t="shared" si="13"/>
        <v>99.72534938705768</v>
      </c>
      <c r="G354" s="8">
        <f t="shared" si="14"/>
        <v>99.72534938705768</v>
      </c>
      <c r="H354" s="8">
        <v>0</v>
      </c>
      <c r="I354" s="8">
        <v>0</v>
      </c>
    </row>
    <row r="355" spans="1:9" s="14" customFormat="1" ht="12.75">
      <c r="A355" s="4" t="s">
        <v>347</v>
      </c>
      <c r="B355" s="5" t="s">
        <v>703</v>
      </c>
      <c r="C355" s="8">
        <v>350489.7</v>
      </c>
      <c r="D355" s="8">
        <v>350489.7</v>
      </c>
      <c r="E355" s="8">
        <v>50000</v>
      </c>
      <c r="F355" s="8">
        <f t="shared" si="13"/>
        <v>14.265754457263652</v>
      </c>
      <c r="G355" s="8">
        <f t="shared" si="14"/>
        <v>14.265754457263652</v>
      </c>
      <c r="H355" s="8">
        <v>50000</v>
      </c>
      <c r="I355" s="8">
        <f t="shared" si="15"/>
        <v>100</v>
      </c>
    </row>
    <row r="356" spans="1:9" s="14" customFormat="1" ht="25.5">
      <c r="A356" s="4" t="s">
        <v>348</v>
      </c>
      <c r="B356" s="5" t="s">
        <v>704</v>
      </c>
      <c r="C356" s="8">
        <v>350489.7</v>
      </c>
      <c r="D356" s="8">
        <v>350489.7</v>
      </c>
      <c r="E356" s="8">
        <v>50000</v>
      </c>
      <c r="F356" s="8">
        <f t="shared" si="13"/>
        <v>14.265754457263652</v>
      </c>
      <c r="G356" s="8">
        <f t="shared" si="14"/>
        <v>14.265754457263652</v>
      </c>
      <c r="H356" s="8">
        <v>50000</v>
      </c>
      <c r="I356" s="8">
        <f t="shared" si="15"/>
        <v>100</v>
      </c>
    </row>
    <row r="357" spans="1:9" ht="25.5">
      <c r="A357" s="30" t="s">
        <v>349</v>
      </c>
      <c r="B357" s="31" t="s">
        <v>705</v>
      </c>
      <c r="C357" s="7">
        <v>779606.8</v>
      </c>
      <c r="D357" s="7">
        <v>779606.8</v>
      </c>
      <c r="E357" s="7">
        <v>318439.16569</v>
      </c>
      <c r="F357" s="7">
        <f t="shared" si="13"/>
        <v>40.846124699014936</v>
      </c>
      <c r="G357" s="7">
        <f t="shared" si="14"/>
        <v>40.846124699014936</v>
      </c>
      <c r="H357" s="7">
        <v>225218.52452</v>
      </c>
      <c r="I357" s="7">
        <f t="shared" si="15"/>
        <v>141.3911961143861</v>
      </c>
    </row>
    <row r="358" spans="1:9" ht="25.5">
      <c r="A358" s="4" t="s">
        <v>350</v>
      </c>
      <c r="B358" s="5" t="s">
        <v>706</v>
      </c>
      <c r="C358" s="8">
        <v>779606.8</v>
      </c>
      <c r="D358" s="8">
        <v>779606.8</v>
      </c>
      <c r="E358" s="8">
        <v>318439.16569</v>
      </c>
      <c r="F358" s="8">
        <f t="shared" si="13"/>
        <v>40.846124699014936</v>
      </c>
      <c r="G358" s="8">
        <f t="shared" si="14"/>
        <v>40.846124699014936</v>
      </c>
      <c r="H358" s="8">
        <v>225218.52452</v>
      </c>
      <c r="I358" s="8">
        <f t="shared" si="15"/>
        <v>141.3911961143861</v>
      </c>
    </row>
    <row r="359" spans="1:9" ht="51">
      <c r="A359" s="4" t="s">
        <v>351</v>
      </c>
      <c r="B359" s="5" t="s">
        <v>707</v>
      </c>
      <c r="C359" s="8">
        <v>779606.8</v>
      </c>
      <c r="D359" s="8">
        <v>779606.8</v>
      </c>
      <c r="E359" s="8">
        <v>318439.16569</v>
      </c>
      <c r="F359" s="8">
        <f t="shared" si="13"/>
        <v>40.846124699014936</v>
      </c>
      <c r="G359" s="8">
        <f t="shared" si="14"/>
        <v>40.846124699014936</v>
      </c>
      <c r="H359" s="8">
        <v>183415.92500999998</v>
      </c>
      <c r="I359" s="8">
        <f t="shared" si="15"/>
        <v>173.61587641456893</v>
      </c>
    </row>
    <row r="360" spans="1:9" ht="63.75">
      <c r="A360" s="4" t="s">
        <v>973</v>
      </c>
      <c r="B360" s="5" t="s">
        <v>974</v>
      </c>
      <c r="C360" s="8">
        <v>0</v>
      </c>
      <c r="D360" s="8">
        <v>0</v>
      </c>
      <c r="E360" s="8">
        <v>0</v>
      </c>
      <c r="F360" s="8">
        <v>0</v>
      </c>
      <c r="G360" s="8">
        <v>0</v>
      </c>
      <c r="H360" s="8">
        <v>41802.59951</v>
      </c>
      <c r="I360" s="8">
        <f t="shared" si="15"/>
        <v>0</v>
      </c>
    </row>
    <row r="361" spans="1:9" ht="12.75">
      <c r="A361" s="30" t="s">
        <v>352</v>
      </c>
      <c r="B361" s="31" t="s">
        <v>708</v>
      </c>
      <c r="C361" s="7">
        <v>0</v>
      </c>
      <c r="D361" s="7">
        <v>0</v>
      </c>
      <c r="E361" s="7">
        <v>380.415</v>
      </c>
      <c r="F361" s="7">
        <v>0</v>
      </c>
      <c r="G361" s="7">
        <v>0</v>
      </c>
      <c r="H361" s="7">
        <v>18</v>
      </c>
      <c r="I361" s="7" t="s">
        <v>983</v>
      </c>
    </row>
    <row r="362" spans="1:9" ht="12.75">
      <c r="A362" s="4" t="s">
        <v>353</v>
      </c>
      <c r="B362" s="5" t="s">
        <v>709</v>
      </c>
      <c r="C362" s="8">
        <v>0</v>
      </c>
      <c r="D362" s="8">
        <v>0</v>
      </c>
      <c r="E362" s="8">
        <v>380.415</v>
      </c>
      <c r="F362" s="8">
        <v>0</v>
      </c>
      <c r="G362" s="8">
        <v>0</v>
      </c>
      <c r="H362" s="8">
        <v>18</v>
      </c>
      <c r="I362" s="8" t="s">
        <v>983</v>
      </c>
    </row>
    <row r="363" spans="1:9" ht="25.5">
      <c r="A363" s="4" t="s">
        <v>354</v>
      </c>
      <c r="B363" s="5" t="s">
        <v>710</v>
      </c>
      <c r="C363" s="8">
        <v>0</v>
      </c>
      <c r="D363" s="8">
        <v>0</v>
      </c>
      <c r="E363" s="8">
        <v>28</v>
      </c>
      <c r="F363" s="8">
        <v>0</v>
      </c>
      <c r="G363" s="8">
        <v>0</v>
      </c>
      <c r="H363" s="8">
        <v>0</v>
      </c>
      <c r="I363" s="8">
        <v>0</v>
      </c>
    </row>
    <row r="364" spans="1:9" ht="12.75">
      <c r="A364" s="4" t="s">
        <v>353</v>
      </c>
      <c r="B364" s="5" t="s">
        <v>711</v>
      </c>
      <c r="C364" s="8">
        <v>0</v>
      </c>
      <c r="D364" s="8">
        <v>0</v>
      </c>
      <c r="E364" s="8">
        <v>352.415</v>
      </c>
      <c r="F364" s="8">
        <v>0</v>
      </c>
      <c r="G364" s="8">
        <v>0</v>
      </c>
      <c r="H364" s="8">
        <v>18</v>
      </c>
      <c r="I364" s="8" t="s">
        <v>983</v>
      </c>
    </row>
    <row r="365" spans="1:9" ht="63.75">
      <c r="A365" s="28" t="s">
        <v>355</v>
      </c>
      <c r="B365" s="29" t="s">
        <v>712</v>
      </c>
      <c r="C365" s="7">
        <v>12572</v>
      </c>
      <c r="D365" s="7">
        <v>12572</v>
      </c>
      <c r="E365" s="7">
        <v>443361.78943</v>
      </c>
      <c r="F365" s="7" t="s">
        <v>983</v>
      </c>
      <c r="G365" s="7" t="s">
        <v>983</v>
      </c>
      <c r="H365" s="7">
        <v>189948.77293</v>
      </c>
      <c r="I365" s="7" t="s">
        <v>983</v>
      </c>
    </row>
    <row r="366" spans="1:9" s="14" customFormat="1" ht="51">
      <c r="A366" s="4" t="s">
        <v>356</v>
      </c>
      <c r="B366" s="5" t="s">
        <v>713</v>
      </c>
      <c r="C366" s="8">
        <v>12572</v>
      </c>
      <c r="D366" s="8">
        <v>12572</v>
      </c>
      <c r="E366" s="8">
        <v>322763.44036</v>
      </c>
      <c r="F366" s="8" t="s">
        <v>983</v>
      </c>
      <c r="G366" s="8" t="s">
        <v>983</v>
      </c>
      <c r="H366" s="8">
        <v>130310.9438</v>
      </c>
      <c r="I366" s="8" t="s">
        <v>983</v>
      </c>
    </row>
    <row r="367" spans="1:9" ht="25.5">
      <c r="A367" s="4" t="s">
        <v>357</v>
      </c>
      <c r="B367" s="5" t="s">
        <v>714</v>
      </c>
      <c r="C367" s="8">
        <v>0</v>
      </c>
      <c r="D367" s="8">
        <v>0</v>
      </c>
      <c r="E367" s="8">
        <v>120598.34907</v>
      </c>
      <c r="F367" s="8">
        <v>0</v>
      </c>
      <c r="G367" s="8">
        <v>0</v>
      </c>
      <c r="H367" s="8">
        <v>59637.829130000006</v>
      </c>
      <c r="I367" s="8" t="s">
        <v>983</v>
      </c>
    </row>
    <row r="368" spans="1:9" s="14" customFormat="1" ht="38.25">
      <c r="A368" s="4" t="s">
        <v>358</v>
      </c>
      <c r="B368" s="5" t="s">
        <v>715</v>
      </c>
      <c r="C368" s="8">
        <v>12572</v>
      </c>
      <c r="D368" s="8">
        <v>12572</v>
      </c>
      <c r="E368" s="8">
        <v>322763.44036</v>
      </c>
      <c r="F368" s="8" t="s">
        <v>983</v>
      </c>
      <c r="G368" s="8" t="s">
        <v>983</v>
      </c>
      <c r="H368" s="8">
        <v>130310.9438</v>
      </c>
      <c r="I368" s="8" t="s">
        <v>983</v>
      </c>
    </row>
    <row r="369" spans="1:9" ht="25.5">
      <c r="A369" s="24" t="s">
        <v>359</v>
      </c>
      <c r="B369" s="25" t="s">
        <v>716</v>
      </c>
      <c r="C369" s="8">
        <v>0</v>
      </c>
      <c r="D369" s="8">
        <v>0</v>
      </c>
      <c r="E369" s="8">
        <v>120598.34907</v>
      </c>
      <c r="F369" s="8">
        <v>0</v>
      </c>
      <c r="G369" s="8">
        <v>0</v>
      </c>
      <c r="H369" s="8">
        <v>59637.829130000006</v>
      </c>
      <c r="I369" s="8" t="s">
        <v>983</v>
      </c>
    </row>
    <row r="370" spans="1:9" ht="25.5">
      <c r="A370" s="4" t="s">
        <v>360</v>
      </c>
      <c r="B370" s="5" t="s">
        <v>717</v>
      </c>
      <c r="C370" s="8">
        <v>0</v>
      </c>
      <c r="D370" s="8">
        <v>0</v>
      </c>
      <c r="E370" s="8">
        <v>120039.13058</v>
      </c>
      <c r="F370" s="8">
        <v>0</v>
      </c>
      <c r="G370" s="8">
        <v>0</v>
      </c>
      <c r="H370" s="8">
        <v>33105.74022</v>
      </c>
      <c r="I370" s="8" t="s">
        <v>983</v>
      </c>
    </row>
    <row r="371" spans="1:9" ht="25.5">
      <c r="A371" s="4" t="s">
        <v>975</v>
      </c>
      <c r="B371" s="5" t="s">
        <v>976</v>
      </c>
      <c r="C371" s="8">
        <v>0</v>
      </c>
      <c r="D371" s="8">
        <v>0</v>
      </c>
      <c r="E371" s="8">
        <v>0</v>
      </c>
      <c r="F371" s="8">
        <v>0</v>
      </c>
      <c r="G371" s="8">
        <v>0</v>
      </c>
      <c r="H371" s="8">
        <v>25936.85499</v>
      </c>
      <c r="I371" s="8">
        <f t="shared" si="15"/>
        <v>0</v>
      </c>
    </row>
    <row r="372" spans="1:9" s="14" customFormat="1" ht="38.25">
      <c r="A372" s="4" t="s">
        <v>361</v>
      </c>
      <c r="B372" s="5" t="s">
        <v>718</v>
      </c>
      <c r="C372" s="8">
        <v>12572</v>
      </c>
      <c r="D372" s="8">
        <v>12572</v>
      </c>
      <c r="E372" s="8">
        <v>104689.65778</v>
      </c>
      <c r="F372" s="8" t="s">
        <v>983</v>
      </c>
      <c r="G372" s="8" t="s">
        <v>983</v>
      </c>
      <c r="H372" s="8">
        <v>84469.89326000001</v>
      </c>
      <c r="I372" s="8">
        <f t="shared" si="15"/>
        <v>123.93724407554672</v>
      </c>
    </row>
    <row r="373" spans="1:9" ht="25.5">
      <c r="A373" s="4" t="s">
        <v>362</v>
      </c>
      <c r="B373" s="5" t="s">
        <v>719</v>
      </c>
      <c r="C373" s="8">
        <v>0</v>
      </c>
      <c r="D373" s="8">
        <v>0</v>
      </c>
      <c r="E373" s="8">
        <v>559.21849</v>
      </c>
      <c r="F373" s="8">
        <v>0</v>
      </c>
      <c r="G373" s="8">
        <v>0</v>
      </c>
      <c r="H373" s="8">
        <v>595.23392</v>
      </c>
      <c r="I373" s="8">
        <f t="shared" si="15"/>
        <v>93.94936531842808</v>
      </c>
    </row>
    <row r="374" spans="1:9" s="14" customFormat="1" ht="38.25">
      <c r="A374" s="4" t="s">
        <v>363</v>
      </c>
      <c r="B374" s="5" t="s">
        <v>720</v>
      </c>
      <c r="C374" s="8">
        <v>0</v>
      </c>
      <c r="D374" s="8">
        <v>0</v>
      </c>
      <c r="E374" s="8">
        <v>111104.94736</v>
      </c>
      <c r="F374" s="8">
        <v>0</v>
      </c>
      <c r="G374" s="8">
        <v>0</v>
      </c>
      <c r="H374" s="8">
        <v>33805.98756</v>
      </c>
      <c r="I374" s="8" t="s">
        <v>983</v>
      </c>
    </row>
    <row r="375" spans="1:9" s="14" customFormat="1" ht="38.25">
      <c r="A375" s="4" t="s">
        <v>364</v>
      </c>
      <c r="B375" s="5" t="s">
        <v>721</v>
      </c>
      <c r="C375" s="8">
        <v>0</v>
      </c>
      <c r="D375" s="8">
        <v>0</v>
      </c>
      <c r="E375" s="8">
        <v>106433.89514000001</v>
      </c>
      <c r="F375" s="8">
        <v>0</v>
      </c>
      <c r="G375" s="8">
        <v>0</v>
      </c>
      <c r="H375" s="8">
        <v>7979.008559999999</v>
      </c>
      <c r="I375" s="8" t="s">
        <v>983</v>
      </c>
    </row>
    <row r="376" spans="1:9" ht="38.25">
      <c r="A376" s="4" t="s">
        <v>365</v>
      </c>
      <c r="B376" s="5" t="s">
        <v>722</v>
      </c>
      <c r="C376" s="8">
        <v>0</v>
      </c>
      <c r="D376" s="8">
        <v>0</v>
      </c>
      <c r="E376" s="8">
        <v>534.94008</v>
      </c>
      <c r="F376" s="8">
        <v>0</v>
      </c>
      <c r="G376" s="8">
        <v>0</v>
      </c>
      <c r="H376" s="8">
        <v>4056.05442</v>
      </c>
      <c r="I376" s="8">
        <f t="shared" si="15"/>
        <v>13.188681033525185</v>
      </c>
    </row>
    <row r="377" spans="1:9" s="14" customFormat="1" ht="37.5" customHeight="1">
      <c r="A377" s="28" t="s">
        <v>366</v>
      </c>
      <c r="B377" s="29" t="s">
        <v>723</v>
      </c>
      <c r="C377" s="7">
        <v>0</v>
      </c>
      <c r="D377" s="7">
        <v>0</v>
      </c>
      <c r="E377" s="7">
        <v>-140411.21793</v>
      </c>
      <c r="F377" s="7">
        <v>0</v>
      </c>
      <c r="G377" s="7">
        <v>0</v>
      </c>
      <c r="H377" s="7">
        <v>-110157.35420999999</v>
      </c>
      <c r="I377" s="7">
        <f t="shared" si="15"/>
        <v>127.46422509597058</v>
      </c>
    </row>
    <row r="378" spans="1:9" s="14" customFormat="1" ht="30" customHeight="1">
      <c r="A378" s="24" t="s">
        <v>367</v>
      </c>
      <c r="B378" s="25" t="s">
        <v>724</v>
      </c>
      <c r="C378" s="26">
        <v>0</v>
      </c>
      <c r="D378" s="26">
        <v>0</v>
      </c>
      <c r="E378" s="26">
        <v>-140411.21793</v>
      </c>
      <c r="F378" s="8">
        <v>0</v>
      </c>
      <c r="G378" s="8">
        <v>0</v>
      </c>
      <c r="H378" s="26">
        <v>-110157.35420999999</v>
      </c>
      <c r="I378" s="8">
        <f t="shared" si="15"/>
        <v>127.46422509597058</v>
      </c>
    </row>
    <row r="379" spans="1:9" s="14" customFormat="1" ht="12.75">
      <c r="A379" s="28" t="s">
        <v>801</v>
      </c>
      <c r="B379" s="29" t="s">
        <v>725</v>
      </c>
      <c r="C379" s="7">
        <f>C380+C390+C392+C398+C409+C414+C417+C424+C427+C435+C441+C445+C448+C450</f>
        <v>53147900.50000001</v>
      </c>
      <c r="D379" s="7">
        <f>D380+D390+D392+D398+D409+D414+D417+D424+D427+D435+D441+D445+D448+D450</f>
        <v>53152932.22190001</v>
      </c>
      <c r="E379" s="7">
        <v>29657658.524860002</v>
      </c>
      <c r="F379" s="7">
        <f t="shared" si="13"/>
        <v>55.802126228598624</v>
      </c>
      <c r="G379" s="7">
        <f t="shared" si="14"/>
        <v>55.79684372076935</v>
      </c>
      <c r="H379" s="7">
        <v>30443894.26971</v>
      </c>
      <c r="I379" s="7">
        <f t="shared" si="15"/>
        <v>97.41742715999293</v>
      </c>
    </row>
    <row r="380" spans="1:9" ht="12.75">
      <c r="A380" s="28" t="s">
        <v>800</v>
      </c>
      <c r="B380" s="29" t="s">
        <v>802</v>
      </c>
      <c r="C380" s="7">
        <f>C381+C382+C383+C384+C385+C386+C387+C388+C389</f>
        <v>4565308.3</v>
      </c>
      <c r="D380" s="7">
        <v>4570401.2297</v>
      </c>
      <c r="E380" s="7">
        <v>1379344.60981</v>
      </c>
      <c r="F380" s="7">
        <f t="shared" si="13"/>
        <v>30.21361360874577</v>
      </c>
      <c r="G380" s="7">
        <f t="shared" si="14"/>
        <v>30.17994570906721</v>
      </c>
      <c r="H380" s="7">
        <v>1401245.99949</v>
      </c>
      <c r="I380" s="7">
        <f t="shared" si="15"/>
        <v>98.43700608687045</v>
      </c>
    </row>
    <row r="381" spans="1:9" s="14" customFormat="1" ht="25.5">
      <c r="A381" s="24" t="s">
        <v>799</v>
      </c>
      <c r="B381" s="25" t="s">
        <v>803</v>
      </c>
      <c r="C381" s="8">
        <v>4269</v>
      </c>
      <c r="D381" s="8">
        <v>4695.9</v>
      </c>
      <c r="E381" s="8">
        <v>2902.70163</v>
      </c>
      <c r="F381" s="8">
        <f t="shared" si="13"/>
        <v>67.99488475052705</v>
      </c>
      <c r="G381" s="8">
        <f t="shared" si="14"/>
        <v>61.81353159138824</v>
      </c>
      <c r="H381" s="8">
        <v>2699.61482</v>
      </c>
      <c r="I381" s="8">
        <f t="shared" si="15"/>
        <v>107.52280690176389</v>
      </c>
    </row>
    <row r="382" spans="1:9" ht="25.5">
      <c r="A382" s="4" t="s">
        <v>798</v>
      </c>
      <c r="B382" s="5" t="s">
        <v>804</v>
      </c>
      <c r="C382" s="8">
        <v>258298.9</v>
      </c>
      <c r="D382" s="8">
        <v>258298.9</v>
      </c>
      <c r="E382" s="8">
        <v>150650.36811</v>
      </c>
      <c r="F382" s="8">
        <f t="shared" si="13"/>
        <v>58.324045557298156</v>
      </c>
      <c r="G382" s="8">
        <f t="shared" si="14"/>
        <v>58.324045557298156</v>
      </c>
      <c r="H382" s="8">
        <v>162954.94707</v>
      </c>
      <c r="I382" s="8">
        <f t="shared" si="15"/>
        <v>92.4490914935437</v>
      </c>
    </row>
    <row r="383" spans="1:9" ht="38.25">
      <c r="A383" s="4" t="s">
        <v>797</v>
      </c>
      <c r="B383" s="5" t="s">
        <v>805</v>
      </c>
      <c r="C383" s="8">
        <v>310528.5</v>
      </c>
      <c r="D383" s="8">
        <v>310101.6</v>
      </c>
      <c r="E383" s="8">
        <v>189959.54715</v>
      </c>
      <c r="F383" s="8">
        <f t="shared" si="13"/>
        <v>61.172983204440165</v>
      </c>
      <c r="G383" s="8">
        <f t="shared" si="14"/>
        <v>61.25719672197758</v>
      </c>
      <c r="H383" s="8">
        <v>226503.61059</v>
      </c>
      <c r="I383" s="8">
        <f t="shared" si="15"/>
        <v>83.86601284420611</v>
      </c>
    </row>
    <row r="384" spans="1:9" ht="12.75">
      <c r="A384" s="4" t="s">
        <v>796</v>
      </c>
      <c r="B384" s="5" t="s">
        <v>806</v>
      </c>
      <c r="C384" s="8">
        <v>239286</v>
      </c>
      <c r="D384" s="8">
        <v>239286</v>
      </c>
      <c r="E384" s="8">
        <v>144633.5933</v>
      </c>
      <c r="F384" s="8">
        <f t="shared" si="13"/>
        <v>60.443817565590976</v>
      </c>
      <c r="G384" s="8">
        <f t="shared" si="14"/>
        <v>60.443817565590976</v>
      </c>
      <c r="H384" s="8">
        <v>138049.89408000003</v>
      </c>
      <c r="I384" s="8">
        <f t="shared" si="15"/>
        <v>104.76907227193142</v>
      </c>
    </row>
    <row r="385" spans="1:9" ht="25.5">
      <c r="A385" s="4" t="s">
        <v>795</v>
      </c>
      <c r="B385" s="5" t="s">
        <v>807</v>
      </c>
      <c r="C385" s="8">
        <v>240924.4</v>
      </c>
      <c r="D385" s="8">
        <v>240924.4</v>
      </c>
      <c r="E385" s="8">
        <v>146879.11524</v>
      </c>
      <c r="F385" s="8">
        <f t="shared" si="13"/>
        <v>60.96481520344141</v>
      </c>
      <c r="G385" s="8">
        <f t="shared" si="14"/>
        <v>60.96481520344141</v>
      </c>
      <c r="H385" s="8">
        <v>147253.32409</v>
      </c>
      <c r="I385" s="8">
        <f t="shared" si="15"/>
        <v>99.74587408989744</v>
      </c>
    </row>
    <row r="386" spans="1:9" s="14" customFormat="1" ht="12.75">
      <c r="A386" s="4" t="s">
        <v>794</v>
      </c>
      <c r="B386" s="5" t="s">
        <v>808</v>
      </c>
      <c r="C386" s="8">
        <v>294461.9</v>
      </c>
      <c r="D386" s="8">
        <v>294461.9</v>
      </c>
      <c r="E386" s="8">
        <v>78376.21292</v>
      </c>
      <c r="F386" s="8">
        <f t="shared" si="13"/>
        <v>26.616758541597402</v>
      </c>
      <c r="G386" s="8">
        <f t="shared" si="14"/>
        <v>26.616758541597402</v>
      </c>
      <c r="H386" s="8">
        <v>70132.58254</v>
      </c>
      <c r="I386" s="8">
        <f t="shared" si="15"/>
        <v>111.75435166001233</v>
      </c>
    </row>
    <row r="387" spans="1:9" ht="12.75">
      <c r="A387" s="4" t="s">
        <v>793</v>
      </c>
      <c r="B387" s="5" t="s">
        <v>809</v>
      </c>
      <c r="C387" s="8">
        <v>158</v>
      </c>
      <c r="D387" s="8">
        <v>158</v>
      </c>
      <c r="E387" s="8">
        <v>0</v>
      </c>
      <c r="F387" s="8">
        <f t="shared" si="13"/>
        <v>0</v>
      </c>
      <c r="G387" s="8">
        <f t="shared" si="14"/>
        <v>0</v>
      </c>
      <c r="H387" s="8">
        <v>109.6824</v>
      </c>
      <c r="I387" s="8">
        <f t="shared" si="15"/>
        <v>0</v>
      </c>
    </row>
    <row r="388" spans="1:9" ht="12.75">
      <c r="A388" s="4" t="s">
        <v>792</v>
      </c>
      <c r="B388" s="5" t="s">
        <v>810</v>
      </c>
      <c r="C388" s="8">
        <v>53703.8</v>
      </c>
      <c r="D388" s="8">
        <v>53703.8</v>
      </c>
      <c r="E388" s="8">
        <v>0</v>
      </c>
      <c r="F388" s="8">
        <f t="shared" si="13"/>
        <v>0</v>
      </c>
      <c r="G388" s="8">
        <f t="shared" si="14"/>
        <v>0</v>
      </c>
      <c r="H388" s="8">
        <v>0</v>
      </c>
      <c r="I388" s="8">
        <v>0</v>
      </c>
    </row>
    <row r="389" spans="1:9" ht="12.75">
      <c r="A389" s="4" t="s">
        <v>791</v>
      </c>
      <c r="B389" s="5" t="s">
        <v>811</v>
      </c>
      <c r="C389" s="8">
        <v>3163677.8</v>
      </c>
      <c r="D389" s="8">
        <v>3168770.7297</v>
      </c>
      <c r="E389" s="8">
        <v>665943.07146</v>
      </c>
      <c r="F389" s="8">
        <f t="shared" si="13"/>
        <v>21.04964897057469</v>
      </c>
      <c r="G389" s="8">
        <f t="shared" si="14"/>
        <v>21.015817434133126</v>
      </c>
      <c r="H389" s="8">
        <v>653542.3439</v>
      </c>
      <c r="I389" s="8">
        <f t="shared" si="15"/>
        <v>101.89746351950188</v>
      </c>
    </row>
    <row r="390" spans="1:9" ht="12.75">
      <c r="A390" s="28" t="s">
        <v>790</v>
      </c>
      <c r="B390" s="29" t="s">
        <v>812</v>
      </c>
      <c r="C390" s="7">
        <v>31353.5</v>
      </c>
      <c r="D390" s="7">
        <v>31353.5</v>
      </c>
      <c r="E390" s="7">
        <v>26605.200129999997</v>
      </c>
      <c r="F390" s="7">
        <f t="shared" si="13"/>
        <v>84.85559867319438</v>
      </c>
      <c r="G390" s="7">
        <f t="shared" si="14"/>
        <v>84.85559867319438</v>
      </c>
      <c r="H390" s="7">
        <v>28793.6</v>
      </c>
      <c r="I390" s="7">
        <f t="shared" si="15"/>
        <v>92.39970038480773</v>
      </c>
    </row>
    <row r="391" spans="1:9" s="14" customFormat="1" ht="12.75">
      <c r="A391" s="4" t="s">
        <v>789</v>
      </c>
      <c r="B391" s="5" t="s">
        <v>813</v>
      </c>
      <c r="C391" s="8">
        <v>31353.5</v>
      </c>
      <c r="D391" s="8">
        <v>31353.5</v>
      </c>
      <c r="E391" s="8">
        <v>26605.200129999997</v>
      </c>
      <c r="F391" s="8">
        <f t="shared" si="13"/>
        <v>84.85559867319438</v>
      </c>
      <c r="G391" s="8">
        <f t="shared" si="14"/>
        <v>84.85559867319438</v>
      </c>
      <c r="H391" s="8">
        <v>28793.6</v>
      </c>
      <c r="I391" s="8">
        <f t="shared" si="15"/>
        <v>92.39970038480773</v>
      </c>
    </row>
    <row r="392" spans="1:9" ht="25.5">
      <c r="A392" s="28" t="s">
        <v>788</v>
      </c>
      <c r="B392" s="29" t="s">
        <v>814</v>
      </c>
      <c r="C392" s="7">
        <v>748737.6</v>
      </c>
      <c r="D392" s="7">
        <v>748737.6</v>
      </c>
      <c r="E392" s="7">
        <v>422576.38833</v>
      </c>
      <c r="F392" s="7">
        <f t="shared" si="13"/>
        <v>56.43851575371666</v>
      </c>
      <c r="G392" s="7">
        <f t="shared" si="14"/>
        <v>56.43851575371666</v>
      </c>
      <c r="H392" s="7">
        <v>511551.06598</v>
      </c>
      <c r="I392" s="7">
        <f t="shared" si="15"/>
        <v>82.60688256419768</v>
      </c>
    </row>
    <row r="393" spans="1:9" ht="12.75">
      <c r="A393" s="4" t="s">
        <v>787</v>
      </c>
      <c r="B393" s="5" t="s">
        <v>815</v>
      </c>
      <c r="C393" s="8">
        <v>43609.8</v>
      </c>
      <c r="D393" s="8">
        <v>43609.8</v>
      </c>
      <c r="E393" s="8">
        <v>32140.43727</v>
      </c>
      <c r="F393" s="8">
        <f t="shared" si="13"/>
        <v>73.70003363922787</v>
      </c>
      <c r="G393" s="8">
        <f t="shared" si="14"/>
        <v>73.70003363922787</v>
      </c>
      <c r="H393" s="8">
        <v>33752.473060000004</v>
      </c>
      <c r="I393" s="8">
        <f t="shared" si="15"/>
        <v>95.22394762856526</v>
      </c>
    </row>
    <row r="394" spans="1:9" ht="25.5">
      <c r="A394" s="4" t="s">
        <v>786</v>
      </c>
      <c r="B394" s="5" t="s">
        <v>816</v>
      </c>
      <c r="C394" s="8">
        <v>15873.1</v>
      </c>
      <c r="D394" s="8">
        <v>15873.1</v>
      </c>
      <c r="E394" s="8">
        <v>13770.07432</v>
      </c>
      <c r="F394" s="8">
        <f t="shared" si="13"/>
        <v>86.75100843565528</v>
      </c>
      <c r="G394" s="8">
        <f t="shared" si="14"/>
        <v>86.75100843565528</v>
      </c>
      <c r="H394" s="8">
        <v>2075.86248</v>
      </c>
      <c r="I394" s="8" t="s">
        <v>983</v>
      </c>
    </row>
    <row r="395" spans="1:9" s="14" customFormat="1" ht="12.75">
      <c r="A395" s="4" t="s">
        <v>785</v>
      </c>
      <c r="B395" s="5" t="s">
        <v>817</v>
      </c>
      <c r="C395" s="8">
        <v>508568.2</v>
      </c>
      <c r="D395" s="8">
        <v>508568.2</v>
      </c>
      <c r="E395" s="8">
        <v>303863.2038</v>
      </c>
      <c r="F395" s="8">
        <f t="shared" si="13"/>
        <v>59.74876207360194</v>
      </c>
      <c r="G395" s="8">
        <f t="shared" si="14"/>
        <v>59.74876207360194</v>
      </c>
      <c r="H395" s="8">
        <v>299948.28881</v>
      </c>
      <c r="I395" s="8">
        <f t="shared" si="15"/>
        <v>101.30519664090497</v>
      </c>
    </row>
    <row r="396" spans="1:9" ht="12.75">
      <c r="A396" s="4" t="s">
        <v>784</v>
      </c>
      <c r="B396" s="5" t="s">
        <v>818</v>
      </c>
      <c r="C396" s="8">
        <v>35244.4</v>
      </c>
      <c r="D396" s="8">
        <v>35244.4</v>
      </c>
      <c r="E396" s="8">
        <v>631.79017</v>
      </c>
      <c r="F396" s="8">
        <f t="shared" si="13"/>
        <v>1.7925973204253722</v>
      </c>
      <c r="G396" s="8">
        <f t="shared" si="14"/>
        <v>1.7925973204253722</v>
      </c>
      <c r="H396" s="8">
        <v>34616.48411</v>
      </c>
      <c r="I396" s="8">
        <f t="shared" si="15"/>
        <v>1.8251136308135023</v>
      </c>
    </row>
    <row r="397" spans="1:9" ht="25.5">
      <c r="A397" s="4" t="s">
        <v>783</v>
      </c>
      <c r="B397" s="5" t="s">
        <v>819</v>
      </c>
      <c r="C397" s="8">
        <v>145442.1</v>
      </c>
      <c r="D397" s="8">
        <v>145442.1</v>
      </c>
      <c r="E397" s="8">
        <v>72170.88277</v>
      </c>
      <c r="F397" s="8">
        <f t="shared" si="13"/>
        <v>49.6217276634482</v>
      </c>
      <c r="G397" s="8">
        <f t="shared" si="14"/>
        <v>49.6217276634482</v>
      </c>
      <c r="H397" s="8">
        <v>141157.95752</v>
      </c>
      <c r="I397" s="8">
        <f t="shared" si="15"/>
        <v>51.12774655993053</v>
      </c>
    </row>
    <row r="398" spans="1:9" ht="12.75">
      <c r="A398" s="28" t="s">
        <v>782</v>
      </c>
      <c r="B398" s="29" t="s">
        <v>820</v>
      </c>
      <c r="C398" s="7">
        <f>C399+C400+C401+C402+C403+C404+C405+C406+C407+C408</f>
        <v>8172092.600000001</v>
      </c>
      <c r="D398" s="7">
        <v>8172031.60092</v>
      </c>
      <c r="E398" s="7">
        <v>3947487.7845300003</v>
      </c>
      <c r="F398" s="7">
        <f t="shared" si="13"/>
        <v>48.304491612466556</v>
      </c>
      <c r="G398" s="7">
        <f t="shared" si="14"/>
        <v>48.30485217513838</v>
      </c>
      <c r="H398" s="7">
        <v>4057609.21304</v>
      </c>
      <c r="I398" s="7">
        <f t="shared" si="15"/>
        <v>97.28605139804739</v>
      </c>
    </row>
    <row r="399" spans="1:9" ht="12.75">
      <c r="A399" s="4" t="s">
        <v>781</v>
      </c>
      <c r="B399" s="5" t="s">
        <v>821</v>
      </c>
      <c r="C399" s="8">
        <v>274265.5</v>
      </c>
      <c r="D399" s="8">
        <v>274265.5</v>
      </c>
      <c r="E399" s="8">
        <v>173803.39992</v>
      </c>
      <c r="F399" s="8">
        <f t="shared" si="13"/>
        <v>63.37049316082409</v>
      </c>
      <c r="G399" s="8">
        <f t="shared" si="14"/>
        <v>63.37049316082409</v>
      </c>
      <c r="H399" s="8">
        <v>204072.79423</v>
      </c>
      <c r="I399" s="8">
        <f t="shared" si="15"/>
        <v>85.16735441183555</v>
      </c>
    </row>
    <row r="400" spans="1:9" ht="12.75">
      <c r="A400" s="4" t="s">
        <v>780</v>
      </c>
      <c r="B400" s="5" t="s">
        <v>822</v>
      </c>
      <c r="C400" s="8">
        <v>3500</v>
      </c>
      <c r="D400" s="8">
        <v>3500</v>
      </c>
      <c r="E400" s="8">
        <v>0</v>
      </c>
      <c r="F400" s="8">
        <f t="shared" si="13"/>
        <v>0</v>
      </c>
      <c r="G400" s="8">
        <f t="shared" si="14"/>
        <v>0</v>
      </c>
      <c r="H400" s="8">
        <v>0</v>
      </c>
      <c r="I400" s="8">
        <v>0</v>
      </c>
    </row>
    <row r="401" spans="1:9" ht="12.75">
      <c r="A401" s="4" t="s">
        <v>779</v>
      </c>
      <c r="B401" s="5" t="s">
        <v>823</v>
      </c>
      <c r="C401" s="8">
        <v>2073254</v>
      </c>
      <c r="D401" s="8">
        <v>2073254</v>
      </c>
      <c r="E401" s="8">
        <v>1295998.58427</v>
      </c>
      <c r="F401" s="8">
        <f t="shared" si="13"/>
        <v>62.51036217800616</v>
      </c>
      <c r="G401" s="8">
        <f t="shared" si="14"/>
        <v>62.51036217800616</v>
      </c>
      <c r="H401" s="8">
        <v>1333805.8245899999</v>
      </c>
      <c r="I401" s="8">
        <f t="shared" si="15"/>
        <v>97.16546144701223</v>
      </c>
    </row>
    <row r="402" spans="1:9" ht="12.75">
      <c r="A402" s="4" t="s">
        <v>778</v>
      </c>
      <c r="B402" s="5" t="s">
        <v>824</v>
      </c>
      <c r="C402" s="8">
        <v>23115.6</v>
      </c>
      <c r="D402" s="8">
        <v>23115.6</v>
      </c>
      <c r="E402" s="8">
        <v>0</v>
      </c>
      <c r="F402" s="8">
        <f t="shared" si="13"/>
        <v>0</v>
      </c>
      <c r="G402" s="8">
        <f t="shared" si="14"/>
        <v>0</v>
      </c>
      <c r="H402" s="8">
        <v>3564.18036</v>
      </c>
      <c r="I402" s="8">
        <f t="shared" si="15"/>
        <v>0</v>
      </c>
    </row>
    <row r="403" spans="1:9" ht="12.75">
      <c r="A403" s="4" t="s">
        <v>777</v>
      </c>
      <c r="B403" s="5" t="s">
        <v>825</v>
      </c>
      <c r="C403" s="8">
        <v>390146.2</v>
      </c>
      <c r="D403" s="8">
        <v>390146.2</v>
      </c>
      <c r="E403" s="8">
        <v>226629.53643</v>
      </c>
      <c r="F403" s="8">
        <f t="shared" si="13"/>
        <v>58.08836185768309</v>
      </c>
      <c r="G403" s="8">
        <f t="shared" si="14"/>
        <v>58.08836185768309</v>
      </c>
      <c r="H403" s="8">
        <v>231609.39091</v>
      </c>
      <c r="I403" s="8">
        <f t="shared" si="15"/>
        <v>97.84989094767099</v>
      </c>
    </row>
    <row r="404" spans="1:9" ht="12.75">
      <c r="A404" s="4" t="s">
        <v>776</v>
      </c>
      <c r="B404" s="5" t="s">
        <v>826</v>
      </c>
      <c r="C404" s="8">
        <v>348296.9</v>
      </c>
      <c r="D404" s="8">
        <v>348296.85</v>
      </c>
      <c r="E404" s="8">
        <v>82774.99026</v>
      </c>
      <c r="F404" s="8">
        <f t="shared" si="13"/>
        <v>23.765640825399252</v>
      </c>
      <c r="G404" s="8">
        <f t="shared" si="14"/>
        <v>23.765644237092587</v>
      </c>
      <c r="H404" s="8">
        <v>108230.5749</v>
      </c>
      <c r="I404" s="8">
        <f t="shared" si="15"/>
        <v>76.4802278251596</v>
      </c>
    </row>
    <row r="405" spans="1:9" ht="12.75">
      <c r="A405" s="4" t="s">
        <v>775</v>
      </c>
      <c r="B405" s="5" t="s">
        <v>827</v>
      </c>
      <c r="C405" s="8">
        <v>4507600.4</v>
      </c>
      <c r="D405" s="8">
        <v>4507600.20992</v>
      </c>
      <c r="E405" s="8">
        <v>2010246.7209100001</v>
      </c>
      <c r="F405" s="8">
        <f t="shared" si="13"/>
        <v>44.59682630496705</v>
      </c>
      <c r="G405" s="8">
        <f t="shared" si="14"/>
        <v>44.596828185560796</v>
      </c>
      <c r="H405" s="8">
        <v>2041356.63172</v>
      </c>
      <c r="I405" s="8">
        <f t="shared" si="15"/>
        <v>98.47601784388907</v>
      </c>
    </row>
    <row r="406" spans="1:9" ht="12.75">
      <c r="A406" s="4" t="s">
        <v>774</v>
      </c>
      <c r="B406" s="5" t="s">
        <v>828</v>
      </c>
      <c r="C406" s="8">
        <v>172619.6</v>
      </c>
      <c r="D406" s="8">
        <v>172619.6</v>
      </c>
      <c r="E406" s="8">
        <v>55292.29964</v>
      </c>
      <c r="F406" s="8">
        <f aca="true" t="shared" si="16" ref="F406:F469">E406/C406*100</f>
        <v>32.03129867060287</v>
      </c>
      <c r="G406" s="8">
        <f aca="true" t="shared" si="17" ref="G406:G469">E406/D406*100</f>
        <v>32.03129867060287</v>
      </c>
      <c r="H406" s="8">
        <v>31401.18001</v>
      </c>
      <c r="I406" s="8">
        <f aca="true" t="shared" si="18" ref="I406:I464">E406/H406*100</f>
        <v>176.0835090349842</v>
      </c>
    </row>
    <row r="407" spans="1:9" ht="12.75">
      <c r="A407" s="4" t="s">
        <v>773</v>
      </c>
      <c r="B407" s="5" t="s">
        <v>829</v>
      </c>
      <c r="C407" s="8">
        <v>1215</v>
      </c>
      <c r="D407" s="8">
        <v>1215</v>
      </c>
      <c r="E407" s="8">
        <v>0</v>
      </c>
      <c r="F407" s="8">
        <f t="shared" si="16"/>
        <v>0</v>
      </c>
      <c r="G407" s="8">
        <f t="shared" si="17"/>
        <v>0</v>
      </c>
      <c r="H407" s="8">
        <v>2220</v>
      </c>
      <c r="I407" s="8">
        <f t="shared" si="18"/>
        <v>0</v>
      </c>
    </row>
    <row r="408" spans="1:9" ht="12.75">
      <c r="A408" s="4" t="s">
        <v>772</v>
      </c>
      <c r="B408" s="5" t="s">
        <v>830</v>
      </c>
      <c r="C408" s="8">
        <v>378079.4</v>
      </c>
      <c r="D408" s="8">
        <v>378018.641</v>
      </c>
      <c r="E408" s="8">
        <v>102742.25309999999</v>
      </c>
      <c r="F408" s="8">
        <f t="shared" si="16"/>
        <v>27.174782096035905</v>
      </c>
      <c r="G408" s="8">
        <f t="shared" si="17"/>
        <v>27.179149903350925</v>
      </c>
      <c r="H408" s="8">
        <v>101348.63631999999</v>
      </c>
      <c r="I408" s="8">
        <f t="shared" si="18"/>
        <v>101.375072058789</v>
      </c>
    </row>
    <row r="409" spans="1:9" ht="12.75">
      <c r="A409" s="28" t="s">
        <v>771</v>
      </c>
      <c r="B409" s="3" t="s">
        <v>831</v>
      </c>
      <c r="C409" s="7">
        <f>C410+C411+C412+C413</f>
        <v>2106540.2</v>
      </c>
      <c r="D409" s="7">
        <v>2106540.12891</v>
      </c>
      <c r="E409" s="7">
        <v>279922.98042000004</v>
      </c>
      <c r="F409" s="7">
        <f t="shared" si="16"/>
        <v>13.28828096515794</v>
      </c>
      <c r="G409" s="7">
        <f t="shared" si="17"/>
        <v>13.288281413601283</v>
      </c>
      <c r="H409" s="7">
        <v>940620.2262899999</v>
      </c>
      <c r="I409" s="7">
        <f t="shared" si="18"/>
        <v>29.75940476254418</v>
      </c>
    </row>
    <row r="410" spans="1:9" ht="12.75">
      <c r="A410" s="4" t="s">
        <v>770</v>
      </c>
      <c r="B410" s="6" t="s">
        <v>832</v>
      </c>
      <c r="C410" s="8">
        <v>1425367.6</v>
      </c>
      <c r="D410" s="8">
        <v>1425367.52891</v>
      </c>
      <c r="E410" s="8">
        <v>0</v>
      </c>
      <c r="F410" s="8">
        <f t="shared" si="16"/>
        <v>0</v>
      </c>
      <c r="G410" s="8">
        <f t="shared" si="17"/>
        <v>0</v>
      </c>
      <c r="H410" s="8">
        <v>363707.8676</v>
      </c>
      <c r="I410" s="8">
        <f t="shared" si="18"/>
        <v>0</v>
      </c>
    </row>
    <row r="411" spans="1:9" s="14" customFormat="1" ht="12.75">
      <c r="A411" s="4" t="s">
        <v>769</v>
      </c>
      <c r="B411" s="6" t="s">
        <v>833</v>
      </c>
      <c r="C411" s="8">
        <v>528304.4</v>
      </c>
      <c r="D411" s="8">
        <v>528304.4</v>
      </c>
      <c r="E411" s="8">
        <v>185576.24327</v>
      </c>
      <c r="F411" s="8">
        <f t="shared" si="16"/>
        <v>35.12676465878384</v>
      </c>
      <c r="G411" s="8">
        <f t="shared" si="17"/>
        <v>35.12676465878384</v>
      </c>
      <c r="H411" s="8">
        <v>476775.77220999997</v>
      </c>
      <c r="I411" s="8">
        <f t="shared" si="18"/>
        <v>38.923169776391525</v>
      </c>
    </row>
    <row r="412" spans="1:9" s="14" customFormat="1" ht="12.75">
      <c r="A412" s="4" t="s">
        <v>768</v>
      </c>
      <c r="B412" s="6" t="s">
        <v>834</v>
      </c>
      <c r="C412" s="8">
        <v>4760.3</v>
      </c>
      <c r="D412" s="8">
        <v>4760.3</v>
      </c>
      <c r="E412" s="8">
        <v>1433</v>
      </c>
      <c r="F412" s="8">
        <f t="shared" si="16"/>
        <v>30.103144759784044</v>
      </c>
      <c r="G412" s="8">
        <f t="shared" si="17"/>
        <v>30.103144759784044</v>
      </c>
      <c r="H412" s="8">
        <v>6450.0080800000005</v>
      </c>
      <c r="I412" s="8">
        <f t="shared" si="18"/>
        <v>22.217026432004094</v>
      </c>
    </row>
    <row r="413" spans="1:9" ht="12.75">
      <c r="A413" s="4" t="s">
        <v>767</v>
      </c>
      <c r="B413" s="6" t="s">
        <v>835</v>
      </c>
      <c r="C413" s="8">
        <v>148107.9</v>
      </c>
      <c r="D413" s="8">
        <v>148107.9</v>
      </c>
      <c r="E413" s="8">
        <v>92913.73715</v>
      </c>
      <c r="F413" s="8">
        <f t="shared" si="16"/>
        <v>62.73381578565357</v>
      </c>
      <c r="G413" s="8">
        <f t="shared" si="17"/>
        <v>62.73381578565357</v>
      </c>
      <c r="H413" s="8">
        <v>93686.57840000001</v>
      </c>
      <c r="I413" s="8">
        <f t="shared" si="18"/>
        <v>99.17507794264796</v>
      </c>
    </row>
    <row r="414" spans="1:9" ht="12.75">
      <c r="A414" s="28" t="s">
        <v>766</v>
      </c>
      <c r="B414" s="3" t="s">
        <v>836</v>
      </c>
      <c r="C414" s="7">
        <v>101145</v>
      </c>
      <c r="D414" s="7">
        <v>101145</v>
      </c>
      <c r="E414" s="7">
        <v>57720.26311</v>
      </c>
      <c r="F414" s="7">
        <f t="shared" si="16"/>
        <v>57.06684770379159</v>
      </c>
      <c r="G414" s="7">
        <f t="shared" si="17"/>
        <v>57.06684770379159</v>
      </c>
      <c r="H414" s="7">
        <v>61915.458009999995</v>
      </c>
      <c r="I414" s="7">
        <f t="shared" si="18"/>
        <v>93.22431742437821</v>
      </c>
    </row>
    <row r="415" spans="1:9" ht="12.75">
      <c r="A415" s="4" t="s">
        <v>765</v>
      </c>
      <c r="B415" s="6" t="s">
        <v>837</v>
      </c>
      <c r="C415" s="8">
        <v>30897.5</v>
      </c>
      <c r="D415" s="8">
        <v>30897.5</v>
      </c>
      <c r="E415" s="8">
        <v>17808.40204</v>
      </c>
      <c r="F415" s="8">
        <f t="shared" si="16"/>
        <v>57.63703225180031</v>
      </c>
      <c r="G415" s="8">
        <f t="shared" si="17"/>
        <v>57.63703225180031</v>
      </c>
      <c r="H415" s="8">
        <v>16505.430220000002</v>
      </c>
      <c r="I415" s="8">
        <f t="shared" si="18"/>
        <v>107.8942008940861</v>
      </c>
    </row>
    <row r="416" spans="1:9" ht="12.75">
      <c r="A416" s="4" t="s">
        <v>764</v>
      </c>
      <c r="B416" s="6" t="s">
        <v>838</v>
      </c>
      <c r="C416" s="8">
        <v>70247.5</v>
      </c>
      <c r="D416" s="8">
        <v>70247.5</v>
      </c>
      <c r="E416" s="8">
        <v>39911.86107</v>
      </c>
      <c r="F416" s="8">
        <f t="shared" si="16"/>
        <v>56.81605903412933</v>
      </c>
      <c r="G416" s="8">
        <f t="shared" si="17"/>
        <v>56.81605903412933</v>
      </c>
      <c r="H416" s="8">
        <v>45410.02779</v>
      </c>
      <c r="I416" s="8">
        <f t="shared" si="18"/>
        <v>87.89217494993301</v>
      </c>
    </row>
    <row r="417" spans="1:9" ht="12.75">
      <c r="A417" s="28" t="s">
        <v>763</v>
      </c>
      <c r="B417" s="3" t="s">
        <v>839</v>
      </c>
      <c r="C417" s="7">
        <v>11598959.4</v>
      </c>
      <c r="D417" s="7">
        <v>11598959.4</v>
      </c>
      <c r="E417" s="7">
        <v>7531291.2275</v>
      </c>
      <c r="F417" s="7">
        <f t="shared" si="16"/>
        <v>64.93074911099353</v>
      </c>
      <c r="G417" s="7">
        <f t="shared" si="17"/>
        <v>64.93074911099353</v>
      </c>
      <c r="H417" s="7">
        <v>7475352.54868</v>
      </c>
      <c r="I417" s="7">
        <f t="shared" si="18"/>
        <v>100.74830823637713</v>
      </c>
    </row>
    <row r="418" spans="1:9" ht="12.75">
      <c r="A418" s="4" t="s">
        <v>762</v>
      </c>
      <c r="B418" s="6" t="s">
        <v>840</v>
      </c>
      <c r="C418" s="8">
        <v>2144532.1</v>
      </c>
      <c r="D418" s="8">
        <v>2144532.1</v>
      </c>
      <c r="E418" s="8">
        <v>1431649.5965</v>
      </c>
      <c r="F418" s="8">
        <f t="shared" si="16"/>
        <v>66.75813323102041</v>
      </c>
      <c r="G418" s="8">
        <f t="shared" si="17"/>
        <v>66.75813323102041</v>
      </c>
      <c r="H418" s="8">
        <v>1457544.0506300002</v>
      </c>
      <c r="I418" s="8">
        <f t="shared" si="18"/>
        <v>98.2234187626228</v>
      </c>
    </row>
    <row r="419" spans="1:9" ht="12.75">
      <c r="A419" s="4" t="s">
        <v>761</v>
      </c>
      <c r="B419" s="6" t="s">
        <v>841</v>
      </c>
      <c r="C419" s="8">
        <v>7094392.5</v>
      </c>
      <c r="D419" s="8">
        <v>7094392.5</v>
      </c>
      <c r="E419" s="8">
        <v>4521686.15991</v>
      </c>
      <c r="F419" s="8">
        <f t="shared" si="16"/>
        <v>63.73605858302878</v>
      </c>
      <c r="G419" s="8">
        <f t="shared" si="17"/>
        <v>63.73605858302878</v>
      </c>
      <c r="H419" s="8">
        <v>4546622.39527</v>
      </c>
      <c r="I419" s="8">
        <f t="shared" si="18"/>
        <v>99.45154373528045</v>
      </c>
    </row>
    <row r="420" spans="1:9" ht="12.75">
      <c r="A420" s="4" t="s">
        <v>760</v>
      </c>
      <c r="B420" s="6" t="s">
        <v>842</v>
      </c>
      <c r="C420" s="8">
        <v>1556975.7</v>
      </c>
      <c r="D420" s="8">
        <v>1556975.7</v>
      </c>
      <c r="E420" s="8">
        <v>998990.15325</v>
      </c>
      <c r="F420" s="8">
        <f t="shared" si="16"/>
        <v>64.16221866853799</v>
      </c>
      <c r="G420" s="8">
        <f t="shared" si="17"/>
        <v>64.16221866853799</v>
      </c>
      <c r="H420" s="8">
        <v>995858.8871</v>
      </c>
      <c r="I420" s="8">
        <f t="shared" si="18"/>
        <v>100.31442869974462</v>
      </c>
    </row>
    <row r="421" spans="1:9" s="16" customFormat="1" ht="12.75">
      <c r="A421" s="4" t="s">
        <v>759</v>
      </c>
      <c r="B421" s="6" t="s">
        <v>843</v>
      </c>
      <c r="C421" s="8">
        <v>49606.6</v>
      </c>
      <c r="D421" s="8">
        <v>49606.6</v>
      </c>
      <c r="E421" s="8">
        <v>33171.733329999995</v>
      </c>
      <c r="F421" s="8">
        <f t="shared" si="16"/>
        <v>66.86959664641398</v>
      </c>
      <c r="G421" s="8">
        <f t="shared" si="17"/>
        <v>66.86959664641398</v>
      </c>
      <c r="H421" s="8">
        <v>33551.35915</v>
      </c>
      <c r="I421" s="8">
        <f t="shared" si="18"/>
        <v>98.868523274116</v>
      </c>
    </row>
    <row r="422" spans="1:9" ht="12.75">
      <c r="A422" s="4" t="s">
        <v>758</v>
      </c>
      <c r="B422" s="5" t="s">
        <v>844</v>
      </c>
      <c r="C422" s="8">
        <v>169040.6</v>
      </c>
      <c r="D422" s="8">
        <v>169040.6</v>
      </c>
      <c r="E422" s="8">
        <v>149970.11309</v>
      </c>
      <c r="F422" s="8">
        <f t="shared" si="16"/>
        <v>88.71839847350282</v>
      </c>
      <c r="G422" s="8">
        <f t="shared" si="17"/>
        <v>88.71839847350282</v>
      </c>
      <c r="H422" s="8">
        <v>129417.99015000001</v>
      </c>
      <c r="I422" s="8">
        <f t="shared" si="18"/>
        <v>115.88042196929449</v>
      </c>
    </row>
    <row r="423" spans="1:9" ht="12.75">
      <c r="A423" s="4" t="s">
        <v>757</v>
      </c>
      <c r="B423" s="5" t="s">
        <v>845</v>
      </c>
      <c r="C423" s="8">
        <v>584411.9</v>
      </c>
      <c r="D423" s="8">
        <v>584411.9</v>
      </c>
      <c r="E423" s="8">
        <v>395823.47142</v>
      </c>
      <c r="F423" s="8">
        <f t="shared" si="16"/>
        <v>67.73022099994884</v>
      </c>
      <c r="G423" s="8">
        <f t="shared" si="17"/>
        <v>67.73022099994884</v>
      </c>
      <c r="H423" s="8">
        <v>312357.86638</v>
      </c>
      <c r="I423" s="8">
        <f t="shared" si="18"/>
        <v>126.72114712758975</v>
      </c>
    </row>
    <row r="424" spans="1:9" ht="12.75">
      <c r="A424" s="28" t="s">
        <v>756</v>
      </c>
      <c r="B424" s="29" t="s">
        <v>846</v>
      </c>
      <c r="C424" s="7">
        <v>838316.3</v>
      </c>
      <c r="D424" s="7">
        <v>838316.3</v>
      </c>
      <c r="E424" s="7">
        <v>473258.93765</v>
      </c>
      <c r="F424" s="7">
        <f t="shared" si="16"/>
        <v>56.453505395278604</v>
      </c>
      <c r="G424" s="7">
        <f t="shared" si="17"/>
        <v>56.453505395278604</v>
      </c>
      <c r="H424" s="7">
        <v>514165.92678</v>
      </c>
      <c r="I424" s="7">
        <f t="shared" si="18"/>
        <v>92.04401011436467</v>
      </c>
    </row>
    <row r="425" spans="1:9" ht="12.75">
      <c r="A425" s="4" t="s">
        <v>755</v>
      </c>
      <c r="B425" s="5" t="s">
        <v>847</v>
      </c>
      <c r="C425" s="8">
        <v>768549.4</v>
      </c>
      <c r="D425" s="8">
        <v>768549.4</v>
      </c>
      <c r="E425" s="8">
        <v>430628.04984</v>
      </c>
      <c r="F425" s="8">
        <f t="shared" si="16"/>
        <v>56.031277864506826</v>
      </c>
      <c r="G425" s="8">
        <f t="shared" si="17"/>
        <v>56.031277864506826</v>
      </c>
      <c r="H425" s="8">
        <v>470720.50227</v>
      </c>
      <c r="I425" s="8">
        <f t="shared" si="18"/>
        <v>91.4827477799122</v>
      </c>
    </row>
    <row r="426" spans="1:9" ht="12.75">
      <c r="A426" s="4" t="s">
        <v>754</v>
      </c>
      <c r="B426" s="5" t="s">
        <v>848</v>
      </c>
      <c r="C426" s="8">
        <v>69766.9</v>
      </c>
      <c r="D426" s="8">
        <v>69766.9</v>
      </c>
      <c r="E426" s="8">
        <v>42630.88781</v>
      </c>
      <c r="F426" s="8">
        <f t="shared" si="16"/>
        <v>61.10474710786921</v>
      </c>
      <c r="G426" s="8">
        <f t="shared" si="17"/>
        <v>61.10474710786921</v>
      </c>
      <c r="H426" s="8">
        <v>43445.42451</v>
      </c>
      <c r="I426" s="8">
        <f t="shared" si="18"/>
        <v>98.12514963500354</v>
      </c>
    </row>
    <row r="427" spans="1:9" ht="12.75">
      <c r="A427" s="28" t="s">
        <v>753</v>
      </c>
      <c r="B427" s="29" t="s">
        <v>849</v>
      </c>
      <c r="C427" s="7">
        <f>C428+C429+C430+C431+C432+C433+C434</f>
        <v>10447570.6</v>
      </c>
      <c r="D427" s="7">
        <v>10447570.623370001</v>
      </c>
      <c r="E427" s="7">
        <v>6222997.91424</v>
      </c>
      <c r="F427" s="7">
        <f t="shared" si="16"/>
        <v>59.56406663803736</v>
      </c>
      <c r="G427" s="7">
        <f t="shared" si="17"/>
        <v>59.56406650479947</v>
      </c>
      <c r="H427" s="7">
        <v>6119285.64649</v>
      </c>
      <c r="I427" s="7">
        <f t="shared" si="18"/>
        <v>101.69484272742666</v>
      </c>
    </row>
    <row r="428" spans="1:9" ht="12.75">
      <c r="A428" s="4" t="s">
        <v>752</v>
      </c>
      <c r="B428" s="5" t="s">
        <v>850</v>
      </c>
      <c r="C428" s="8">
        <v>1649276.4</v>
      </c>
      <c r="D428" s="8">
        <v>1649276.4</v>
      </c>
      <c r="E428" s="8">
        <v>909619.68047</v>
      </c>
      <c r="F428" s="8">
        <f t="shared" si="16"/>
        <v>55.15265242805876</v>
      </c>
      <c r="G428" s="8">
        <f t="shared" si="17"/>
        <v>55.15265242805876</v>
      </c>
      <c r="H428" s="8">
        <v>924229.6799199999</v>
      </c>
      <c r="I428" s="8">
        <f t="shared" si="18"/>
        <v>98.41922416392596</v>
      </c>
    </row>
    <row r="429" spans="1:9" ht="12.75">
      <c r="A429" s="4" t="s">
        <v>751</v>
      </c>
      <c r="B429" s="5" t="s">
        <v>851</v>
      </c>
      <c r="C429" s="8">
        <v>1016427.5</v>
      </c>
      <c r="D429" s="8">
        <v>1016427.5</v>
      </c>
      <c r="E429" s="8">
        <v>816522.75548</v>
      </c>
      <c r="F429" s="8">
        <f t="shared" si="16"/>
        <v>80.33261157141067</v>
      </c>
      <c r="G429" s="8">
        <f t="shared" si="17"/>
        <v>80.33261157141067</v>
      </c>
      <c r="H429" s="8">
        <v>908122.7184400001</v>
      </c>
      <c r="I429" s="8">
        <f t="shared" si="18"/>
        <v>89.91326160000125</v>
      </c>
    </row>
    <row r="430" spans="1:9" ht="12.75">
      <c r="A430" s="4" t="s">
        <v>750</v>
      </c>
      <c r="B430" s="5" t="s">
        <v>852</v>
      </c>
      <c r="C430" s="8">
        <v>59740.1</v>
      </c>
      <c r="D430" s="8">
        <v>59740.1</v>
      </c>
      <c r="E430" s="8">
        <v>28732.045309999998</v>
      </c>
      <c r="F430" s="8">
        <f t="shared" si="16"/>
        <v>48.09507401226312</v>
      </c>
      <c r="G430" s="8">
        <f t="shared" si="17"/>
        <v>48.09507401226312</v>
      </c>
      <c r="H430" s="8">
        <v>32535.00505</v>
      </c>
      <c r="I430" s="8">
        <f t="shared" si="18"/>
        <v>88.31117519682081</v>
      </c>
    </row>
    <row r="431" spans="1:9" ht="12.75">
      <c r="A431" s="4" t="s">
        <v>749</v>
      </c>
      <c r="B431" s="5" t="s">
        <v>853</v>
      </c>
      <c r="C431" s="8">
        <v>121295.3</v>
      </c>
      <c r="D431" s="8">
        <v>121295.3</v>
      </c>
      <c r="E431" s="8">
        <v>74899.4</v>
      </c>
      <c r="F431" s="8">
        <f t="shared" si="16"/>
        <v>61.74963085956339</v>
      </c>
      <c r="G431" s="8">
        <f t="shared" si="17"/>
        <v>61.74963085956339</v>
      </c>
      <c r="H431" s="8">
        <v>103281.4</v>
      </c>
      <c r="I431" s="8">
        <f t="shared" si="18"/>
        <v>72.51973733895939</v>
      </c>
    </row>
    <row r="432" spans="1:9" ht="12.75">
      <c r="A432" s="4" t="s">
        <v>748</v>
      </c>
      <c r="B432" s="5" t="s">
        <v>854</v>
      </c>
      <c r="C432" s="8">
        <v>390553.7</v>
      </c>
      <c r="D432" s="8">
        <v>390553.7</v>
      </c>
      <c r="E432" s="8">
        <v>234257.8475</v>
      </c>
      <c r="F432" s="8">
        <f t="shared" si="16"/>
        <v>59.98095716414926</v>
      </c>
      <c r="G432" s="8">
        <f t="shared" si="17"/>
        <v>59.98095716414926</v>
      </c>
      <c r="H432" s="8">
        <v>240670.07953</v>
      </c>
      <c r="I432" s="8">
        <f t="shared" si="18"/>
        <v>97.33567544311187</v>
      </c>
    </row>
    <row r="433" spans="1:9" ht="25.5">
      <c r="A433" s="4" t="s">
        <v>747</v>
      </c>
      <c r="B433" s="5" t="s">
        <v>855</v>
      </c>
      <c r="C433" s="8">
        <v>82241</v>
      </c>
      <c r="D433" s="8">
        <v>82241</v>
      </c>
      <c r="E433" s="8">
        <v>48473.056119999994</v>
      </c>
      <c r="F433" s="8">
        <f t="shared" si="16"/>
        <v>58.94025622256538</v>
      </c>
      <c r="G433" s="8">
        <f t="shared" si="17"/>
        <v>58.94025622256538</v>
      </c>
      <c r="H433" s="8">
        <v>46104.83672</v>
      </c>
      <c r="I433" s="8">
        <f t="shared" si="18"/>
        <v>105.13659643647036</v>
      </c>
    </row>
    <row r="434" spans="1:9" ht="12.75">
      <c r="A434" s="4" t="s">
        <v>746</v>
      </c>
      <c r="B434" s="5" t="s">
        <v>856</v>
      </c>
      <c r="C434" s="8">
        <v>7128036.6</v>
      </c>
      <c r="D434" s="8">
        <v>7128036.62337</v>
      </c>
      <c r="E434" s="8">
        <v>4110493.12936</v>
      </c>
      <c r="F434" s="8">
        <f t="shared" si="16"/>
        <v>57.66655476151736</v>
      </c>
      <c r="G434" s="8">
        <f t="shared" si="17"/>
        <v>57.66655457245163</v>
      </c>
      <c r="H434" s="8">
        <v>3864341.92683</v>
      </c>
      <c r="I434" s="8">
        <f t="shared" si="18"/>
        <v>106.36980906945578</v>
      </c>
    </row>
    <row r="435" spans="1:9" ht="12.75">
      <c r="A435" s="28" t="s">
        <v>745</v>
      </c>
      <c r="B435" s="29" t="s">
        <v>857</v>
      </c>
      <c r="C435" s="7">
        <f>C436+C437+C438+C439+C440</f>
        <v>9427112.5</v>
      </c>
      <c r="D435" s="7">
        <v>9427112.339</v>
      </c>
      <c r="E435" s="7">
        <v>6611509.76172</v>
      </c>
      <c r="F435" s="7">
        <f t="shared" si="16"/>
        <v>70.13292523792413</v>
      </c>
      <c r="G435" s="7">
        <f t="shared" si="17"/>
        <v>70.13292643568231</v>
      </c>
      <c r="H435" s="7">
        <v>6167132.18875</v>
      </c>
      <c r="I435" s="7">
        <f t="shared" si="18"/>
        <v>107.20557885528427</v>
      </c>
    </row>
    <row r="436" spans="1:9" ht="12.75">
      <c r="A436" s="4" t="s">
        <v>744</v>
      </c>
      <c r="B436" s="5" t="s">
        <v>858</v>
      </c>
      <c r="C436" s="8">
        <v>128269.7</v>
      </c>
      <c r="D436" s="8">
        <v>128269.7</v>
      </c>
      <c r="E436" s="8">
        <v>83946.12109999999</v>
      </c>
      <c r="F436" s="8">
        <f t="shared" si="16"/>
        <v>65.445012423043</v>
      </c>
      <c r="G436" s="8">
        <f t="shared" si="17"/>
        <v>65.445012423043</v>
      </c>
      <c r="H436" s="8">
        <v>84520.08211</v>
      </c>
      <c r="I436" s="8">
        <f t="shared" si="18"/>
        <v>99.320917590623</v>
      </c>
    </row>
    <row r="437" spans="1:9" ht="12.75">
      <c r="A437" s="4" t="s">
        <v>743</v>
      </c>
      <c r="B437" s="5" t="s">
        <v>859</v>
      </c>
      <c r="C437" s="8">
        <v>1480144.1</v>
      </c>
      <c r="D437" s="8">
        <v>1479961.6674600001</v>
      </c>
      <c r="E437" s="8">
        <v>1032843.89677</v>
      </c>
      <c r="F437" s="8">
        <f t="shared" si="16"/>
        <v>69.77995566580307</v>
      </c>
      <c r="G437" s="8">
        <f t="shared" si="17"/>
        <v>69.78855733085501</v>
      </c>
      <c r="H437" s="8">
        <v>954747.89234</v>
      </c>
      <c r="I437" s="8">
        <f t="shared" si="18"/>
        <v>108.17975143559562</v>
      </c>
    </row>
    <row r="438" spans="1:9" ht="12.75">
      <c r="A438" s="4" t="s">
        <v>742</v>
      </c>
      <c r="B438" s="5" t="s">
        <v>860</v>
      </c>
      <c r="C438" s="8">
        <v>5815998</v>
      </c>
      <c r="D438" s="8">
        <v>5816158.339</v>
      </c>
      <c r="E438" s="8">
        <v>4037690.89645</v>
      </c>
      <c r="F438" s="8">
        <f t="shared" si="16"/>
        <v>69.42387009847664</v>
      </c>
      <c r="G438" s="8">
        <f t="shared" si="17"/>
        <v>69.42195623140857</v>
      </c>
      <c r="H438" s="8">
        <v>3762727.1603800002</v>
      </c>
      <c r="I438" s="8">
        <f t="shared" si="18"/>
        <v>107.30756508112671</v>
      </c>
    </row>
    <row r="439" spans="1:9" ht="12.75">
      <c r="A439" s="4" t="s">
        <v>741</v>
      </c>
      <c r="B439" s="5" t="s">
        <v>861</v>
      </c>
      <c r="C439" s="8">
        <v>1628775.7</v>
      </c>
      <c r="D439" s="8">
        <v>1628775.7</v>
      </c>
      <c r="E439" s="8">
        <v>1224095.07133</v>
      </c>
      <c r="F439" s="8">
        <f t="shared" si="16"/>
        <v>75.15430585868883</v>
      </c>
      <c r="G439" s="8">
        <f t="shared" si="17"/>
        <v>75.15430585868883</v>
      </c>
      <c r="H439" s="8">
        <v>1004321.3833300001</v>
      </c>
      <c r="I439" s="8">
        <f t="shared" si="18"/>
        <v>121.88280481207146</v>
      </c>
    </row>
    <row r="440" spans="1:9" ht="12.75">
      <c r="A440" s="4" t="s">
        <v>740</v>
      </c>
      <c r="B440" s="5" t="s">
        <v>862</v>
      </c>
      <c r="C440" s="8">
        <v>373925</v>
      </c>
      <c r="D440" s="8">
        <v>373946.93254</v>
      </c>
      <c r="E440" s="8">
        <v>232933.77607</v>
      </c>
      <c r="F440" s="8">
        <f t="shared" si="16"/>
        <v>62.294250470014035</v>
      </c>
      <c r="G440" s="8">
        <f t="shared" si="17"/>
        <v>62.29059682020088</v>
      </c>
      <c r="H440" s="8">
        <v>360815.67059</v>
      </c>
      <c r="I440" s="8">
        <f t="shared" si="18"/>
        <v>64.55755529938885</v>
      </c>
    </row>
    <row r="441" spans="1:9" ht="12.75">
      <c r="A441" s="28" t="s">
        <v>739</v>
      </c>
      <c r="B441" s="29" t="s">
        <v>863</v>
      </c>
      <c r="C441" s="7">
        <v>470530</v>
      </c>
      <c r="D441" s="7">
        <v>470530</v>
      </c>
      <c r="E441" s="7">
        <v>321623.72102999996</v>
      </c>
      <c r="F441" s="7">
        <f t="shared" si="16"/>
        <v>68.35349946443371</v>
      </c>
      <c r="G441" s="7">
        <f t="shared" si="17"/>
        <v>68.35349946443371</v>
      </c>
      <c r="H441" s="7">
        <v>344920.57822</v>
      </c>
      <c r="I441" s="7">
        <f t="shared" si="18"/>
        <v>93.24573288429875</v>
      </c>
    </row>
    <row r="442" spans="1:9" ht="12.75">
      <c r="A442" s="4" t="s">
        <v>738</v>
      </c>
      <c r="B442" s="5" t="s">
        <v>864</v>
      </c>
      <c r="C442" s="8">
        <v>241191</v>
      </c>
      <c r="D442" s="8">
        <v>241191</v>
      </c>
      <c r="E442" s="8">
        <v>149094.71081999998</v>
      </c>
      <c r="F442" s="8">
        <f t="shared" si="16"/>
        <v>61.816034105750205</v>
      </c>
      <c r="G442" s="8">
        <f t="shared" si="17"/>
        <v>61.816034105750205</v>
      </c>
      <c r="H442" s="8">
        <v>175905.2755</v>
      </c>
      <c r="I442" s="8">
        <f t="shared" si="18"/>
        <v>84.75852153734866</v>
      </c>
    </row>
    <row r="443" spans="1:9" ht="12.75">
      <c r="A443" s="4" t="s">
        <v>737</v>
      </c>
      <c r="B443" s="5" t="s">
        <v>865</v>
      </c>
      <c r="C443" s="8">
        <v>206777.6</v>
      </c>
      <c r="D443" s="8">
        <v>206777.6</v>
      </c>
      <c r="E443" s="8">
        <v>157793.737</v>
      </c>
      <c r="F443" s="8">
        <f t="shared" si="16"/>
        <v>76.31084653269986</v>
      </c>
      <c r="G443" s="8">
        <f t="shared" si="17"/>
        <v>76.31084653269986</v>
      </c>
      <c r="H443" s="8">
        <v>153813.29244</v>
      </c>
      <c r="I443" s="8">
        <f t="shared" si="18"/>
        <v>102.58784172476688</v>
      </c>
    </row>
    <row r="444" spans="1:9" ht="12.75">
      <c r="A444" s="4" t="s">
        <v>736</v>
      </c>
      <c r="B444" s="5" t="s">
        <v>866</v>
      </c>
      <c r="C444" s="8">
        <v>22561.4</v>
      </c>
      <c r="D444" s="8">
        <v>22561.4</v>
      </c>
      <c r="E444" s="8">
        <v>14735.273210000001</v>
      </c>
      <c r="F444" s="8">
        <f t="shared" si="16"/>
        <v>65.31187430744546</v>
      </c>
      <c r="G444" s="8">
        <f t="shared" si="17"/>
        <v>65.31187430744546</v>
      </c>
      <c r="H444" s="8">
        <v>15202.010279999999</v>
      </c>
      <c r="I444" s="8">
        <f t="shared" si="18"/>
        <v>96.92976743599468</v>
      </c>
    </row>
    <row r="445" spans="1:9" ht="12.75">
      <c r="A445" s="28" t="s">
        <v>735</v>
      </c>
      <c r="B445" s="29" t="s">
        <v>867</v>
      </c>
      <c r="C445" s="7">
        <v>147580.7</v>
      </c>
      <c r="D445" s="7">
        <v>147580.7</v>
      </c>
      <c r="E445" s="7">
        <v>90461.3573</v>
      </c>
      <c r="F445" s="7">
        <f t="shared" si="16"/>
        <v>61.296197470265426</v>
      </c>
      <c r="G445" s="7">
        <f t="shared" si="17"/>
        <v>61.296197470265426</v>
      </c>
      <c r="H445" s="7">
        <v>81209.11428</v>
      </c>
      <c r="I445" s="7">
        <f t="shared" si="18"/>
        <v>111.39310913809418</v>
      </c>
    </row>
    <row r="446" spans="1:9" ht="12.75">
      <c r="A446" s="4" t="s">
        <v>734</v>
      </c>
      <c r="B446" s="5" t="s">
        <v>868</v>
      </c>
      <c r="C446" s="8">
        <v>43841.7</v>
      </c>
      <c r="D446" s="8">
        <v>43841.7</v>
      </c>
      <c r="E446" s="8">
        <v>27793</v>
      </c>
      <c r="F446" s="8">
        <f t="shared" si="16"/>
        <v>63.39398335374769</v>
      </c>
      <c r="G446" s="8">
        <f t="shared" si="17"/>
        <v>63.39398335374769</v>
      </c>
      <c r="H446" s="8">
        <v>27793</v>
      </c>
      <c r="I446" s="8">
        <f t="shared" si="18"/>
        <v>100</v>
      </c>
    </row>
    <row r="447" spans="1:9" ht="12.75">
      <c r="A447" s="4" t="s">
        <v>733</v>
      </c>
      <c r="B447" s="5" t="s">
        <v>869</v>
      </c>
      <c r="C447" s="8">
        <v>103739</v>
      </c>
      <c r="D447" s="8">
        <v>103739</v>
      </c>
      <c r="E447" s="8">
        <v>62668.357299999996</v>
      </c>
      <c r="F447" s="8">
        <f t="shared" si="16"/>
        <v>60.40964082938913</v>
      </c>
      <c r="G447" s="8">
        <f t="shared" si="17"/>
        <v>60.40964082938913</v>
      </c>
      <c r="H447" s="8">
        <v>53416.11428</v>
      </c>
      <c r="I447" s="8">
        <f t="shared" si="18"/>
        <v>117.3210708878991</v>
      </c>
    </row>
    <row r="448" spans="1:9" ht="12.75">
      <c r="A448" s="28" t="s">
        <v>732</v>
      </c>
      <c r="B448" s="29" t="s">
        <v>870</v>
      </c>
      <c r="C448" s="7">
        <v>1995609.2</v>
      </c>
      <c r="D448" s="7">
        <v>1995609.2</v>
      </c>
      <c r="E448" s="7">
        <v>686134.5753200001</v>
      </c>
      <c r="F448" s="7">
        <f t="shared" si="16"/>
        <v>34.382211473067976</v>
      </c>
      <c r="G448" s="7">
        <f t="shared" si="17"/>
        <v>34.382211473067976</v>
      </c>
      <c r="H448" s="7">
        <v>1069294.48165</v>
      </c>
      <c r="I448" s="7">
        <f t="shared" si="18"/>
        <v>64.16703603120105</v>
      </c>
    </row>
    <row r="449" spans="1:9" ht="12.75">
      <c r="A449" s="4" t="s">
        <v>731</v>
      </c>
      <c r="B449" s="5" t="s">
        <v>871</v>
      </c>
      <c r="C449" s="8">
        <v>1995609.2</v>
      </c>
      <c r="D449" s="8">
        <v>1995609.2</v>
      </c>
      <c r="E449" s="8">
        <v>686134.5753200001</v>
      </c>
      <c r="F449" s="8">
        <f t="shared" si="16"/>
        <v>34.382211473067976</v>
      </c>
      <c r="G449" s="8">
        <f t="shared" si="17"/>
        <v>34.382211473067976</v>
      </c>
      <c r="H449" s="8">
        <v>1069294.48165</v>
      </c>
      <c r="I449" s="8">
        <f t="shared" si="18"/>
        <v>64.16703603120105</v>
      </c>
    </row>
    <row r="450" spans="1:9" s="14" customFormat="1" ht="38.25">
      <c r="A450" s="28" t="s">
        <v>730</v>
      </c>
      <c r="B450" s="29" t="s">
        <v>872</v>
      </c>
      <c r="C450" s="7">
        <v>2497044.6</v>
      </c>
      <c r="D450" s="7">
        <v>2497044.6</v>
      </c>
      <c r="E450" s="7">
        <v>1606723.8037699999</v>
      </c>
      <c r="F450" s="7">
        <f t="shared" si="16"/>
        <v>64.34501825758338</v>
      </c>
      <c r="G450" s="7">
        <f t="shared" si="17"/>
        <v>64.34501825758338</v>
      </c>
      <c r="H450" s="7">
        <v>1670798.22205</v>
      </c>
      <c r="I450" s="7">
        <f t="shared" si="18"/>
        <v>96.16504150923842</v>
      </c>
    </row>
    <row r="451" spans="1:9" ht="25.5">
      <c r="A451" s="4" t="s">
        <v>729</v>
      </c>
      <c r="B451" s="5" t="s">
        <v>873</v>
      </c>
      <c r="C451" s="8">
        <v>575187.2</v>
      </c>
      <c r="D451" s="8">
        <v>575187.2</v>
      </c>
      <c r="E451" s="8">
        <v>531131.92</v>
      </c>
      <c r="F451" s="8">
        <f t="shared" si="16"/>
        <v>92.34070577370291</v>
      </c>
      <c r="G451" s="8">
        <f t="shared" si="17"/>
        <v>92.34070577370291</v>
      </c>
      <c r="H451" s="8">
        <v>535823.55</v>
      </c>
      <c r="I451" s="8">
        <f t="shared" si="18"/>
        <v>99.12440765248186</v>
      </c>
    </row>
    <row r="452" spans="1:9" ht="12.75">
      <c r="A452" s="4" t="s">
        <v>728</v>
      </c>
      <c r="B452" s="5" t="s">
        <v>874</v>
      </c>
      <c r="C452" s="8">
        <v>1618225.2</v>
      </c>
      <c r="D452" s="8">
        <v>1618225.2</v>
      </c>
      <c r="E452" s="8">
        <v>1066738.25</v>
      </c>
      <c r="F452" s="8">
        <f t="shared" si="16"/>
        <v>65.92025942989889</v>
      </c>
      <c r="G452" s="8">
        <f t="shared" si="17"/>
        <v>65.92025942989889</v>
      </c>
      <c r="H452" s="8">
        <v>1055562.6</v>
      </c>
      <c r="I452" s="8">
        <f t="shared" si="18"/>
        <v>101.05873872378577</v>
      </c>
    </row>
    <row r="453" spans="1:9" ht="12.75">
      <c r="A453" s="4" t="s">
        <v>727</v>
      </c>
      <c r="B453" s="5" t="s">
        <v>875</v>
      </c>
      <c r="C453" s="8">
        <v>303632.2</v>
      </c>
      <c r="D453" s="8">
        <v>303632.2</v>
      </c>
      <c r="E453" s="8">
        <v>8853.63377</v>
      </c>
      <c r="F453" s="8">
        <f t="shared" si="16"/>
        <v>2.915907393879832</v>
      </c>
      <c r="G453" s="8">
        <f t="shared" si="17"/>
        <v>2.915907393879832</v>
      </c>
      <c r="H453" s="8">
        <v>79412.07205</v>
      </c>
      <c r="I453" s="8">
        <f t="shared" si="18"/>
        <v>11.148977153530904</v>
      </c>
    </row>
    <row r="454" spans="1:9" ht="12.75">
      <c r="A454" s="28" t="s">
        <v>726</v>
      </c>
      <c r="B454" s="29" t="s">
        <v>725</v>
      </c>
      <c r="C454" s="7">
        <f>C6-C379</f>
        <v>-2788932.7000000104</v>
      </c>
      <c r="D454" s="7">
        <f>D6-D379</f>
        <v>-2791602.401790008</v>
      </c>
      <c r="E454" s="7">
        <v>3356106.53899</v>
      </c>
      <c r="F454" s="7">
        <v>0</v>
      </c>
      <c r="G454" s="7">
        <v>0</v>
      </c>
      <c r="H454" s="7">
        <v>1666822.62185</v>
      </c>
      <c r="I454" s="7" t="s">
        <v>983</v>
      </c>
    </row>
    <row r="455" spans="1:9" s="14" customFormat="1" ht="12.75">
      <c r="A455" s="28" t="s">
        <v>876</v>
      </c>
      <c r="B455" s="29" t="s">
        <v>725</v>
      </c>
      <c r="C455" s="7">
        <v>2788932.7</v>
      </c>
      <c r="D455" s="7">
        <f>D456+D484</f>
        <v>2791602.401790014</v>
      </c>
      <c r="E455" s="7">
        <v>-3356106.53899</v>
      </c>
      <c r="F455" s="7">
        <v>0</v>
      </c>
      <c r="G455" s="7">
        <v>0</v>
      </c>
      <c r="H455" s="7">
        <v>-1666822.62185</v>
      </c>
      <c r="I455" s="7" t="s">
        <v>983</v>
      </c>
    </row>
    <row r="456" spans="1:9" ht="12.75">
      <c r="A456" s="28" t="s">
        <v>877</v>
      </c>
      <c r="B456" s="29" t="s">
        <v>912</v>
      </c>
      <c r="C456" s="7">
        <v>1963807.6</v>
      </c>
      <c r="D456" s="7">
        <v>1963807.6</v>
      </c>
      <c r="E456" s="7">
        <v>-3875540.9364</v>
      </c>
      <c r="F456" s="7">
        <v>0</v>
      </c>
      <c r="G456" s="7">
        <v>0</v>
      </c>
      <c r="H456" s="7">
        <v>647898.16</v>
      </c>
      <c r="I456" s="7">
        <v>0</v>
      </c>
    </row>
    <row r="457" spans="1:9" ht="25.5">
      <c r="A457" s="4" t="s">
        <v>878</v>
      </c>
      <c r="B457" s="5" t="s">
        <v>913</v>
      </c>
      <c r="C457" s="8">
        <v>-750000</v>
      </c>
      <c r="D457" s="8">
        <v>-750000</v>
      </c>
      <c r="E457" s="8">
        <v>0</v>
      </c>
      <c r="F457" s="8">
        <f t="shared" si="16"/>
        <v>0</v>
      </c>
      <c r="G457" s="8">
        <f t="shared" si="17"/>
        <v>0</v>
      </c>
      <c r="H457" s="8">
        <v>0</v>
      </c>
      <c r="I457" s="8">
        <v>0</v>
      </c>
    </row>
    <row r="458" spans="1:9" ht="25.5">
      <c r="A458" s="4" t="s">
        <v>879</v>
      </c>
      <c r="B458" s="5" t="s">
        <v>914</v>
      </c>
      <c r="C458" s="8">
        <v>-750000</v>
      </c>
      <c r="D458" s="8">
        <v>-750000</v>
      </c>
      <c r="E458" s="8">
        <v>0</v>
      </c>
      <c r="F458" s="8">
        <f t="shared" si="16"/>
        <v>0</v>
      </c>
      <c r="G458" s="8">
        <f t="shared" si="17"/>
        <v>0</v>
      </c>
      <c r="H458" s="8">
        <v>0</v>
      </c>
      <c r="I458" s="8">
        <v>0</v>
      </c>
    </row>
    <row r="459" spans="1:9" ht="25.5">
      <c r="A459" s="4" t="s">
        <v>880</v>
      </c>
      <c r="B459" s="5" t="s">
        <v>915</v>
      </c>
      <c r="C459" s="8">
        <v>-750000</v>
      </c>
      <c r="D459" s="8">
        <v>-750000</v>
      </c>
      <c r="E459" s="8">
        <v>0</v>
      </c>
      <c r="F459" s="8">
        <f t="shared" si="16"/>
        <v>0</v>
      </c>
      <c r="G459" s="8">
        <f t="shared" si="17"/>
        <v>0</v>
      </c>
      <c r="H459" s="8">
        <v>0</v>
      </c>
      <c r="I459" s="8">
        <v>0</v>
      </c>
    </row>
    <row r="460" spans="1:9" s="14" customFormat="1" ht="12.75">
      <c r="A460" s="4" t="s">
        <v>881</v>
      </c>
      <c r="B460" s="5" t="s">
        <v>916</v>
      </c>
      <c r="C460" s="8">
        <v>-93869.6</v>
      </c>
      <c r="D460" s="8">
        <v>-93869.6</v>
      </c>
      <c r="E460" s="8">
        <v>-8526087</v>
      </c>
      <c r="F460" s="8" t="s">
        <v>983</v>
      </c>
      <c r="G460" s="8" t="s">
        <v>983</v>
      </c>
      <c r="H460" s="8">
        <v>-1736573</v>
      </c>
      <c r="I460" s="8" t="s">
        <v>983</v>
      </c>
    </row>
    <row r="461" spans="1:9" ht="12.75">
      <c r="A461" s="4" t="s">
        <v>882</v>
      </c>
      <c r="B461" s="5" t="s">
        <v>917</v>
      </c>
      <c r="C461" s="8">
        <v>19188703.4</v>
      </c>
      <c r="D461" s="8">
        <v>19188703.4</v>
      </c>
      <c r="E461" s="8">
        <v>0</v>
      </c>
      <c r="F461" s="8">
        <f t="shared" si="16"/>
        <v>0</v>
      </c>
      <c r="G461" s="8">
        <f t="shared" si="17"/>
        <v>0</v>
      </c>
      <c r="H461" s="8">
        <v>2600000</v>
      </c>
      <c r="I461" s="8">
        <f t="shared" si="18"/>
        <v>0</v>
      </c>
    </row>
    <row r="462" spans="1:9" ht="25.5">
      <c r="A462" s="4" t="s">
        <v>883</v>
      </c>
      <c r="B462" s="5" t="s">
        <v>918</v>
      </c>
      <c r="C462" s="8">
        <v>-19282573</v>
      </c>
      <c r="D462" s="8">
        <v>-19282573</v>
      </c>
      <c r="E462" s="8">
        <v>-8526087</v>
      </c>
      <c r="F462" s="8">
        <f t="shared" si="16"/>
        <v>44.216542055876054</v>
      </c>
      <c r="G462" s="8">
        <f t="shared" si="17"/>
        <v>44.216542055876054</v>
      </c>
      <c r="H462" s="8">
        <v>-4336573</v>
      </c>
      <c r="I462" s="8">
        <f t="shared" si="18"/>
        <v>196.6088660331557</v>
      </c>
    </row>
    <row r="463" spans="1:9" ht="25.5">
      <c r="A463" s="4" t="s">
        <v>884</v>
      </c>
      <c r="B463" s="5" t="s">
        <v>919</v>
      </c>
      <c r="C463" s="8">
        <v>19188703.4</v>
      </c>
      <c r="D463" s="8">
        <v>19188703.4</v>
      </c>
      <c r="E463" s="8">
        <v>0</v>
      </c>
      <c r="F463" s="8">
        <f t="shared" si="16"/>
        <v>0</v>
      </c>
      <c r="G463" s="8">
        <f t="shared" si="17"/>
        <v>0</v>
      </c>
      <c r="H463" s="8">
        <v>2600000</v>
      </c>
      <c r="I463" s="8">
        <f t="shared" si="18"/>
        <v>0</v>
      </c>
    </row>
    <row r="464" spans="1:9" ht="25.5">
      <c r="A464" s="4" t="s">
        <v>885</v>
      </c>
      <c r="B464" s="5" t="s">
        <v>920</v>
      </c>
      <c r="C464" s="8">
        <v>-19282573</v>
      </c>
      <c r="D464" s="8">
        <v>-19282573</v>
      </c>
      <c r="E464" s="8">
        <v>-8526087</v>
      </c>
      <c r="F464" s="8">
        <f t="shared" si="16"/>
        <v>44.216542055876054</v>
      </c>
      <c r="G464" s="8">
        <f t="shared" si="17"/>
        <v>44.216542055876054</v>
      </c>
      <c r="H464" s="8">
        <v>-4336573</v>
      </c>
      <c r="I464" s="8">
        <f t="shared" si="18"/>
        <v>196.6088660331557</v>
      </c>
    </row>
    <row r="465" spans="1:9" ht="25.5">
      <c r="A465" s="28" t="s">
        <v>886</v>
      </c>
      <c r="B465" s="29" t="s">
        <v>921</v>
      </c>
      <c r="C465" s="7">
        <v>2810331.2</v>
      </c>
      <c r="D465" s="7">
        <v>2810331.2</v>
      </c>
      <c r="E465" s="7">
        <v>4645377</v>
      </c>
      <c r="F465" s="7">
        <f t="shared" si="16"/>
        <v>165.29642484843066</v>
      </c>
      <c r="G465" s="7">
        <f t="shared" si="17"/>
        <v>165.29642484843066</v>
      </c>
      <c r="H465" s="7">
        <v>2293290</v>
      </c>
      <c r="I465" s="7" t="s">
        <v>983</v>
      </c>
    </row>
    <row r="466" spans="1:9" ht="25.5">
      <c r="A466" s="4" t="s">
        <v>887</v>
      </c>
      <c r="B466" s="5" t="s">
        <v>922</v>
      </c>
      <c r="C466" s="8">
        <v>2810331.2</v>
      </c>
      <c r="D466" s="8">
        <v>2810331.2</v>
      </c>
      <c r="E466" s="8">
        <v>4645377</v>
      </c>
      <c r="F466" s="8">
        <f t="shared" si="16"/>
        <v>165.29642484843066</v>
      </c>
      <c r="G466" s="8">
        <f t="shared" si="17"/>
        <v>165.29642484843066</v>
      </c>
      <c r="H466" s="8">
        <v>2293290</v>
      </c>
      <c r="I466" s="8" t="s">
        <v>983</v>
      </c>
    </row>
    <row r="467" spans="1:9" ht="25.5">
      <c r="A467" s="4" t="s">
        <v>888</v>
      </c>
      <c r="B467" s="5" t="s">
        <v>923</v>
      </c>
      <c r="C467" s="8">
        <v>10812693</v>
      </c>
      <c r="D467" s="8">
        <v>10812693</v>
      </c>
      <c r="E467" s="8">
        <v>6026087</v>
      </c>
      <c r="F467" s="8">
        <f t="shared" si="16"/>
        <v>55.731601738808266</v>
      </c>
      <c r="G467" s="8">
        <f t="shared" si="17"/>
        <v>55.731601738808266</v>
      </c>
      <c r="H467" s="8">
        <v>2593290</v>
      </c>
      <c r="I467" s="8" t="s">
        <v>983</v>
      </c>
    </row>
    <row r="468" spans="1:9" ht="25.5">
      <c r="A468" s="4" t="s">
        <v>889</v>
      </c>
      <c r="B468" s="5" t="s">
        <v>924</v>
      </c>
      <c r="C468" s="8">
        <v>-8002361.8</v>
      </c>
      <c r="D468" s="8">
        <v>-8002361.8</v>
      </c>
      <c r="E468" s="8">
        <v>-1380710</v>
      </c>
      <c r="F468" s="8">
        <f t="shared" si="16"/>
        <v>17.25378125242975</v>
      </c>
      <c r="G468" s="8">
        <f t="shared" si="17"/>
        <v>17.25378125242975</v>
      </c>
      <c r="H468" s="8">
        <v>-300000</v>
      </c>
      <c r="I468" s="8" t="s">
        <v>983</v>
      </c>
    </row>
    <row r="469" spans="1:9" s="14" customFormat="1" ht="25.5">
      <c r="A469" s="4" t="s">
        <v>890</v>
      </c>
      <c r="B469" s="5" t="s">
        <v>925</v>
      </c>
      <c r="C469" s="8">
        <v>10812693</v>
      </c>
      <c r="D469" s="8">
        <v>10812693</v>
      </c>
      <c r="E469" s="8">
        <v>6026087</v>
      </c>
      <c r="F469" s="8">
        <f t="shared" si="16"/>
        <v>55.731601738808266</v>
      </c>
      <c r="G469" s="8">
        <f t="shared" si="17"/>
        <v>55.731601738808266</v>
      </c>
      <c r="H469" s="8">
        <v>2593290</v>
      </c>
      <c r="I469" s="8" t="s">
        <v>983</v>
      </c>
    </row>
    <row r="470" spans="1:9" ht="38.25">
      <c r="A470" s="4" t="s">
        <v>891</v>
      </c>
      <c r="B470" s="5" t="s">
        <v>926</v>
      </c>
      <c r="C470" s="8">
        <v>-8002361.8</v>
      </c>
      <c r="D470" s="8">
        <v>-8002361.8</v>
      </c>
      <c r="E470" s="8">
        <v>-1380710</v>
      </c>
      <c r="F470" s="8">
        <f aca="true" t="shared" si="19" ref="F470:F493">E470/C470*100</f>
        <v>17.25378125242975</v>
      </c>
      <c r="G470" s="8">
        <f aca="true" t="shared" si="20" ref="G470:G493">E470/D470*100</f>
        <v>17.25378125242975</v>
      </c>
      <c r="H470" s="8">
        <v>-300000</v>
      </c>
      <c r="I470" s="8" t="s">
        <v>983</v>
      </c>
    </row>
    <row r="471" spans="1:9" ht="12.75">
      <c r="A471" s="28" t="s">
        <v>892</v>
      </c>
      <c r="B471" s="29" t="s">
        <v>927</v>
      </c>
      <c r="C471" s="7">
        <v>-2654</v>
      </c>
      <c r="D471" s="7">
        <v>-2654</v>
      </c>
      <c r="E471" s="7">
        <v>5169.0635999999995</v>
      </c>
      <c r="F471" s="7">
        <v>0</v>
      </c>
      <c r="G471" s="7">
        <v>0</v>
      </c>
      <c r="H471" s="7">
        <v>91181.16</v>
      </c>
      <c r="I471" s="7">
        <f aca="true" t="shared" si="21" ref="I471:I493">E471/H471*100</f>
        <v>5.669003991614057</v>
      </c>
    </row>
    <row r="472" spans="1:9" ht="25.5">
      <c r="A472" s="4" t="s">
        <v>977</v>
      </c>
      <c r="B472" s="5" t="s">
        <v>978</v>
      </c>
      <c r="C472" s="8">
        <v>0</v>
      </c>
      <c r="D472" s="8">
        <v>0</v>
      </c>
      <c r="E472" s="8">
        <v>0</v>
      </c>
      <c r="F472" s="8">
        <v>0</v>
      </c>
      <c r="G472" s="8">
        <v>0</v>
      </c>
      <c r="H472" s="8">
        <v>112071.7</v>
      </c>
      <c r="I472" s="7">
        <f t="shared" si="21"/>
        <v>0</v>
      </c>
    </row>
    <row r="473" spans="1:9" ht="25.5">
      <c r="A473" s="4" t="s">
        <v>979</v>
      </c>
      <c r="B473" s="5" t="s">
        <v>980</v>
      </c>
      <c r="C473" s="8">
        <v>0</v>
      </c>
      <c r="D473" s="8">
        <v>0</v>
      </c>
      <c r="E473" s="8">
        <v>0</v>
      </c>
      <c r="F473" s="8">
        <v>0</v>
      </c>
      <c r="G473" s="8">
        <v>0</v>
      </c>
      <c r="H473" s="8">
        <v>112071.7</v>
      </c>
      <c r="I473" s="7">
        <f t="shared" si="21"/>
        <v>0</v>
      </c>
    </row>
    <row r="474" spans="1:9" ht="25.5">
      <c r="A474" s="4" t="s">
        <v>981</v>
      </c>
      <c r="B474" s="5" t="s">
        <v>982</v>
      </c>
      <c r="C474" s="8">
        <v>0</v>
      </c>
      <c r="D474" s="8">
        <v>0</v>
      </c>
      <c r="E474" s="8">
        <v>0</v>
      </c>
      <c r="F474" s="8">
        <v>0</v>
      </c>
      <c r="G474" s="8">
        <v>0</v>
      </c>
      <c r="H474" s="8">
        <v>112071.7</v>
      </c>
      <c r="I474" s="7">
        <f t="shared" si="21"/>
        <v>0</v>
      </c>
    </row>
    <row r="475" spans="1:9" ht="25.5">
      <c r="A475" s="4" t="s">
        <v>893</v>
      </c>
      <c r="B475" s="5" t="s">
        <v>928</v>
      </c>
      <c r="C475" s="8">
        <v>-2654</v>
      </c>
      <c r="D475" s="8">
        <v>-2654</v>
      </c>
      <c r="E475" s="8">
        <v>5169.0635999999995</v>
      </c>
      <c r="F475" s="8">
        <v>0</v>
      </c>
      <c r="G475" s="8">
        <v>0</v>
      </c>
      <c r="H475" s="8">
        <v>-20890.54</v>
      </c>
      <c r="I475" s="8">
        <v>0</v>
      </c>
    </row>
    <row r="476" spans="1:9" ht="12.75">
      <c r="A476" s="4" t="s">
        <v>894</v>
      </c>
      <c r="B476" s="5" t="s">
        <v>929</v>
      </c>
      <c r="C476" s="8">
        <v>-370000</v>
      </c>
      <c r="D476" s="8">
        <v>-370000</v>
      </c>
      <c r="E476" s="8">
        <v>-85089.6714</v>
      </c>
      <c r="F476" s="8">
        <f t="shared" si="19"/>
        <v>22.99720848648649</v>
      </c>
      <c r="G476" s="8">
        <f t="shared" si="20"/>
        <v>22.99720848648649</v>
      </c>
      <c r="H476" s="8">
        <v>-110200</v>
      </c>
      <c r="I476" s="8">
        <f t="shared" si="21"/>
        <v>77.21385789473685</v>
      </c>
    </row>
    <row r="477" spans="1:9" ht="25.5">
      <c r="A477" s="4" t="s">
        <v>895</v>
      </c>
      <c r="B477" s="5" t="s">
        <v>930</v>
      </c>
      <c r="C477" s="8">
        <v>367346</v>
      </c>
      <c r="D477" s="8">
        <v>367346</v>
      </c>
      <c r="E477" s="8">
        <v>90258.735</v>
      </c>
      <c r="F477" s="8">
        <f t="shared" si="19"/>
        <v>24.570496207934752</v>
      </c>
      <c r="G477" s="8">
        <f t="shared" si="20"/>
        <v>24.570496207934752</v>
      </c>
      <c r="H477" s="8">
        <v>89309.46</v>
      </c>
      <c r="I477" s="8">
        <f t="shared" si="21"/>
        <v>101.06290531820481</v>
      </c>
    </row>
    <row r="478" spans="1:9" ht="25.5">
      <c r="A478" s="4" t="s">
        <v>896</v>
      </c>
      <c r="B478" s="5" t="s">
        <v>931</v>
      </c>
      <c r="C478" s="8">
        <v>51</v>
      </c>
      <c r="D478" s="8">
        <v>51</v>
      </c>
      <c r="E478" s="8">
        <v>57.235</v>
      </c>
      <c r="F478" s="8">
        <f t="shared" si="19"/>
        <v>112.22549019607844</v>
      </c>
      <c r="G478" s="8">
        <f t="shared" si="20"/>
        <v>112.22549019607844</v>
      </c>
      <c r="H478" s="8">
        <v>49.46</v>
      </c>
      <c r="I478" s="8">
        <f t="shared" si="21"/>
        <v>115.71977355438739</v>
      </c>
    </row>
    <row r="479" spans="1:9" ht="25.5">
      <c r="A479" s="4" t="s">
        <v>897</v>
      </c>
      <c r="B479" s="5" t="s">
        <v>932</v>
      </c>
      <c r="C479" s="8">
        <v>51</v>
      </c>
      <c r="D479" s="8">
        <v>51</v>
      </c>
      <c r="E479" s="8">
        <v>57.235</v>
      </c>
      <c r="F479" s="8">
        <f t="shared" si="19"/>
        <v>112.22549019607844</v>
      </c>
      <c r="G479" s="8">
        <f t="shared" si="20"/>
        <v>112.22549019607844</v>
      </c>
      <c r="H479" s="8">
        <v>49.46</v>
      </c>
      <c r="I479" s="8">
        <f t="shared" si="21"/>
        <v>115.71977355438739</v>
      </c>
    </row>
    <row r="480" spans="1:9" ht="25.5">
      <c r="A480" s="4" t="s">
        <v>898</v>
      </c>
      <c r="B480" s="5" t="s">
        <v>933</v>
      </c>
      <c r="C480" s="8">
        <v>-370000</v>
      </c>
      <c r="D480" s="8">
        <v>-370000</v>
      </c>
      <c r="E480" s="8">
        <v>-85089.6714</v>
      </c>
      <c r="F480" s="8">
        <f t="shared" si="19"/>
        <v>22.99720848648649</v>
      </c>
      <c r="G480" s="8">
        <f t="shared" si="20"/>
        <v>22.99720848648649</v>
      </c>
      <c r="H480" s="8">
        <v>-110200</v>
      </c>
      <c r="I480" s="8">
        <f t="shared" si="21"/>
        <v>77.21385789473685</v>
      </c>
    </row>
    <row r="481" spans="1:9" ht="25.5">
      <c r="A481" s="4" t="s">
        <v>899</v>
      </c>
      <c r="B481" s="5" t="s">
        <v>934</v>
      </c>
      <c r="C481" s="8">
        <v>367295</v>
      </c>
      <c r="D481" s="8">
        <v>367295</v>
      </c>
      <c r="E481" s="8">
        <v>90201.5</v>
      </c>
      <c r="F481" s="8">
        <f t="shared" si="19"/>
        <v>24.55832505206986</v>
      </c>
      <c r="G481" s="8">
        <f t="shared" si="20"/>
        <v>24.55832505206986</v>
      </c>
      <c r="H481" s="8">
        <v>89260</v>
      </c>
      <c r="I481" s="8">
        <f t="shared" si="21"/>
        <v>101.05478377772799</v>
      </c>
    </row>
    <row r="482" spans="1:9" ht="38.25">
      <c r="A482" s="4" t="s">
        <v>900</v>
      </c>
      <c r="B482" s="5" t="s">
        <v>935</v>
      </c>
      <c r="C482" s="8">
        <v>-370000</v>
      </c>
      <c r="D482" s="8">
        <v>-370000</v>
      </c>
      <c r="E482" s="8">
        <v>-85089.6714</v>
      </c>
      <c r="F482" s="8">
        <f t="shared" si="19"/>
        <v>22.99720848648649</v>
      </c>
      <c r="G482" s="8">
        <f t="shared" si="20"/>
        <v>22.99720848648649</v>
      </c>
      <c r="H482" s="8">
        <v>-110200</v>
      </c>
      <c r="I482" s="8">
        <f t="shared" si="21"/>
        <v>77.21385789473685</v>
      </c>
    </row>
    <row r="483" spans="1:9" ht="38.25">
      <c r="A483" s="4" t="s">
        <v>901</v>
      </c>
      <c r="B483" s="5" t="s">
        <v>936</v>
      </c>
      <c r="C483" s="8">
        <v>367295</v>
      </c>
      <c r="D483" s="8">
        <v>367295</v>
      </c>
      <c r="E483" s="8">
        <v>90201.5</v>
      </c>
      <c r="F483" s="8">
        <f t="shared" si="19"/>
        <v>24.55832505206986</v>
      </c>
      <c r="G483" s="8">
        <f t="shared" si="20"/>
        <v>24.55832505206986</v>
      </c>
      <c r="H483" s="8">
        <v>89260</v>
      </c>
      <c r="I483" s="8">
        <f t="shared" si="21"/>
        <v>101.05478377772799</v>
      </c>
    </row>
    <row r="484" spans="1:9" ht="12.75">
      <c r="A484" s="4" t="s">
        <v>902</v>
      </c>
      <c r="B484" s="5" t="s">
        <v>912</v>
      </c>
      <c r="C484" s="8">
        <f>C486+C490</f>
        <v>825125.1000000089</v>
      </c>
      <c r="D484" s="8">
        <f>D486+D490</f>
        <v>827794.8017900139</v>
      </c>
      <c r="E484" s="8">
        <v>519434.39741000003</v>
      </c>
      <c r="F484" s="8">
        <f t="shared" si="19"/>
        <v>62.952199298020915</v>
      </c>
      <c r="G484" s="8">
        <f t="shared" si="20"/>
        <v>62.74917362210793</v>
      </c>
      <c r="H484" s="8">
        <v>-2314720.78185</v>
      </c>
      <c r="I484" s="8">
        <v>0</v>
      </c>
    </row>
    <row r="485" spans="1:9" ht="12.75">
      <c r="A485" s="4" t="s">
        <v>903</v>
      </c>
      <c r="B485" s="5" t="s">
        <v>937</v>
      </c>
      <c r="C485" s="8">
        <f>C484</f>
        <v>825125.1000000089</v>
      </c>
      <c r="D485" s="8">
        <f>D484</f>
        <v>827794.8017900139</v>
      </c>
      <c r="E485" s="8">
        <v>519434.39741000003</v>
      </c>
      <c r="F485" s="8">
        <f t="shared" si="19"/>
        <v>62.952199298020915</v>
      </c>
      <c r="G485" s="8">
        <f t="shared" si="20"/>
        <v>62.74917362210793</v>
      </c>
      <c r="H485" s="8">
        <v>-2314720.78185</v>
      </c>
      <c r="I485" s="8">
        <v>0</v>
      </c>
    </row>
    <row r="486" spans="1:9" ht="12.75">
      <c r="A486" s="4" t="s">
        <v>904</v>
      </c>
      <c r="B486" s="5" t="s">
        <v>938</v>
      </c>
      <c r="C486" s="8">
        <f>-(C6+C463+C469+C479+C483)</f>
        <v>-80727710.19999999</v>
      </c>
      <c r="D486" s="8">
        <f>-(D6+D463+D469+D479+D483)</f>
        <v>-80730072.22011</v>
      </c>
      <c r="E486" s="8">
        <v>-42365756.35567</v>
      </c>
      <c r="F486" s="8">
        <f t="shared" si="19"/>
        <v>52.47981919803048</v>
      </c>
      <c r="G486" s="8">
        <f t="shared" si="20"/>
        <v>52.478283730702046</v>
      </c>
      <c r="H486" s="8">
        <v>-40412863.70487</v>
      </c>
      <c r="I486" s="8">
        <f t="shared" si="21"/>
        <v>104.83235403722371</v>
      </c>
    </row>
    <row r="487" spans="1:9" ht="12.75">
      <c r="A487" s="24" t="s">
        <v>905</v>
      </c>
      <c r="B487" s="25" t="s">
        <v>939</v>
      </c>
      <c r="C487" s="8">
        <f>C486</f>
        <v>-80727710.19999999</v>
      </c>
      <c r="D487" s="8">
        <f>D486</f>
        <v>-80730072.22011</v>
      </c>
      <c r="E487" s="8">
        <v>-42365756.35567</v>
      </c>
      <c r="F487" s="8">
        <f t="shared" si="19"/>
        <v>52.47981919803048</v>
      </c>
      <c r="G487" s="8">
        <f t="shared" si="20"/>
        <v>52.478283730702046</v>
      </c>
      <c r="H487" s="8">
        <v>-40412863.70487</v>
      </c>
      <c r="I487" s="8">
        <f t="shared" si="21"/>
        <v>104.83235403722371</v>
      </c>
    </row>
    <row r="488" spans="1:9" ht="12.75">
      <c r="A488" s="24" t="s">
        <v>906</v>
      </c>
      <c r="B488" s="25" t="s">
        <v>940</v>
      </c>
      <c r="C488" s="8">
        <f>C486</f>
        <v>-80727710.19999999</v>
      </c>
      <c r="D488" s="8">
        <f>D486</f>
        <v>-80730072.22011</v>
      </c>
      <c r="E488" s="8">
        <v>-42365756.35567</v>
      </c>
      <c r="F488" s="8">
        <f t="shared" si="19"/>
        <v>52.47981919803048</v>
      </c>
      <c r="G488" s="8">
        <f t="shared" si="20"/>
        <v>52.478283730702046</v>
      </c>
      <c r="H488" s="8">
        <v>-40412863.70487</v>
      </c>
      <c r="I488" s="8">
        <f t="shared" si="21"/>
        <v>104.83235403722371</v>
      </c>
    </row>
    <row r="489" spans="1:9" ht="25.5">
      <c r="A489" s="24" t="s">
        <v>907</v>
      </c>
      <c r="B489" s="25" t="s">
        <v>941</v>
      </c>
      <c r="C489" s="8">
        <f>C486</f>
        <v>-80727710.19999999</v>
      </c>
      <c r="D489" s="8">
        <f>D486</f>
        <v>-80730072.22011</v>
      </c>
      <c r="E489" s="8">
        <v>-42365756.35567</v>
      </c>
      <c r="F489" s="8">
        <f t="shared" si="19"/>
        <v>52.47981919803048</v>
      </c>
      <c r="G489" s="8">
        <f t="shared" si="20"/>
        <v>52.478283730702046</v>
      </c>
      <c r="H489" s="8">
        <v>-40412863.70487</v>
      </c>
      <c r="I489" s="8">
        <f t="shared" si="21"/>
        <v>104.83235403722371</v>
      </c>
    </row>
    <row r="490" spans="1:9" ht="16.5" customHeight="1">
      <c r="A490" s="4" t="s">
        <v>908</v>
      </c>
      <c r="B490" s="5" t="s">
        <v>942</v>
      </c>
      <c r="C490" s="8">
        <f>C379-C459-C464-C470-C482</f>
        <v>81552835.3</v>
      </c>
      <c r="D490" s="8">
        <f>D379-D459-D464-D470-D482</f>
        <v>81557867.02190001</v>
      </c>
      <c r="E490" s="8">
        <v>42885190.75308</v>
      </c>
      <c r="F490" s="8">
        <f t="shared" si="19"/>
        <v>52.58577533855529</v>
      </c>
      <c r="G490" s="8">
        <f t="shared" si="20"/>
        <v>52.58253105315325</v>
      </c>
      <c r="H490" s="8">
        <v>38098142.92302</v>
      </c>
      <c r="I490" s="8">
        <f t="shared" si="21"/>
        <v>112.56504244769245</v>
      </c>
    </row>
    <row r="491" spans="1:9" ht="12.75">
      <c r="A491" s="4" t="s">
        <v>909</v>
      </c>
      <c r="B491" s="5" t="s">
        <v>943</v>
      </c>
      <c r="C491" s="8">
        <f>C490</f>
        <v>81552835.3</v>
      </c>
      <c r="D491" s="8">
        <v>81557867.0219</v>
      </c>
      <c r="E491" s="8">
        <v>42885190.75308</v>
      </c>
      <c r="F491" s="8">
        <f t="shared" si="19"/>
        <v>52.58577533855529</v>
      </c>
      <c r="G491" s="8">
        <f t="shared" si="20"/>
        <v>52.58253105315326</v>
      </c>
      <c r="H491" s="8">
        <v>38098142.92302</v>
      </c>
      <c r="I491" s="8">
        <f t="shared" si="21"/>
        <v>112.56504244769245</v>
      </c>
    </row>
    <row r="492" spans="1:9" ht="12.75">
      <c r="A492" s="4" t="s">
        <v>910</v>
      </c>
      <c r="B492" s="5" t="s">
        <v>944</v>
      </c>
      <c r="C492" s="8">
        <f>C490</f>
        <v>81552835.3</v>
      </c>
      <c r="D492" s="8">
        <v>81557867.0219</v>
      </c>
      <c r="E492" s="8">
        <v>42885190.75308</v>
      </c>
      <c r="F492" s="8">
        <f t="shared" si="19"/>
        <v>52.58577533855529</v>
      </c>
      <c r="G492" s="8">
        <f t="shared" si="20"/>
        <v>52.58253105315326</v>
      </c>
      <c r="H492" s="8">
        <v>38098142.92302</v>
      </c>
      <c r="I492" s="8">
        <f t="shared" si="21"/>
        <v>112.56504244769245</v>
      </c>
    </row>
    <row r="493" spans="1:9" ht="25.5">
      <c r="A493" s="4" t="s">
        <v>911</v>
      </c>
      <c r="B493" s="5" t="s">
        <v>945</v>
      </c>
      <c r="C493" s="8">
        <f>C490</f>
        <v>81552835.3</v>
      </c>
      <c r="D493" s="8">
        <v>81557867.0219</v>
      </c>
      <c r="E493" s="8">
        <v>42885190.75308</v>
      </c>
      <c r="F493" s="8">
        <f t="shared" si="19"/>
        <v>52.58577533855529</v>
      </c>
      <c r="G493" s="8">
        <f t="shared" si="20"/>
        <v>52.58253105315326</v>
      </c>
      <c r="H493" s="8">
        <v>38098142.92302</v>
      </c>
      <c r="I493" s="8">
        <f t="shared" si="21"/>
        <v>112.56504244769245</v>
      </c>
    </row>
    <row r="494" spans="1:9" ht="12.75">
      <c r="A494" s="36"/>
      <c r="B494" s="36"/>
      <c r="C494" s="15"/>
      <c r="D494" s="15"/>
      <c r="F494" s="27"/>
      <c r="G494" s="16"/>
      <c r="H494" s="16"/>
      <c r="I494" s="16"/>
    </row>
    <row r="495" spans="1:6" ht="60" customHeight="1">
      <c r="A495" s="32" t="s">
        <v>8</v>
      </c>
      <c r="B495" s="32"/>
      <c r="E495" s="19" t="s">
        <v>9</v>
      </c>
      <c r="F495" s="27"/>
    </row>
    <row r="496" ht="12.75">
      <c r="F496" s="27"/>
    </row>
  </sheetData>
  <sheetProtection/>
  <autoFilter ref="A5:I496"/>
  <mergeCells count="10">
    <mergeCell ref="A495:B495"/>
    <mergeCell ref="A1:I1"/>
    <mergeCell ref="H3:I3"/>
    <mergeCell ref="A494:B494"/>
    <mergeCell ref="F3:G3"/>
    <mergeCell ref="C3:C4"/>
    <mergeCell ref="D3:D4"/>
    <mergeCell ref="E3:E4"/>
    <mergeCell ref="A3:A4"/>
    <mergeCell ref="B3:B4"/>
  </mergeCells>
  <printOptions/>
  <pageMargins left="0.3937007874015748" right="0.3937007874015748" top="0.3937007874015748" bottom="0.3937007874015748" header="0" footer="0"/>
  <pageSetup fitToHeight="0" fitToWidth="1" horizontalDpi="600" verticalDpi="600" orientation="landscape" pageOrder="overThenDown" paperSize="9" scale="6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2016-08-19T13:01:39Z</cp:lastPrinted>
  <dcterms:created xsi:type="dcterms:W3CDTF">1999-06-18T11:49:53Z</dcterms:created>
  <dcterms:modified xsi:type="dcterms:W3CDTF">2016-09-23T06:00:24Z</dcterms:modified>
  <cp:category/>
  <cp:version/>
  <cp:contentType/>
  <cp:contentStatus/>
</cp:coreProperties>
</file>