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8.2016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<sst xmlns="http://schemas.openxmlformats.org/spreadsheetml/2006/main" count="75" uniqueCount="63">
  <si>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</si>
  <si>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</si>
  <si>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</si>
  <si>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</si>
  <si>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</si>
  <si>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</si>
  <si>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</si>
  <si>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</si>
  <si>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</si>
  <si>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</si>
  <si>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</si>
  <si>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</si>
  <si>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</si>
  <si>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</si>
  <si>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</si>
  <si>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</si>
  <si>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</si>
  <si>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</si>
  <si>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</si>
  <si>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</si>
  <si>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</si>
  <si>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</si>
  <si>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</si>
  <si>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</si>
  <si>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</si>
  <si>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</si>
  <si>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</si>
  <si>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</si>
  <si>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</si>
  <si>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</si>
  <si>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</si>
  <si>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</si>
  <si>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</si>
  <si>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</si>
  <si>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</si>
  <si>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</si>
  <si>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</si>
  <si>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</si>
  <si>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</si>
  <si>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</si>
  <si>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</si>
  <si>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</si>
  <si>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</si>
  <si>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</si>
  <si>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</si>
  <si>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</si>
  <si>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</si>
  <si>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</si>
  <si>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</si>
  <si>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</si>
  <si>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</si>
  <si>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</si>
  <si>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</si>
  <si>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</si>
  <si>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</si>
  <si>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</si>
  <si>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</si>
  <si>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</si>
  <si>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</si>
  <si>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</si>
  <si>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КОНСОЛИДИРОВАННЫХ БЮДЖЕТОВ МУНИЦИПАЛЬНЫХ ОБРАЗОВАНИЙ НА 1 августа 2016 года по отчетным данным</t>
  </si>
  <si>
    <t>Заместитель начальника управлениия сводного бюджетного планирования и анализа исполнения бюджета</t>
  </si>
  <si>
    <t>Г.А. Яковлева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</si>
</sst>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\-#,##0\ "/>
    <numFmt numFmtId="166" formatCode="_-* #,##0_р_._-;\-* #,##0_р_._-;_-* &quot;-&quot;??_р_._-;_-@_-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4"/>
      <name val="Tahoma"/>
      <family val="2"/>
    </font>
    <font>
      <sz val="13"/>
      <color indexed="8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2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4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8" fillId="0" borderId="22" xfId="52" applyNumberFormat="1" applyFont="1" applyFill="1" applyBorder="1" applyAlignment="1" applyProtection="1">
      <alignment vertical="center" wrapText="1"/>
      <protection locked="0"/>
    </xf>
    <xf numFmtId="3" fontId="38" fillId="0" borderId="23" xfId="52" applyNumberFormat="1" applyFont="1" applyFill="1" applyBorder="1" applyAlignment="1" applyProtection="1">
      <alignment vertical="center" wrapText="1"/>
      <protection locked="0"/>
    </xf>
    <xf numFmtId="3" fontId="36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164" fontId="39" fillId="0" borderId="22" xfId="52" applyNumberFormat="1" applyFont="1" applyFill="1" applyBorder="1" applyAlignment="1" applyProtection="1">
      <alignment vertical="center" wrapText="1"/>
      <protection locked="0"/>
    </xf>
    <xf numFmtId="164" fontId="39" fillId="0" borderId="23" xfId="52" applyNumberFormat="1" applyFont="1" applyFill="1" applyBorder="1" applyAlignment="1" applyProtection="1">
      <alignment vertical="center" wrapText="1"/>
      <protection locked="0"/>
    </xf>
    <xf numFmtId="3" fontId="39" fillId="0" borderId="24" xfId="52" applyNumberFormat="1" applyFont="1" applyFill="1" applyBorder="1" applyAlignment="1" applyProtection="1">
      <alignment vertical="center" wrapText="1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64" fontId="33" fillId="0" borderId="27" xfId="52" applyNumberFormat="1" applyFont="1" applyFill="1" applyBorder="1" applyAlignment="1" applyProtection="1">
      <alignment vertical="center" wrapText="1"/>
      <protection locked="0"/>
    </xf>
    <xf numFmtId="10" fontId="35" fillId="0" borderId="28" xfId="52" applyNumberFormat="1" applyFont="1" applyFill="1" applyBorder="1" applyAlignment="1" applyProtection="1">
      <alignment vertical="center" wrapText="1"/>
      <protection locked="0"/>
    </xf>
    <xf numFmtId="10" fontId="35" fillId="0" borderId="29" xfId="52" applyNumberFormat="1" applyFont="1" applyFill="1" applyBorder="1" applyAlignment="1" applyProtection="1">
      <alignment vertical="center" wrapText="1"/>
      <protection locked="0"/>
    </xf>
    <xf numFmtId="164" fontId="33" fillId="0" borderId="30" xfId="52" applyNumberFormat="1" applyFont="1" applyFill="1" applyBorder="1" applyAlignment="1" applyProtection="1">
      <alignment vertical="center" wrapText="1"/>
      <protection locked="0"/>
    </xf>
    <xf numFmtId="10" fontId="35" fillId="0" borderId="31" xfId="52" applyNumberFormat="1" applyFont="1" applyFill="1" applyBorder="1" applyAlignment="1" applyProtection="1">
      <alignment vertical="center" wrapText="1"/>
      <protection locked="0"/>
    </xf>
    <xf numFmtId="10" fontId="35" fillId="0" borderId="32" xfId="52" applyNumberFormat="1" applyFont="1" applyFill="1" applyBorder="1" applyAlignment="1" applyProtection="1">
      <alignment vertical="center" wrapText="1"/>
      <protection locked="0"/>
    </xf>
    <xf numFmtId="164" fontId="33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64" fontId="41" fillId="0" borderId="35" xfId="52" applyNumberFormat="1" applyFont="1" applyFill="1" applyBorder="1" applyAlignment="1" applyProtection="1">
      <alignment vertical="center" wrapText="1"/>
      <protection locked="0"/>
    </xf>
    <xf numFmtId="164" fontId="11" fillId="0" borderId="36" xfId="52" applyNumberFormat="1" applyFont="1" applyFill="1" applyBorder="1" applyAlignment="1" applyProtection="1">
      <alignment vertical="center" wrapText="1"/>
      <protection locked="0"/>
    </xf>
    <xf numFmtId="3" fontId="39" fillId="0" borderId="37" xfId="52" applyNumberFormat="1" applyFont="1" applyFill="1" applyBorder="1" applyAlignment="1" applyProtection="1">
      <alignment vertical="center" wrapText="1"/>
      <protection locked="0"/>
    </xf>
    <xf numFmtId="3" fontId="39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8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0" fontId="42" fillId="0" borderId="0" xfId="52" applyFont="1" applyFill="1" applyBorder="1" applyAlignment="1" applyProtection="1">
      <alignment horizontal="center" vertical="top"/>
      <protection locked="0"/>
    </xf>
    <xf numFmtId="164" fontId="6" fillId="0" borderId="0" xfId="52" applyNumberFormat="1" applyFont="1" applyFill="1" applyBorder="1" applyAlignment="1" applyProtection="1">
      <alignment vertical="center" wrapText="1"/>
      <protection locked="0"/>
    </xf>
    <xf numFmtId="164" fontId="43" fillId="0" borderId="0" xfId="52" applyNumberFormat="1" applyFont="1" applyFill="1" applyBorder="1" applyAlignment="1" applyProtection="1">
      <alignment vertical="center" wrapText="1"/>
      <protection locked="0"/>
    </xf>
    <xf numFmtId="164" fontId="33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5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6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8" xfId="52" applyNumberFormat="1" applyFont="1" applyFill="1" applyBorder="1" applyAlignment="1" applyProtection="1">
      <alignment vertical="center" wrapText="1"/>
      <protection locked="0"/>
    </xf>
    <xf numFmtId="3" fontId="35" fillId="0" borderId="29" xfId="52" applyNumberFormat="1" applyFont="1" applyFill="1" applyBorder="1" applyAlignment="1" applyProtection="1">
      <alignment vertical="center" wrapText="1"/>
      <protection locked="0"/>
    </xf>
    <xf numFmtId="3" fontId="35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0" fillId="0" borderId="0" xfId="52" applyFill="1" applyBorder="1">
      <alignment/>
      <protection/>
    </xf>
    <xf numFmtId="3" fontId="39" fillId="0" borderId="21" xfId="52" applyNumberFormat="1" applyFont="1" applyFill="1" applyBorder="1" applyAlignment="1" applyProtection="1">
      <alignment vertical="center" wrapText="1"/>
      <protection locked="0"/>
    </xf>
    <xf numFmtId="164" fontId="46" fillId="0" borderId="22" xfId="52" applyNumberFormat="1" applyFont="1" applyFill="1" applyBorder="1" applyAlignment="1" applyProtection="1">
      <alignment vertical="center" wrapText="1"/>
      <protection locked="0"/>
    </xf>
    <xf numFmtId="164" fontId="46" fillId="0" borderId="23" xfId="52" applyNumberFormat="1" applyFont="1" applyFill="1" applyBorder="1" applyAlignment="1" applyProtection="1">
      <alignment vertical="center" wrapText="1"/>
      <protection locked="0"/>
    </xf>
    <xf numFmtId="0" fontId="44" fillId="0" borderId="0" xfId="52" applyFont="1" applyFill="1">
      <alignment/>
      <protection/>
    </xf>
    <xf numFmtId="0" fontId="7" fillId="0" borderId="0" xfId="52" applyFont="1" applyFill="1" applyAlignment="1">
      <alignment horizontal="center"/>
      <protection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3" fillId="0" borderId="11" xfId="52" applyFont="1" applyFill="1" applyBorder="1" applyAlignment="1" applyProtection="1">
      <alignment horizontal="center" vertical="center"/>
      <protection locked="0"/>
    </xf>
    <xf numFmtId="0" fontId="13" fillId="0" borderId="52" xfId="52" applyFont="1" applyFill="1" applyBorder="1" applyAlignment="1" applyProtection="1">
      <alignment horizontal="center" vertical="center"/>
      <protection locked="0"/>
    </xf>
    <xf numFmtId="0" fontId="13" fillId="0" borderId="53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19" sqref="V19:V61"/>
    </sheetView>
  </sheetViews>
  <sheetFormatPr defaultColWidth="9.140625" defaultRowHeight="12.75"/>
  <cols>
    <col min="1" max="10" width="0" style="63" hidden="1" customWidth="1"/>
    <col min="11" max="11" width="4.7109375" style="63" hidden="1" customWidth="1"/>
    <col min="12" max="12" width="39.140625" style="63" customWidth="1"/>
    <col min="13" max="13" width="20.140625" style="63" hidden="1" customWidth="1"/>
    <col min="14" max="14" width="21.421875" style="63" customWidth="1"/>
    <col min="15" max="15" width="21.8515625" style="63" customWidth="1"/>
    <col min="16" max="16" width="19.28125" style="63" customWidth="1"/>
    <col min="17" max="17" width="25.140625" style="63" customWidth="1"/>
    <col min="18" max="18" width="22.8515625" style="63" customWidth="1"/>
    <col min="19" max="19" width="18.57421875" style="63" customWidth="1"/>
    <col min="20" max="20" width="20.57421875" style="63" customWidth="1"/>
    <col min="21" max="21" width="16.8515625" style="63" customWidth="1"/>
    <col min="22" max="22" width="22.00390625" style="63" customWidth="1"/>
    <col min="23" max="23" width="19.00390625" style="63" customWidth="1"/>
    <col min="24" max="25" width="9.140625" style="63" hidden="1" customWidth="1"/>
    <col min="26" max="26" width="21.140625" style="63" customWidth="1"/>
    <col min="27" max="27" width="14.28125" style="63" hidden="1" customWidth="1"/>
    <col min="28" max="28" width="19.00390625" style="63" customWidth="1"/>
    <col min="29" max="29" width="22.28125" style="63" customWidth="1"/>
    <col min="30" max="34" width="0" style="63" hidden="1" customWidth="1"/>
    <col min="35" max="35" width="17.140625" style="63" hidden="1" customWidth="1"/>
    <col min="36" max="36" width="17.00390625" style="63" hidden="1" customWidth="1"/>
    <col min="37" max="16384" width="9.140625" style="63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58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60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4" t="s">
        <v>0</v>
      </c>
      <c r="L16" s="13" t="s">
        <v>1</v>
      </c>
      <c r="M16" s="65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6" t="s">
        <v>2</v>
      </c>
      <c r="AE16" s="67" t="s">
        <v>6</v>
      </c>
      <c r="AF16" s="67" t="s">
        <v>3</v>
      </c>
      <c r="AG16" s="68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69"/>
      <c r="L17" s="21">
        <v>1</v>
      </c>
      <c r="M17" s="70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1"/>
      <c r="AE17" s="72"/>
      <c r="AF17" s="72"/>
      <c r="AG17" s="73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69"/>
      <c r="L18" s="27"/>
      <c r="M18" s="74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1"/>
      <c r="AE18" s="72"/>
      <c r="AF18" s="72"/>
      <c r="AG18" s="73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5">
        <v>1</v>
      </c>
      <c r="L19" s="33" t="s">
        <v>10</v>
      </c>
      <c r="M19" s="76">
        <v>336182530</v>
      </c>
      <c r="N19" s="34">
        <v>713605.0083999999</v>
      </c>
      <c r="O19" s="34">
        <v>380913.85348</v>
      </c>
      <c r="P19" s="35">
        <f aca="true" t="shared" si="0" ref="P19:P62">O19/N19*100</f>
        <v>53.3788088643129</v>
      </c>
      <c r="Q19" s="34">
        <v>388613.15029</v>
      </c>
      <c r="R19" s="36">
        <f>O19/Q19*100</f>
        <v>98.01877604907233</v>
      </c>
      <c r="S19" s="86">
        <v>732348.47303</v>
      </c>
      <c r="T19" s="34">
        <v>388011.4131</v>
      </c>
      <c r="U19" s="35">
        <f aca="true" t="shared" si="1" ref="U19:U62">T19/S19*100</f>
        <v>52.98180134037167</v>
      </c>
      <c r="V19" s="34">
        <v>418810.22205000004</v>
      </c>
      <c r="W19" s="36">
        <f>T19/V19*100</f>
        <v>92.64611813932204</v>
      </c>
      <c r="X19" s="37"/>
      <c r="Y19" s="34"/>
      <c r="Z19" s="38">
        <f aca="true" t="shared" si="2" ref="Z19:AA62">N19-S19</f>
        <v>-18743.46463000006</v>
      </c>
      <c r="AA19" s="38">
        <f t="shared" si="2"/>
        <v>-7097.559620000015</v>
      </c>
      <c r="AB19" s="38">
        <f aca="true" t="shared" si="3" ref="AB19:AB62">O19-T19</f>
        <v>-7097.559620000015</v>
      </c>
      <c r="AC19" s="39">
        <f>Q19-V19</f>
        <v>-30197.07176000002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77">
        <v>-20084000</v>
      </c>
      <c r="AJ19" s="78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79">
        <v>16</v>
      </c>
      <c r="L20" s="33" t="s">
        <v>11</v>
      </c>
      <c r="M20" s="76">
        <v>316045296</v>
      </c>
      <c r="N20" s="34">
        <v>612112.164</v>
      </c>
      <c r="O20" s="34">
        <v>384547.79161</v>
      </c>
      <c r="P20" s="35">
        <f t="shared" si="0"/>
        <v>62.823092600721466</v>
      </c>
      <c r="Q20" s="34">
        <v>368422.74899</v>
      </c>
      <c r="R20" s="36">
        <f aca="true" t="shared" si="4" ref="R20:R61">O20/Q20*100</f>
        <v>104.37677713013255</v>
      </c>
      <c r="S20" s="86">
        <v>641951.06141</v>
      </c>
      <c r="T20" s="34">
        <v>377794.461</v>
      </c>
      <c r="U20" s="35">
        <f t="shared" si="1"/>
        <v>58.8509753641035</v>
      </c>
      <c r="V20" s="34">
        <v>405580.02965</v>
      </c>
      <c r="W20" s="36">
        <f aca="true" t="shared" si="5" ref="W20:W61">T20/V20*100</f>
        <v>93.1491773216798</v>
      </c>
      <c r="X20" s="37"/>
      <c r="Y20" s="34"/>
      <c r="Z20" s="38">
        <f t="shared" si="2"/>
        <v>-29838.897409999976</v>
      </c>
      <c r="AA20" s="38">
        <f t="shared" si="2"/>
        <v>6753.3306100000045</v>
      </c>
      <c r="AB20" s="38">
        <f t="shared" si="3"/>
        <v>6753.3306100000045</v>
      </c>
      <c r="AC20" s="39">
        <f aca="true" t="shared" si="6" ref="AC20:AC62">Q20-V20</f>
        <v>-37157.28065999999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77">
        <v>-32154590.13</v>
      </c>
      <c r="AJ20" s="78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79">
        <v>31</v>
      </c>
      <c r="L21" s="33" t="s">
        <v>12</v>
      </c>
      <c r="M21" s="76">
        <v>329283383</v>
      </c>
      <c r="N21" s="34">
        <v>1049791.6582</v>
      </c>
      <c r="O21" s="34">
        <v>644510.2809199999</v>
      </c>
      <c r="P21" s="35">
        <f t="shared" si="0"/>
        <v>61.39411338294438</v>
      </c>
      <c r="Q21" s="34">
        <v>449845.317</v>
      </c>
      <c r="R21" s="36">
        <f t="shared" si="4"/>
        <v>143.27375579192702</v>
      </c>
      <c r="S21" s="86">
        <v>1064262.8302</v>
      </c>
      <c r="T21" s="34">
        <v>476948.20556000003</v>
      </c>
      <c r="U21" s="35">
        <f t="shared" si="1"/>
        <v>44.814888956553176</v>
      </c>
      <c r="V21" s="34">
        <v>439029.78715</v>
      </c>
      <c r="W21" s="36">
        <f t="shared" si="5"/>
        <v>108.63686690968073</v>
      </c>
      <c r="X21" s="37"/>
      <c r="Y21" s="34"/>
      <c r="Z21" s="38">
        <f t="shared" si="2"/>
        <v>-14471.17200000002</v>
      </c>
      <c r="AA21" s="38">
        <f t="shared" si="2"/>
        <v>167562.0753599999</v>
      </c>
      <c r="AB21" s="38">
        <f t="shared" si="3"/>
        <v>167562.0753599999</v>
      </c>
      <c r="AC21" s="39">
        <f t="shared" si="6"/>
        <v>10815.529849999992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77">
        <v>-23525100</v>
      </c>
      <c r="AJ21" s="78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79">
        <v>2</v>
      </c>
      <c r="L22" s="33" t="s">
        <v>13</v>
      </c>
      <c r="M22" s="76">
        <v>2764152159</v>
      </c>
      <c r="N22" s="34">
        <v>6911466.5</v>
      </c>
      <c r="O22" s="34">
        <v>3554919.11994</v>
      </c>
      <c r="P22" s="35">
        <f t="shared" si="0"/>
        <v>51.43509152420835</v>
      </c>
      <c r="Q22" s="34">
        <v>3861857.51703</v>
      </c>
      <c r="R22" s="36">
        <f t="shared" si="4"/>
        <v>92.05205278194587</v>
      </c>
      <c r="S22" s="86">
        <v>7648105.2</v>
      </c>
      <c r="T22" s="34">
        <v>3814143.4456599997</v>
      </c>
      <c r="U22" s="35">
        <f t="shared" si="1"/>
        <v>49.870436479613275</v>
      </c>
      <c r="V22" s="34">
        <v>3794038.4134</v>
      </c>
      <c r="W22" s="36">
        <f t="shared" si="5"/>
        <v>100.52991114135776</v>
      </c>
      <c r="X22" s="37"/>
      <c r="Y22" s="34"/>
      <c r="Z22" s="38">
        <f>N22-S22</f>
        <v>-736638.7000000002</v>
      </c>
      <c r="AA22" s="38">
        <f t="shared" si="2"/>
        <v>-259224.32571999962</v>
      </c>
      <c r="AB22" s="38">
        <f t="shared" si="3"/>
        <v>-259224.32571999962</v>
      </c>
      <c r="AC22" s="39">
        <f t="shared" si="6"/>
        <v>67819.10363000026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77">
        <v>-156394000</v>
      </c>
      <c r="AJ22" s="78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79">
        <v>3</v>
      </c>
      <c r="L23" s="33" t="s">
        <v>14</v>
      </c>
      <c r="M23" s="76">
        <v>303198522</v>
      </c>
      <c r="N23" s="34">
        <v>623651.6338</v>
      </c>
      <c r="O23" s="34">
        <v>369681.66916000005</v>
      </c>
      <c r="P23" s="35">
        <f t="shared" si="0"/>
        <v>59.2769503236087</v>
      </c>
      <c r="Q23" s="34">
        <v>373729.78322000004</v>
      </c>
      <c r="R23" s="36">
        <f t="shared" si="4"/>
        <v>98.91683396888467</v>
      </c>
      <c r="S23" s="86">
        <v>655179.99834</v>
      </c>
      <c r="T23" s="34">
        <v>368899.47554</v>
      </c>
      <c r="U23" s="35">
        <f t="shared" si="1"/>
        <v>56.305057613886866</v>
      </c>
      <c r="V23" s="34">
        <v>361023.19808</v>
      </c>
      <c r="W23" s="36">
        <f t="shared" si="5"/>
        <v>102.18165411582629</v>
      </c>
      <c r="X23" s="37"/>
      <c r="Y23" s="34"/>
      <c r="Z23" s="38">
        <f t="shared" si="2"/>
        <v>-31528.364540000097</v>
      </c>
      <c r="AA23" s="38">
        <f t="shared" si="2"/>
        <v>782.1936200000346</v>
      </c>
      <c r="AB23" s="38">
        <f t="shared" si="3"/>
        <v>782.1936200000346</v>
      </c>
      <c r="AC23" s="39">
        <f t="shared" si="6"/>
        <v>12706.58514000004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77">
        <v>-16626000.81</v>
      </c>
      <c r="AJ23" s="78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79">
        <v>32</v>
      </c>
      <c r="L24" s="33" t="s">
        <v>15</v>
      </c>
      <c r="M24" s="76">
        <v>138701520</v>
      </c>
      <c r="N24" s="34">
        <v>231650.52729</v>
      </c>
      <c r="O24" s="34">
        <v>132000.86579</v>
      </c>
      <c r="P24" s="35">
        <f t="shared" si="0"/>
        <v>56.982760770818366</v>
      </c>
      <c r="Q24" s="34">
        <v>126806.70298999999</v>
      </c>
      <c r="R24" s="36">
        <f t="shared" si="4"/>
        <v>104.09612636992038</v>
      </c>
      <c r="S24" s="86">
        <v>235081.15740999999</v>
      </c>
      <c r="T24" s="34">
        <v>128740.88337000001</v>
      </c>
      <c r="U24" s="35">
        <f t="shared" si="1"/>
        <v>54.76444168830844</v>
      </c>
      <c r="V24" s="34">
        <v>123904.24326</v>
      </c>
      <c r="W24" s="36">
        <f t="shared" si="5"/>
        <v>103.90353064813998</v>
      </c>
      <c r="X24" s="37"/>
      <c r="Y24" s="34"/>
      <c r="Z24" s="38">
        <f t="shared" si="2"/>
        <v>-3430.630119999987</v>
      </c>
      <c r="AA24" s="38">
        <f t="shared" si="2"/>
        <v>3259.9824200000003</v>
      </c>
      <c r="AB24" s="38">
        <f t="shared" si="3"/>
        <v>3259.9824200000003</v>
      </c>
      <c r="AC24" s="39">
        <f t="shared" si="6"/>
        <v>2902.4597299999878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77">
        <v>-5631000</v>
      </c>
      <c r="AJ24" s="78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79">
        <v>17</v>
      </c>
      <c r="L25" s="33" t="s">
        <v>16</v>
      </c>
      <c r="M25" s="76">
        <v>225153992</v>
      </c>
      <c r="N25" s="34">
        <v>518763.4742</v>
      </c>
      <c r="O25" s="34">
        <v>330340.33548</v>
      </c>
      <c r="P25" s="35">
        <f t="shared" si="0"/>
        <v>63.67841066478847</v>
      </c>
      <c r="Q25" s="34">
        <v>305711.50402</v>
      </c>
      <c r="R25" s="36">
        <f t="shared" si="4"/>
        <v>108.05623312702973</v>
      </c>
      <c r="S25" s="86">
        <v>529191.63287</v>
      </c>
      <c r="T25" s="34">
        <v>315883.94784</v>
      </c>
      <c r="U25" s="35">
        <f t="shared" si="1"/>
        <v>59.69178804412414</v>
      </c>
      <c r="V25" s="34">
        <v>279476.14111</v>
      </c>
      <c r="W25" s="36">
        <f t="shared" si="5"/>
        <v>113.02716095384689</v>
      </c>
      <c r="X25" s="37"/>
      <c r="Y25" s="34"/>
      <c r="Z25" s="38">
        <f t="shared" si="2"/>
        <v>-10428.158669999975</v>
      </c>
      <c r="AA25" s="38">
        <f t="shared" si="2"/>
        <v>14456.38764000003</v>
      </c>
      <c r="AB25" s="38">
        <f t="shared" si="3"/>
        <v>14456.38764000003</v>
      </c>
      <c r="AC25" s="39">
        <f t="shared" si="6"/>
        <v>26235.362909999967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77">
        <v>-14625804.67</v>
      </c>
      <c r="AJ25" s="78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79">
        <v>33</v>
      </c>
      <c r="L26" s="33" t="s">
        <v>17</v>
      </c>
      <c r="M26" s="76">
        <v>63290100</v>
      </c>
      <c r="N26" s="34">
        <v>129137.3345</v>
      </c>
      <c r="O26" s="34">
        <v>79829.50287000001</v>
      </c>
      <c r="P26" s="35">
        <f t="shared" si="0"/>
        <v>61.81752409486197</v>
      </c>
      <c r="Q26" s="34">
        <v>203648.80643</v>
      </c>
      <c r="R26" s="36">
        <f t="shared" si="4"/>
        <v>39.19959280362379</v>
      </c>
      <c r="S26" s="86">
        <v>169570.52406999998</v>
      </c>
      <c r="T26" s="34">
        <v>87431.2075</v>
      </c>
      <c r="U26" s="35">
        <f t="shared" si="1"/>
        <v>51.56038054344146</v>
      </c>
      <c r="V26" s="34">
        <v>80772.58516</v>
      </c>
      <c r="W26" s="36">
        <f t="shared" si="5"/>
        <v>108.24366624741569</v>
      </c>
      <c r="X26" s="37"/>
      <c r="Y26" s="34"/>
      <c r="Z26" s="38">
        <f>N26-S26</f>
        <v>-40433.18956999999</v>
      </c>
      <c r="AA26" s="38">
        <f t="shared" si="2"/>
        <v>-7601.704629999993</v>
      </c>
      <c r="AB26" s="38">
        <f t="shared" si="3"/>
        <v>-7601.704629999993</v>
      </c>
      <c r="AC26" s="39">
        <f t="shared" si="6"/>
        <v>122876.22127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77">
        <v>-2541500</v>
      </c>
      <c r="AJ26" s="78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79">
        <v>4</v>
      </c>
      <c r="L27" s="33" t="s">
        <v>18</v>
      </c>
      <c r="M27" s="76">
        <v>223646059</v>
      </c>
      <c r="N27" s="34">
        <v>652328.5425</v>
      </c>
      <c r="O27" s="34">
        <v>343702.68689</v>
      </c>
      <c r="P27" s="87">
        <f t="shared" si="0"/>
        <v>52.688586271694525</v>
      </c>
      <c r="Q27" s="34">
        <v>426356.72938</v>
      </c>
      <c r="R27" s="36">
        <f t="shared" si="4"/>
        <v>80.61387641044297</v>
      </c>
      <c r="S27" s="86">
        <v>801109.84292</v>
      </c>
      <c r="T27" s="34">
        <v>459720.53309</v>
      </c>
      <c r="U27" s="35">
        <f t="shared" si="1"/>
        <v>57.385455584261045</v>
      </c>
      <c r="V27" s="34">
        <v>429912.36649</v>
      </c>
      <c r="W27" s="36">
        <f t="shared" si="5"/>
        <v>106.93354481597434</v>
      </c>
      <c r="X27" s="37"/>
      <c r="Y27" s="34"/>
      <c r="Z27" s="38">
        <f t="shared" si="2"/>
        <v>-148781.30041999999</v>
      </c>
      <c r="AA27" s="38">
        <f t="shared" si="2"/>
        <v>-116017.84619999997</v>
      </c>
      <c r="AB27" s="38">
        <f t="shared" si="3"/>
        <v>-116017.84619999997</v>
      </c>
      <c r="AC27" s="39">
        <f t="shared" si="6"/>
        <v>-3555.6371100000106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77">
        <v>-12261715</v>
      </c>
      <c r="AJ27" s="78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79">
        <v>18</v>
      </c>
      <c r="L28" s="33" t="s">
        <v>19</v>
      </c>
      <c r="M28" s="76">
        <v>120215183</v>
      </c>
      <c r="N28" s="34">
        <v>232513.03569999998</v>
      </c>
      <c r="O28" s="34">
        <v>134490.26122</v>
      </c>
      <c r="P28" s="35">
        <f t="shared" si="0"/>
        <v>57.84203058340612</v>
      </c>
      <c r="Q28" s="34">
        <v>121809.08524</v>
      </c>
      <c r="R28" s="36">
        <f t="shared" si="4"/>
        <v>110.41069798284285</v>
      </c>
      <c r="S28" s="86">
        <v>231057.00246000002</v>
      </c>
      <c r="T28" s="34">
        <v>123064.16282</v>
      </c>
      <c r="U28" s="35">
        <f t="shared" si="1"/>
        <v>53.26138637209428</v>
      </c>
      <c r="V28" s="34">
        <v>116453.52703</v>
      </c>
      <c r="W28" s="36">
        <f t="shared" si="5"/>
        <v>105.6766299472381</v>
      </c>
      <c r="X28" s="37"/>
      <c r="Y28" s="34"/>
      <c r="Z28" s="38">
        <f t="shared" si="2"/>
        <v>1456.0332399999606</v>
      </c>
      <c r="AA28" s="38">
        <f t="shared" si="2"/>
        <v>11426.098399999988</v>
      </c>
      <c r="AB28" s="38">
        <f t="shared" si="3"/>
        <v>11426.098399999988</v>
      </c>
      <c r="AC28" s="39">
        <f t="shared" si="6"/>
        <v>5355.558210000003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77">
        <v>-3807293.57</v>
      </c>
      <c r="AJ28" s="78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79">
        <v>5</v>
      </c>
      <c r="L29" s="33" t="s">
        <v>20</v>
      </c>
      <c r="M29" s="76">
        <v>161865000</v>
      </c>
      <c r="N29" s="34">
        <v>392409.37199</v>
      </c>
      <c r="O29" s="34">
        <v>286637.53698000003</v>
      </c>
      <c r="P29" s="35">
        <f t="shared" si="0"/>
        <v>73.04553801210044</v>
      </c>
      <c r="Q29" s="34">
        <v>273159.62906</v>
      </c>
      <c r="R29" s="36">
        <f t="shared" si="4"/>
        <v>104.93407754519961</v>
      </c>
      <c r="S29" s="86">
        <v>447305.7085</v>
      </c>
      <c r="T29" s="34">
        <v>241316.31897</v>
      </c>
      <c r="U29" s="35">
        <f t="shared" si="1"/>
        <v>53.9488574333721</v>
      </c>
      <c r="V29" s="34">
        <v>226501.66018</v>
      </c>
      <c r="W29" s="36">
        <f t="shared" si="5"/>
        <v>106.54064026648938</v>
      </c>
      <c r="X29" s="37"/>
      <c r="Y29" s="34"/>
      <c r="Z29" s="38">
        <f t="shared" si="2"/>
        <v>-54896.336509999994</v>
      </c>
      <c r="AA29" s="38">
        <f t="shared" si="2"/>
        <v>45321.21801000004</v>
      </c>
      <c r="AB29" s="38">
        <f t="shared" si="3"/>
        <v>45321.21801000004</v>
      </c>
      <c r="AC29" s="39">
        <f t="shared" si="6"/>
        <v>46657.96888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77">
        <v>-6000000</v>
      </c>
      <c r="AJ29" s="78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79">
        <v>34</v>
      </c>
      <c r="L30" s="33" t="s">
        <v>21</v>
      </c>
      <c r="M30" s="76">
        <v>62084688</v>
      </c>
      <c r="N30" s="34">
        <v>133238.02895</v>
      </c>
      <c r="O30" s="34">
        <v>86454.99279</v>
      </c>
      <c r="P30" s="35">
        <f t="shared" si="0"/>
        <v>64.88762515576076</v>
      </c>
      <c r="Q30" s="34">
        <v>94542.51803</v>
      </c>
      <c r="R30" s="36">
        <f t="shared" si="4"/>
        <v>91.44562107237964</v>
      </c>
      <c r="S30" s="86">
        <v>145527.04712</v>
      </c>
      <c r="T30" s="34">
        <v>78254.37371</v>
      </c>
      <c r="U30" s="35">
        <f t="shared" si="1"/>
        <v>53.77307879096338</v>
      </c>
      <c r="V30" s="34">
        <v>80165.83584</v>
      </c>
      <c r="W30" s="36">
        <f t="shared" si="5"/>
        <v>97.61561504352674</v>
      </c>
      <c r="X30" s="37"/>
      <c r="Y30" s="34"/>
      <c r="Z30" s="38">
        <f t="shared" si="2"/>
        <v>-12289.018169999996</v>
      </c>
      <c r="AA30" s="38">
        <f t="shared" si="2"/>
        <v>8200.619080000004</v>
      </c>
      <c r="AB30" s="38">
        <f t="shared" si="3"/>
        <v>8200.619080000004</v>
      </c>
      <c r="AC30" s="39">
        <f t="shared" si="6"/>
        <v>14376.682190000007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77">
        <v>-3663000</v>
      </c>
      <c r="AJ30" s="78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79">
        <v>35</v>
      </c>
      <c r="L31" s="33" t="s">
        <v>22</v>
      </c>
      <c r="M31" s="76">
        <v>166083443</v>
      </c>
      <c r="N31" s="34">
        <v>299897.19591</v>
      </c>
      <c r="O31" s="34">
        <v>188643.66421000002</v>
      </c>
      <c r="P31" s="87">
        <f t="shared" si="0"/>
        <v>62.90277694580796</v>
      </c>
      <c r="Q31" s="34">
        <v>224553.88577000002</v>
      </c>
      <c r="R31" s="36">
        <f t="shared" si="4"/>
        <v>84.00819409699231</v>
      </c>
      <c r="S31" s="86">
        <v>361312.35543</v>
      </c>
      <c r="T31" s="34">
        <v>187070.95911000003</v>
      </c>
      <c r="U31" s="35">
        <f t="shared" si="1"/>
        <v>51.7754115790936</v>
      </c>
      <c r="V31" s="34">
        <v>198543.37016999998</v>
      </c>
      <c r="W31" s="36">
        <f t="shared" si="5"/>
        <v>94.22171032446117</v>
      </c>
      <c r="X31" s="37"/>
      <c r="Y31" s="34"/>
      <c r="Z31" s="38">
        <f t="shared" si="2"/>
        <v>-61415.15951999999</v>
      </c>
      <c r="AA31" s="38">
        <f t="shared" si="2"/>
        <v>1572.705099999992</v>
      </c>
      <c r="AB31" s="38">
        <f t="shared" si="3"/>
        <v>1572.705099999992</v>
      </c>
      <c r="AC31" s="39">
        <f t="shared" si="6"/>
        <v>26010.515600000042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77">
        <v>-18334643.55</v>
      </c>
      <c r="AJ31" s="78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0">
        <v>36</v>
      </c>
      <c r="L32" s="33" t="s">
        <v>23</v>
      </c>
      <c r="M32" s="76">
        <v>133406602</v>
      </c>
      <c r="N32" s="34">
        <v>392754.73633</v>
      </c>
      <c r="O32" s="34">
        <v>236510.58999</v>
      </c>
      <c r="P32" s="35">
        <f t="shared" si="0"/>
        <v>60.21839283213107</v>
      </c>
      <c r="Q32" s="34">
        <v>232216.7564</v>
      </c>
      <c r="R32" s="36">
        <f t="shared" si="4"/>
        <v>101.84906277073466</v>
      </c>
      <c r="S32" s="86">
        <v>403204.07545999996</v>
      </c>
      <c r="T32" s="34">
        <v>220408.07007</v>
      </c>
      <c r="U32" s="35">
        <f t="shared" si="1"/>
        <v>54.664147384558284</v>
      </c>
      <c r="V32" s="34">
        <v>238386.68955</v>
      </c>
      <c r="W32" s="36">
        <f t="shared" si="5"/>
        <v>92.45821169213009</v>
      </c>
      <c r="X32" s="37"/>
      <c r="Y32" s="34"/>
      <c r="Z32" s="38">
        <f t="shared" si="2"/>
        <v>-10449.339129999978</v>
      </c>
      <c r="AA32" s="38">
        <f t="shared" si="2"/>
        <v>16102.51992000002</v>
      </c>
      <c r="AB32" s="38">
        <f t="shared" si="3"/>
        <v>16102.51992000002</v>
      </c>
      <c r="AC32" s="39">
        <f t="shared" si="6"/>
        <v>-6169.933149999997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77">
        <v>-34393624.21</v>
      </c>
      <c r="AJ32" s="78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5">
        <v>6</v>
      </c>
      <c r="L33" s="33" t="s">
        <v>24</v>
      </c>
      <c r="M33" s="76">
        <v>279157347</v>
      </c>
      <c r="N33" s="34">
        <v>1154679.19075</v>
      </c>
      <c r="O33" s="34">
        <v>586251.94551</v>
      </c>
      <c r="P33" s="35">
        <f t="shared" si="0"/>
        <v>50.77184643201296</v>
      </c>
      <c r="Q33" s="34">
        <v>638911.8080900001</v>
      </c>
      <c r="R33" s="36">
        <f t="shared" si="4"/>
        <v>91.75788240047957</v>
      </c>
      <c r="S33" s="86">
        <v>1232000.37974</v>
      </c>
      <c r="T33" s="34">
        <v>572879.9330900001</v>
      </c>
      <c r="U33" s="35">
        <f t="shared" si="1"/>
        <v>46.49998023628045</v>
      </c>
      <c r="V33" s="34">
        <v>565291.4449199999</v>
      </c>
      <c r="W33" s="36">
        <f t="shared" si="5"/>
        <v>101.34240279738782</v>
      </c>
      <c r="X33" s="37"/>
      <c r="Y33" s="34"/>
      <c r="Z33" s="38">
        <f t="shared" si="2"/>
        <v>-77321.18898999994</v>
      </c>
      <c r="AA33" s="38">
        <f t="shared" si="2"/>
        <v>13372.012419999926</v>
      </c>
      <c r="AB33" s="38">
        <f t="shared" si="3"/>
        <v>13372.012419999926</v>
      </c>
      <c r="AC33" s="39">
        <f t="shared" si="6"/>
        <v>73620.36317000014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77">
        <v>-27255700</v>
      </c>
      <c r="AJ33" s="78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79">
        <v>19</v>
      </c>
      <c r="L34" s="33" t="s">
        <v>25</v>
      </c>
      <c r="M34" s="76">
        <v>181823519</v>
      </c>
      <c r="N34" s="34">
        <v>394969.99198</v>
      </c>
      <c r="O34" s="34">
        <v>225158.71919</v>
      </c>
      <c r="P34" s="87">
        <f t="shared" si="0"/>
        <v>57.006538157815626</v>
      </c>
      <c r="Q34" s="34">
        <v>241843.01116999998</v>
      </c>
      <c r="R34" s="36">
        <f t="shared" si="4"/>
        <v>93.10118911467241</v>
      </c>
      <c r="S34" s="86">
        <v>441296.06305</v>
      </c>
      <c r="T34" s="34">
        <v>241384.18514</v>
      </c>
      <c r="U34" s="35">
        <f t="shared" si="1"/>
        <v>54.698921053517424</v>
      </c>
      <c r="V34" s="34">
        <v>243505.57262</v>
      </c>
      <c r="W34" s="36">
        <f t="shared" si="5"/>
        <v>99.12881358024997</v>
      </c>
      <c r="X34" s="37"/>
      <c r="Y34" s="34"/>
      <c r="Z34" s="38">
        <f t="shared" si="2"/>
        <v>-46326.071070000005</v>
      </c>
      <c r="AA34" s="38">
        <f t="shared" si="2"/>
        <v>-16225.465949999983</v>
      </c>
      <c r="AB34" s="38">
        <f t="shared" si="3"/>
        <v>-16225.465949999983</v>
      </c>
      <c r="AC34" s="39">
        <f t="shared" si="6"/>
        <v>-1662.5614500000083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77">
        <v>-40664262</v>
      </c>
      <c r="AJ34" s="78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79">
        <v>20</v>
      </c>
      <c r="L35" s="33" t="s">
        <v>26</v>
      </c>
      <c r="M35" s="76">
        <v>204234533</v>
      </c>
      <c r="N35" s="34">
        <v>434011.08478</v>
      </c>
      <c r="O35" s="34">
        <v>260460.28671000001</v>
      </c>
      <c r="P35" s="35">
        <f t="shared" si="0"/>
        <v>60.0123581733004</v>
      </c>
      <c r="Q35" s="34">
        <v>252036.61972</v>
      </c>
      <c r="R35" s="36">
        <f t="shared" si="4"/>
        <v>103.34223931401647</v>
      </c>
      <c r="S35" s="86">
        <v>452352.8921</v>
      </c>
      <c r="T35" s="34">
        <v>248215.46988</v>
      </c>
      <c r="U35" s="35">
        <f t="shared" si="1"/>
        <v>54.872086420777855</v>
      </c>
      <c r="V35" s="34">
        <v>241574.03735</v>
      </c>
      <c r="W35" s="36">
        <f t="shared" si="5"/>
        <v>102.74923274158706</v>
      </c>
      <c r="X35" s="37"/>
      <c r="Y35" s="34"/>
      <c r="Z35" s="38">
        <f t="shared" si="2"/>
        <v>-18341.80732000002</v>
      </c>
      <c r="AA35" s="38">
        <f t="shared" si="2"/>
        <v>12244.816830000025</v>
      </c>
      <c r="AB35" s="38">
        <f t="shared" si="3"/>
        <v>12244.816830000025</v>
      </c>
      <c r="AC35" s="39">
        <f t="shared" si="6"/>
        <v>10462.58236999999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77">
        <v>-11215236</v>
      </c>
      <c r="AJ35" s="78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79">
        <v>21</v>
      </c>
      <c r="L36" s="33" t="s">
        <v>27</v>
      </c>
      <c r="M36" s="76">
        <v>70208634</v>
      </c>
      <c r="N36" s="34">
        <v>186607.32138</v>
      </c>
      <c r="O36" s="34">
        <v>114576.24029</v>
      </c>
      <c r="P36" s="35">
        <f t="shared" si="0"/>
        <v>61.39964897555189</v>
      </c>
      <c r="Q36" s="34">
        <v>105797.48198000001</v>
      </c>
      <c r="R36" s="36">
        <f t="shared" si="4"/>
        <v>108.29770061225041</v>
      </c>
      <c r="S36" s="86">
        <v>208090.22738</v>
      </c>
      <c r="T36" s="34">
        <v>106821.5913</v>
      </c>
      <c r="U36" s="35">
        <f t="shared" si="1"/>
        <v>51.3342662194942</v>
      </c>
      <c r="V36" s="34">
        <v>103647.16129999999</v>
      </c>
      <c r="W36" s="36">
        <f t="shared" si="5"/>
        <v>103.0627273918403</v>
      </c>
      <c r="X36" s="37"/>
      <c r="Y36" s="34"/>
      <c r="Z36" s="38">
        <f t="shared" si="2"/>
        <v>-21482.905999999988</v>
      </c>
      <c r="AA36" s="38">
        <f t="shared" si="2"/>
        <v>7754.6489900000015</v>
      </c>
      <c r="AB36" s="38">
        <f t="shared" si="3"/>
        <v>7754.6489900000015</v>
      </c>
      <c r="AC36" s="39">
        <f t="shared" si="6"/>
        <v>2150.320680000019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77">
        <v>-45170533.85</v>
      </c>
      <c r="AJ36" s="78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79">
        <v>22</v>
      </c>
      <c r="L37" s="33" t="s">
        <v>28</v>
      </c>
      <c r="M37" s="76">
        <v>112880975</v>
      </c>
      <c r="N37" s="34">
        <v>279071.62276999996</v>
      </c>
      <c r="O37" s="34">
        <v>187168.21116</v>
      </c>
      <c r="P37" s="35">
        <f t="shared" si="0"/>
        <v>67.0681631124698</v>
      </c>
      <c r="Q37" s="34">
        <v>166446.04455000002</v>
      </c>
      <c r="R37" s="36">
        <f t="shared" si="4"/>
        <v>112.4497801470885</v>
      </c>
      <c r="S37" s="86">
        <v>308756.77125</v>
      </c>
      <c r="T37" s="34">
        <v>147329.08503</v>
      </c>
      <c r="U37" s="35">
        <f t="shared" si="1"/>
        <v>47.71687578981314</v>
      </c>
      <c r="V37" s="34">
        <v>140134.56786</v>
      </c>
      <c r="W37" s="36">
        <f t="shared" si="5"/>
        <v>105.13400603424816</v>
      </c>
      <c r="X37" s="37"/>
      <c r="Y37" s="34"/>
      <c r="Z37" s="38">
        <f t="shared" si="2"/>
        <v>-29685.148480000033</v>
      </c>
      <c r="AA37" s="38">
        <f t="shared" si="2"/>
        <v>39839.12613000002</v>
      </c>
      <c r="AB37" s="38">
        <f t="shared" si="3"/>
        <v>39839.12613000002</v>
      </c>
      <c r="AC37" s="39">
        <f t="shared" si="6"/>
        <v>26311.47669000001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77">
        <v>-9159193.91</v>
      </c>
      <c r="AJ37" s="78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79">
        <v>7</v>
      </c>
      <c r="L38" s="33" t="s">
        <v>29</v>
      </c>
      <c r="M38" s="76">
        <v>543183205</v>
      </c>
      <c r="N38" s="34">
        <v>1838585.1898</v>
      </c>
      <c r="O38" s="34">
        <v>1022550.30501</v>
      </c>
      <c r="P38" s="35">
        <f t="shared" si="0"/>
        <v>55.616150433651235</v>
      </c>
      <c r="Q38" s="34">
        <v>1001505.44681</v>
      </c>
      <c r="R38" s="36">
        <f t="shared" si="4"/>
        <v>102.10132239090983</v>
      </c>
      <c r="S38" s="86">
        <v>1898820.3307999999</v>
      </c>
      <c r="T38" s="34">
        <v>1024287.0024700001</v>
      </c>
      <c r="U38" s="35">
        <f t="shared" si="1"/>
        <v>53.94333449328792</v>
      </c>
      <c r="V38" s="34">
        <v>965614.35206</v>
      </c>
      <c r="W38" s="36">
        <f t="shared" si="5"/>
        <v>106.07619908349855</v>
      </c>
      <c r="X38" s="37"/>
      <c r="Y38" s="34"/>
      <c r="Z38" s="38">
        <f t="shared" si="2"/>
        <v>-60235.14099999983</v>
      </c>
      <c r="AA38" s="38">
        <f t="shared" si="2"/>
        <v>-1736.697460000054</v>
      </c>
      <c r="AB38" s="38">
        <f t="shared" si="3"/>
        <v>-1736.697460000054</v>
      </c>
      <c r="AC38" s="39">
        <f t="shared" si="6"/>
        <v>35891.09475000005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77">
        <v>-162491398</v>
      </c>
      <c r="AJ38" s="78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79">
        <v>23</v>
      </c>
      <c r="L39" s="33" t="s">
        <v>30</v>
      </c>
      <c r="M39" s="76">
        <v>92988899</v>
      </c>
      <c r="N39" s="34">
        <v>192638.14395</v>
      </c>
      <c r="O39" s="34">
        <v>120853.69775</v>
      </c>
      <c r="P39" s="35">
        <f t="shared" si="0"/>
        <v>62.736120309261324</v>
      </c>
      <c r="Q39" s="34">
        <v>109865.29914</v>
      </c>
      <c r="R39" s="36">
        <f t="shared" si="4"/>
        <v>110.00170089738492</v>
      </c>
      <c r="S39" s="86">
        <v>192601.95456</v>
      </c>
      <c r="T39" s="34">
        <v>110329.92606</v>
      </c>
      <c r="U39" s="35">
        <f t="shared" si="1"/>
        <v>57.28390779421174</v>
      </c>
      <c r="V39" s="34">
        <v>102115.74601</v>
      </c>
      <c r="W39" s="36">
        <f t="shared" si="5"/>
        <v>108.04398965972946</v>
      </c>
      <c r="X39" s="37"/>
      <c r="Y39" s="34"/>
      <c r="Z39" s="38">
        <f t="shared" si="2"/>
        <v>36.189389999984996</v>
      </c>
      <c r="AA39" s="38">
        <f t="shared" si="2"/>
        <v>10523.771690000009</v>
      </c>
      <c r="AB39" s="38">
        <f t="shared" si="3"/>
        <v>10523.771690000009</v>
      </c>
      <c r="AC39" s="39">
        <f t="shared" si="6"/>
        <v>7749.55313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77">
        <v>-7481139.55</v>
      </c>
      <c r="AJ39" s="78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79">
        <v>8</v>
      </c>
      <c r="L40" s="33" t="s">
        <v>31</v>
      </c>
      <c r="M40" s="76">
        <v>112007252</v>
      </c>
      <c r="N40" s="34">
        <v>269422.17178</v>
      </c>
      <c r="O40" s="34">
        <v>172686.84298</v>
      </c>
      <c r="P40" s="35">
        <f t="shared" si="0"/>
        <v>64.0952605493098</v>
      </c>
      <c r="Q40" s="34">
        <v>141141.44362</v>
      </c>
      <c r="R40" s="36">
        <f t="shared" si="4"/>
        <v>122.35020313730867</v>
      </c>
      <c r="S40" s="86">
        <v>280712.43318</v>
      </c>
      <c r="T40" s="34">
        <v>156902.02591</v>
      </c>
      <c r="U40" s="35">
        <f t="shared" si="1"/>
        <v>55.894220335224844</v>
      </c>
      <c r="V40" s="34">
        <v>139601.37627</v>
      </c>
      <c r="W40" s="36">
        <f t="shared" si="5"/>
        <v>112.3928933240165</v>
      </c>
      <c r="X40" s="37"/>
      <c r="Y40" s="34"/>
      <c r="Z40" s="38">
        <f t="shared" si="2"/>
        <v>-11290.261400000018</v>
      </c>
      <c r="AA40" s="38">
        <f t="shared" si="2"/>
        <v>15784.81706999999</v>
      </c>
      <c r="AB40" s="38">
        <f t="shared" si="3"/>
        <v>15784.81706999999</v>
      </c>
      <c r="AC40" s="39">
        <f t="shared" si="6"/>
        <v>1540.0673499999975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77">
        <v>-14212295.09</v>
      </c>
      <c r="AJ40" s="78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79">
        <v>24</v>
      </c>
      <c r="L41" s="33" t="s">
        <v>32</v>
      </c>
      <c r="M41" s="76">
        <v>48866998</v>
      </c>
      <c r="N41" s="34">
        <v>137098.15746000002</v>
      </c>
      <c r="O41" s="34">
        <v>83605.06709</v>
      </c>
      <c r="P41" s="35">
        <f t="shared" si="0"/>
        <v>60.98190423484922</v>
      </c>
      <c r="Q41" s="34">
        <v>75752.69102</v>
      </c>
      <c r="R41" s="36">
        <f t="shared" si="4"/>
        <v>110.36580478431695</v>
      </c>
      <c r="S41" s="86">
        <v>137848.00575</v>
      </c>
      <c r="T41" s="34">
        <v>76376.61952</v>
      </c>
      <c r="U41" s="35">
        <f t="shared" si="1"/>
        <v>55.40640149594619</v>
      </c>
      <c r="V41" s="34">
        <v>69203.38473</v>
      </c>
      <c r="W41" s="36">
        <f t="shared" si="5"/>
        <v>110.36543923102413</v>
      </c>
      <c r="X41" s="37"/>
      <c r="Y41" s="34"/>
      <c r="Z41" s="38">
        <f t="shared" si="2"/>
        <v>-749.8482899999944</v>
      </c>
      <c r="AA41" s="38">
        <f t="shared" si="2"/>
        <v>7228.447570000004</v>
      </c>
      <c r="AB41" s="38">
        <f t="shared" si="3"/>
        <v>7228.447570000004</v>
      </c>
      <c r="AC41" s="39">
        <f t="shared" si="6"/>
        <v>6549.306289999993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77">
        <v>-4218026.19</v>
      </c>
      <c r="AJ41" s="78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79">
        <v>9</v>
      </c>
      <c r="L42" s="33" t="s">
        <v>33</v>
      </c>
      <c r="M42" s="76">
        <v>165535080</v>
      </c>
      <c r="N42" s="34">
        <v>506075.23642000003</v>
      </c>
      <c r="O42" s="34">
        <v>243826.93798</v>
      </c>
      <c r="P42" s="87">
        <f t="shared" si="0"/>
        <v>48.17997808089627</v>
      </c>
      <c r="Q42" s="34">
        <v>296549.56147</v>
      </c>
      <c r="R42" s="88">
        <f t="shared" si="4"/>
        <v>82.22131126120932</v>
      </c>
      <c r="S42" s="86">
        <v>594073.58505</v>
      </c>
      <c r="T42" s="34">
        <v>282954.86682</v>
      </c>
      <c r="U42" s="35">
        <f t="shared" si="1"/>
        <v>47.62959908345112</v>
      </c>
      <c r="V42" s="34">
        <v>319813.18435</v>
      </c>
      <c r="W42" s="36">
        <f t="shared" si="5"/>
        <v>88.47504751722097</v>
      </c>
      <c r="X42" s="37"/>
      <c r="Y42" s="34"/>
      <c r="Z42" s="38">
        <f t="shared" si="2"/>
        <v>-87998.34862999996</v>
      </c>
      <c r="AA42" s="38">
        <f t="shared" si="2"/>
        <v>-39127.92884000001</v>
      </c>
      <c r="AB42" s="38">
        <f t="shared" si="3"/>
        <v>-39127.92884000001</v>
      </c>
      <c r="AC42" s="39">
        <f t="shared" si="6"/>
        <v>-23263.62287999998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77">
        <v>-14086675.34</v>
      </c>
      <c r="AJ42" s="78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79">
        <v>25</v>
      </c>
      <c r="L43" s="33" t="s">
        <v>34</v>
      </c>
      <c r="M43" s="76">
        <v>159523300.17</v>
      </c>
      <c r="N43" s="34">
        <v>313255.15489</v>
      </c>
      <c r="O43" s="34">
        <v>174037.15002</v>
      </c>
      <c r="P43" s="87">
        <f t="shared" si="0"/>
        <v>55.55763322749259</v>
      </c>
      <c r="Q43" s="34">
        <v>206914.49959999998</v>
      </c>
      <c r="R43" s="88">
        <f t="shared" si="4"/>
        <v>84.11065940591048</v>
      </c>
      <c r="S43" s="86">
        <v>372638.70158</v>
      </c>
      <c r="T43" s="34">
        <v>162957.96565</v>
      </c>
      <c r="U43" s="35">
        <f t="shared" si="1"/>
        <v>43.730821559610696</v>
      </c>
      <c r="V43" s="34">
        <v>182102.67666</v>
      </c>
      <c r="W43" s="36">
        <f t="shared" si="5"/>
        <v>89.4868590834913</v>
      </c>
      <c r="X43" s="37"/>
      <c r="Y43" s="34"/>
      <c r="Z43" s="38">
        <f t="shared" si="2"/>
        <v>-59383.54668999999</v>
      </c>
      <c r="AA43" s="38">
        <f t="shared" si="2"/>
        <v>11079.184370000003</v>
      </c>
      <c r="AB43" s="38">
        <f t="shared" si="3"/>
        <v>11079.184370000003</v>
      </c>
      <c r="AC43" s="39">
        <f t="shared" si="6"/>
        <v>24811.822939999984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77">
        <v>-8163000</v>
      </c>
      <c r="AJ43" s="78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79">
        <v>26</v>
      </c>
      <c r="L44" s="33" t="s">
        <v>35</v>
      </c>
      <c r="M44" s="76">
        <v>58640590</v>
      </c>
      <c r="N44" s="34">
        <v>115415.21685</v>
      </c>
      <c r="O44" s="34">
        <v>77917.77042</v>
      </c>
      <c r="P44" s="35">
        <f t="shared" si="0"/>
        <v>67.51082963459338</v>
      </c>
      <c r="Q44" s="34">
        <v>80835.05295999999</v>
      </c>
      <c r="R44" s="88">
        <f t="shared" si="4"/>
        <v>96.39106744762874</v>
      </c>
      <c r="S44" s="86">
        <v>129382.20153</v>
      </c>
      <c r="T44" s="34">
        <v>70930.39744</v>
      </c>
      <c r="U44" s="35">
        <f t="shared" si="1"/>
        <v>54.82237634019026</v>
      </c>
      <c r="V44" s="34">
        <v>69812.34342</v>
      </c>
      <c r="W44" s="36">
        <f t="shared" si="5"/>
        <v>101.60151337890728</v>
      </c>
      <c r="X44" s="37"/>
      <c r="Y44" s="34"/>
      <c r="Z44" s="38">
        <f t="shared" si="2"/>
        <v>-13966.984680000009</v>
      </c>
      <c r="AA44" s="38">
        <f t="shared" si="2"/>
        <v>6987.37298</v>
      </c>
      <c r="AB44" s="38">
        <f t="shared" si="3"/>
        <v>6987.37298</v>
      </c>
      <c r="AC44" s="39">
        <f t="shared" si="6"/>
        <v>11022.709539999982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77">
        <v>-1579930.06</v>
      </c>
      <c r="AJ44" s="78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79">
        <v>37</v>
      </c>
      <c r="L45" s="33" t="s">
        <v>36</v>
      </c>
      <c r="M45" s="76">
        <v>290672120</v>
      </c>
      <c r="N45" s="34">
        <v>438560.0429</v>
      </c>
      <c r="O45" s="34">
        <v>224770.15053</v>
      </c>
      <c r="P45" s="87">
        <f t="shared" si="0"/>
        <v>51.25185346200175</v>
      </c>
      <c r="Q45" s="34">
        <v>247813.12042</v>
      </c>
      <c r="R45" s="88">
        <f t="shared" si="4"/>
        <v>90.70147300879543</v>
      </c>
      <c r="S45" s="86">
        <v>490501.11202</v>
      </c>
      <c r="T45" s="34">
        <v>292639.98105</v>
      </c>
      <c r="U45" s="35">
        <f t="shared" si="1"/>
        <v>59.661430703967035</v>
      </c>
      <c r="V45" s="34">
        <v>299739.48261</v>
      </c>
      <c r="W45" s="36">
        <f t="shared" si="5"/>
        <v>97.63144264539972</v>
      </c>
      <c r="X45" s="37"/>
      <c r="Y45" s="34"/>
      <c r="Z45" s="38">
        <f t="shared" si="2"/>
        <v>-51941.06912</v>
      </c>
      <c r="AA45" s="38">
        <f t="shared" si="2"/>
        <v>-67869.83051999999</v>
      </c>
      <c r="AB45" s="38">
        <f t="shared" si="3"/>
        <v>-67869.83051999999</v>
      </c>
      <c r="AC45" s="39">
        <f t="shared" si="6"/>
        <v>-51926.362190000014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77">
        <v>-14439646</v>
      </c>
      <c r="AJ45" s="78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0">
        <v>38</v>
      </c>
      <c r="L46" s="33" t="s">
        <v>37</v>
      </c>
      <c r="M46" s="76">
        <v>136996878</v>
      </c>
      <c r="N46" s="34">
        <v>282816.50498</v>
      </c>
      <c r="O46" s="34">
        <v>188504.57045</v>
      </c>
      <c r="P46" s="87">
        <f t="shared" si="0"/>
        <v>66.65260588781072</v>
      </c>
      <c r="Q46" s="34">
        <v>190489.02993000002</v>
      </c>
      <c r="R46" s="88">
        <f t="shared" si="4"/>
        <v>98.9582289957961</v>
      </c>
      <c r="S46" s="86">
        <v>291347.40128</v>
      </c>
      <c r="T46" s="34">
        <v>165875.21362999998</v>
      </c>
      <c r="U46" s="35">
        <f t="shared" si="1"/>
        <v>56.93382295542951</v>
      </c>
      <c r="V46" s="34">
        <v>164919.13113999998</v>
      </c>
      <c r="W46" s="36">
        <f t="shared" si="5"/>
        <v>100.57972806635051</v>
      </c>
      <c r="X46" s="37"/>
      <c r="Y46" s="34"/>
      <c r="Z46" s="38">
        <f t="shared" si="2"/>
        <v>-8530.896299999964</v>
      </c>
      <c r="AA46" s="38">
        <f t="shared" si="2"/>
        <v>22629.356820000015</v>
      </c>
      <c r="AB46" s="38">
        <f t="shared" si="3"/>
        <v>22629.356820000015</v>
      </c>
      <c r="AC46" s="39">
        <f t="shared" si="6"/>
        <v>25569.898790000036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77">
        <v>-3662640</v>
      </c>
      <c r="AJ46" s="78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5">
        <v>39</v>
      </c>
      <c r="L47" s="33" t="s">
        <v>38</v>
      </c>
      <c r="M47" s="76">
        <v>265453724</v>
      </c>
      <c r="N47" s="34">
        <v>454814.72177999996</v>
      </c>
      <c r="O47" s="34">
        <v>257609.26921</v>
      </c>
      <c r="P47" s="87">
        <f t="shared" si="0"/>
        <v>56.64048608668588</v>
      </c>
      <c r="Q47" s="34">
        <v>447216.12458999996</v>
      </c>
      <c r="R47" s="88">
        <f t="shared" si="4"/>
        <v>57.602858002083835</v>
      </c>
      <c r="S47" s="86">
        <v>640669.0422799999</v>
      </c>
      <c r="T47" s="34">
        <v>303233.77592000004</v>
      </c>
      <c r="U47" s="35">
        <f t="shared" si="1"/>
        <v>47.33079888499964</v>
      </c>
      <c r="V47" s="34">
        <v>423296.84670999995</v>
      </c>
      <c r="W47" s="36">
        <f t="shared" si="5"/>
        <v>71.63620005129522</v>
      </c>
      <c r="X47" s="37"/>
      <c r="Y47" s="34"/>
      <c r="Z47" s="38">
        <f t="shared" si="2"/>
        <v>-185854.32049999997</v>
      </c>
      <c r="AA47" s="38">
        <f t="shared" si="2"/>
        <v>-45624.506710000045</v>
      </c>
      <c r="AB47" s="38">
        <f t="shared" si="3"/>
        <v>-45624.506710000045</v>
      </c>
      <c r="AC47" s="39">
        <f t="shared" si="6"/>
        <v>23919.27788000001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77">
        <v>-37822986.5</v>
      </c>
      <c r="AJ47" s="78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79">
        <v>40</v>
      </c>
      <c r="L48" s="33" t="s">
        <v>39</v>
      </c>
      <c r="M48" s="76">
        <v>65684273</v>
      </c>
      <c r="N48" s="34">
        <v>182311.76423</v>
      </c>
      <c r="O48" s="34">
        <v>88908.07329</v>
      </c>
      <c r="P48" s="87">
        <f t="shared" si="0"/>
        <v>48.76705223357708</v>
      </c>
      <c r="Q48" s="34">
        <v>165764.68965000001</v>
      </c>
      <c r="R48" s="36">
        <f t="shared" si="4"/>
        <v>53.635109791912186</v>
      </c>
      <c r="S48" s="86">
        <v>229373.11306</v>
      </c>
      <c r="T48" s="34">
        <v>109134.81658</v>
      </c>
      <c r="U48" s="35">
        <f t="shared" si="1"/>
        <v>47.57960299882761</v>
      </c>
      <c r="V48" s="34">
        <v>198246.92291999998</v>
      </c>
      <c r="W48" s="36">
        <f t="shared" si="5"/>
        <v>55.049942250069606</v>
      </c>
      <c r="X48" s="37"/>
      <c r="Y48" s="34"/>
      <c r="Z48" s="38">
        <f t="shared" si="2"/>
        <v>-47061.34883</v>
      </c>
      <c r="AA48" s="38">
        <f t="shared" si="2"/>
        <v>-20226.74329</v>
      </c>
      <c r="AB48" s="38">
        <f t="shared" si="3"/>
        <v>-20226.74329</v>
      </c>
      <c r="AC48" s="39">
        <f t="shared" si="6"/>
        <v>-32482.233269999968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77">
        <v>-4177366.9</v>
      </c>
      <c r="AJ48" s="78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79">
        <v>27</v>
      </c>
      <c r="L49" s="33" t="s">
        <v>40</v>
      </c>
      <c r="M49" s="76">
        <v>101729534</v>
      </c>
      <c r="N49" s="34">
        <v>299436.53385</v>
      </c>
      <c r="O49" s="34">
        <v>185451.54666999998</v>
      </c>
      <c r="P49" s="87">
        <f t="shared" si="0"/>
        <v>61.93350700582857</v>
      </c>
      <c r="Q49" s="34">
        <v>186467.57434999998</v>
      </c>
      <c r="R49" s="36">
        <f t="shared" si="4"/>
        <v>99.45511830486254</v>
      </c>
      <c r="S49" s="86">
        <v>299439.09385</v>
      </c>
      <c r="T49" s="34">
        <v>178520.76746</v>
      </c>
      <c r="U49" s="35">
        <f t="shared" si="1"/>
        <v>59.61839022576911</v>
      </c>
      <c r="V49" s="34">
        <v>171881.62735</v>
      </c>
      <c r="W49" s="36">
        <f t="shared" si="5"/>
        <v>103.86262348824569</v>
      </c>
      <c r="X49" s="37"/>
      <c r="Y49" s="34"/>
      <c r="Z49" s="38">
        <f t="shared" si="2"/>
        <v>-2.5599999999976717</v>
      </c>
      <c r="AA49" s="38">
        <f t="shared" si="2"/>
        <v>6930.779209999979</v>
      </c>
      <c r="AB49" s="38">
        <f t="shared" si="3"/>
        <v>6930.779209999979</v>
      </c>
      <c r="AC49" s="39">
        <f t="shared" si="6"/>
        <v>14585.946999999986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77">
        <v>-4032000</v>
      </c>
      <c r="AJ49" s="78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79">
        <v>41</v>
      </c>
      <c r="L50" s="33" t="s">
        <v>41</v>
      </c>
      <c r="M50" s="76">
        <v>109389694</v>
      </c>
      <c r="N50" s="34">
        <v>357799.69539999997</v>
      </c>
      <c r="O50" s="34">
        <v>432220.47277999995</v>
      </c>
      <c r="P50" s="87">
        <f t="shared" si="0"/>
        <v>120.79956420778998</v>
      </c>
      <c r="Q50" s="34">
        <v>185935.78357</v>
      </c>
      <c r="R50" s="36">
        <f t="shared" si="4"/>
        <v>232.45685391014587</v>
      </c>
      <c r="S50" s="86">
        <v>398141.88039999997</v>
      </c>
      <c r="T50" s="34">
        <v>185517.34501</v>
      </c>
      <c r="U50" s="35">
        <f t="shared" si="1"/>
        <v>46.5957876181267</v>
      </c>
      <c r="V50" s="34">
        <v>179749.70859</v>
      </c>
      <c r="W50" s="36">
        <f t="shared" si="5"/>
        <v>103.20870418385806</v>
      </c>
      <c r="X50" s="37"/>
      <c r="Y50" s="34"/>
      <c r="Z50" s="38">
        <f t="shared" si="2"/>
        <v>-40342.185</v>
      </c>
      <c r="AA50" s="38">
        <f t="shared" si="2"/>
        <v>246703.12776999996</v>
      </c>
      <c r="AB50" s="38">
        <f t="shared" si="3"/>
        <v>246703.12776999996</v>
      </c>
      <c r="AC50" s="39">
        <f t="shared" si="6"/>
        <v>6186.074980000005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77">
        <v>-7354000</v>
      </c>
      <c r="AJ50" s="78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79">
        <v>28</v>
      </c>
      <c r="L51" s="33" t="s">
        <v>42</v>
      </c>
      <c r="M51" s="76">
        <v>67693875</v>
      </c>
      <c r="N51" s="34">
        <v>147014.106</v>
      </c>
      <c r="O51" s="34">
        <v>92683.68088</v>
      </c>
      <c r="P51" s="35">
        <f t="shared" si="0"/>
        <v>63.04407338980111</v>
      </c>
      <c r="Q51" s="34">
        <v>88442.71363</v>
      </c>
      <c r="R51" s="36">
        <f t="shared" si="4"/>
        <v>104.79515731249731</v>
      </c>
      <c r="S51" s="86">
        <v>140214.106</v>
      </c>
      <c r="T51" s="34">
        <v>87992.20336</v>
      </c>
      <c r="U51" s="35">
        <f t="shared" si="1"/>
        <v>62.75559989663236</v>
      </c>
      <c r="V51" s="34">
        <v>83621.38579</v>
      </c>
      <c r="W51" s="36">
        <f t="shared" si="5"/>
        <v>105.22691358042849</v>
      </c>
      <c r="X51" s="37"/>
      <c r="Y51" s="34"/>
      <c r="Z51" s="38">
        <f t="shared" si="2"/>
        <v>6800</v>
      </c>
      <c r="AA51" s="38">
        <f t="shared" si="2"/>
        <v>4691.47752</v>
      </c>
      <c r="AB51" s="38">
        <f t="shared" si="3"/>
        <v>4691.47752</v>
      </c>
      <c r="AC51" s="39">
        <f t="shared" si="6"/>
        <v>4821.327839999998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77">
        <v>-2110000</v>
      </c>
      <c r="AJ51" s="78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79">
        <v>42</v>
      </c>
      <c r="L52" s="33" t="s">
        <v>43</v>
      </c>
      <c r="M52" s="76">
        <v>122130220</v>
      </c>
      <c r="N52" s="34">
        <v>297583.49960000004</v>
      </c>
      <c r="O52" s="34">
        <v>180663.99784</v>
      </c>
      <c r="P52" s="35">
        <f t="shared" si="0"/>
        <v>60.710354600588204</v>
      </c>
      <c r="Q52" s="34">
        <v>182966.20444</v>
      </c>
      <c r="R52" s="36">
        <f t="shared" si="4"/>
        <v>98.74173123553265</v>
      </c>
      <c r="S52" s="86">
        <v>307892.48588</v>
      </c>
      <c r="T52" s="34">
        <v>189550.05025</v>
      </c>
      <c r="U52" s="35">
        <f t="shared" si="1"/>
        <v>61.5637142648153</v>
      </c>
      <c r="V52" s="34">
        <v>170546.77682</v>
      </c>
      <c r="W52" s="36">
        <f t="shared" si="5"/>
        <v>111.1425579447078</v>
      </c>
      <c r="X52" s="37"/>
      <c r="Y52" s="34"/>
      <c r="Z52" s="38">
        <f t="shared" si="2"/>
        <v>-10308.986279999954</v>
      </c>
      <c r="AA52" s="38">
        <f t="shared" si="2"/>
        <v>-8886.052410000004</v>
      </c>
      <c r="AB52" s="38">
        <f t="shared" si="3"/>
        <v>-8886.052410000004</v>
      </c>
      <c r="AC52" s="39">
        <f t="shared" si="6"/>
        <v>12419.427620000002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77">
        <v>-33638400</v>
      </c>
      <c r="AJ52" s="78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79">
        <v>29</v>
      </c>
      <c r="L53" s="33" t="s">
        <v>44</v>
      </c>
      <c r="M53" s="76">
        <v>75516150</v>
      </c>
      <c r="N53" s="34">
        <v>183799.50306</v>
      </c>
      <c r="O53" s="34">
        <v>118809.87298999999</v>
      </c>
      <c r="P53" s="35">
        <f t="shared" si="0"/>
        <v>64.64101970461552</v>
      </c>
      <c r="Q53" s="34">
        <v>108719.64522</v>
      </c>
      <c r="R53" s="36">
        <f t="shared" si="4"/>
        <v>109.28096090599068</v>
      </c>
      <c r="S53" s="86">
        <v>188100.74906</v>
      </c>
      <c r="T53" s="34">
        <v>103219.59264</v>
      </c>
      <c r="U53" s="35">
        <f t="shared" si="1"/>
        <v>54.874631364213876</v>
      </c>
      <c r="V53" s="34">
        <v>93186.08556</v>
      </c>
      <c r="W53" s="36">
        <f t="shared" si="5"/>
        <v>110.76717303844647</v>
      </c>
      <c r="X53" s="37"/>
      <c r="Y53" s="34"/>
      <c r="Z53" s="38">
        <f t="shared" si="2"/>
        <v>-4301.246000000014</v>
      </c>
      <c r="AA53" s="38">
        <f t="shared" si="2"/>
        <v>15590.280349999986</v>
      </c>
      <c r="AB53" s="38">
        <f t="shared" si="3"/>
        <v>15590.280349999986</v>
      </c>
      <c r="AC53" s="39">
        <f t="shared" si="6"/>
        <v>15533.559659999999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77">
        <v>-3283000</v>
      </c>
      <c r="AJ53" s="78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79">
        <v>10</v>
      </c>
      <c r="L54" s="33" t="s">
        <v>45</v>
      </c>
      <c r="M54" s="76">
        <v>78836603</v>
      </c>
      <c r="N54" s="34">
        <v>214078.94228</v>
      </c>
      <c r="O54" s="34">
        <v>142328.01003</v>
      </c>
      <c r="P54" s="35">
        <f t="shared" si="0"/>
        <v>66.4838907153442</v>
      </c>
      <c r="Q54" s="34">
        <v>135794.71662999998</v>
      </c>
      <c r="R54" s="36">
        <f t="shared" si="4"/>
        <v>104.81115433805964</v>
      </c>
      <c r="S54" s="86">
        <v>217863.04955000003</v>
      </c>
      <c r="T54" s="34">
        <v>132535.15301</v>
      </c>
      <c r="U54" s="35">
        <f t="shared" si="1"/>
        <v>60.834158561423656</v>
      </c>
      <c r="V54" s="34">
        <v>126680.87678</v>
      </c>
      <c r="W54" s="36">
        <f t="shared" si="5"/>
        <v>104.6212785850597</v>
      </c>
      <c r="X54" s="37"/>
      <c r="Y54" s="34"/>
      <c r="Z54" s="38">
        <f t="shared" si="2"/>
        <v>-3784.107270000037</v>
      </c>
      <c r="AA54" s="38">
        <f t="shared" si="2"/>
        <v>9792.857019999996</v>
      </c>
      <c r="AB54" s="38">
        <f t="shared" si="3"/>
        <v>9792.857019999996</v>
      </c>
      <c r="AC54" s="39">
        <f t="shared" si="6"/>
        <v>9113.839849999975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77">
        <v>-5068429.42</v>
      </c>
      <c r="AJ54" s="78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79">
        <v>43</v>
      </c>
      <c r="L55" s="33" t="s">
        <v>46</v>
      </c>
      <c r="M55" s="76">
        <v>166872586</v>
      </c>
      <c r="N55" s="34">
        <v>456537.6348</v>
      </c>
      <c r="O55" s="34">
        <v>295986.57418</v>
      </c>
      <c r="P55" s="35">
        <f t="shared" si="0"/>
        <v>64.83289692199544</v>
      </c>
      <c r="Q55" s="34">
        <v>261996.36929</v>
      </c>
      <c r="R55" s="36">
        <f t="shared" si="4"/>
        <v>112.97354042810292</v>
      </c>
      <c r="S55" s="86">
        <v>507775.82501</v>
      </c>
      <c r="T55" s="34">
        <v>263493.38263999997</v>
      </c>
      <c r="U55" s="35">
        <f t="shared" si="1"/>
        <v>51.891675353944</v>
      </c>
      <c r="V55" s="34">
        <v>235273.23388999997</v>
      </c>
      <c r="W55" s="36">
        <f t="shared" si="5"/>
        <v>111.99462781354639</v>
      </c>
      <c r="X55" s="37"/>
      <c r="Y55" s="34"/>
      <c r="Z55" s="38">
        <f t="shared" si="2"/>
        <v>-51238.19020999997</v>
      </c>
      <c r="AA55" s="38">
        <f t="shared" si="2"/>
        <v>32493.19154000003</v>
      </c>
      <c r="AB55" s="38">
        <f t="shared" si="3"/>
        <v>32493.19154000003</v>
      </c>
      <c r="AC55" s="39">
        <f t="shared" si="6"/>
        <v>26723.13540000003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77">
        <v>-13702638.66</v>
      </c>
      <c r="AJ55" s="78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79">
        <v>11</v>
      </c>
      <c r="L56" s="33" t="s">
        <v>47</v>
      </c>
      <c r="M56" s="76">
        <v>144216610</v>
      </c>
      <c r="N56" s="34">
        <v>378327.84606</v>
      </c>
      <c r="O56" s="34">
        <v>256365.50495</v>
      </c>
      <c r="P56" s="35">
        <f t="shared" si="0"/>
        <v>67.76279029414671</v>
      </c>
      <c r="Q56" s="34">
        <v>255163.6647</v>
      </c>
      <c r="R56" s="36">
        <f t="shared" si="4"/>
        <v>100.47100759875549</v>
      </c>
      <c r="S56" s="86">
        <v>462953.57866</v>
      </c>
      <c r="T56" s="34">
        <v>220665.40177</v>
      </c>
      <c r="U56" s="35">
        <f t="shared" si="1"/>
        <v>47.66469295014565</v>
      </c>
      <c r="V56" s="34">
        <v>198885.21524000002</v>
      </c>
      <c r="W56" s="36">
        <f t="shared" si="5"/>
        <v>110.95113405172789</v>
      </c>
      <c r="X56" s="37"/>
      <c r="Y56" s="34"/>
      <c r="Z56" s="38">
        <f t="shared" si="2"/>
        <v>-84625.73259999999</v>
      </c>
      <c r="AA56" s="38">
        <f t="shared" si="2"/>
        <v>35700.103180000006</v>
      </c>
      <c r="AB56" s="38">
        <f t="shared" si="3"/>
        <v>35700.103180000006</v>
      </c>
      <c r="AC56" s="39">
        <f t="shared" si="6"/>
        <v>56278.449459999974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77">
        <v>-9169300.26</v>
      </c>
      <c r="AJ56" s="78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79">
        <v>44</v>
      </c>
      <c r="L57" s="33" t="s">
        <v>48</v>
      </c>
      <c r="M57" s="76">
        <v>195974179</v>
      </c>
      <c r="N57" s="34">
        <v>400441.86298000003</v>
      </c>
      <c r="O57" s="34">
        <v>218147.73059</v>
      </c>
      <c r="P57" s="35">
        <f t="shared" si="0"/>
        <v>54.4767544947955</v>
      </c>
      <c r="Q57" s="34">
        <v>220419.83138</v>
      </c>
      <c r="R57" s="36">
        <f t="shared" si="4"/>
        <v>98.96919402588466</v>
      </c>
      <c r="S57" s="86">
        <v>407653.36339</v>
      </c>
      <c r="T57" s="34">
        <v>221688.70121</v>
      </c>
      <c r="U57" s="35">
        <f t="shared" si="1"/>
        <v>54.38166862318059</v>
      </c>
      <c r="V57" s="34">
        <v>213370.03266</v>
      </c>
      <c r="W57" s="36">
        <f t="shared" si="5"/>
        <v>103.89870519598954</v>
      </c>
      <c r="X57" s="37"/>
      <c r="Y57" s="34"/>
      <c r="Z57" s="38">
        <f t="shared" si="2"/>
        <v>-7211.500409999979</v>
      </c>
      <c r="AA57" s="38">
        <f t="shared" si="2"/>
        <v>-3540.9706200000073</v>
      </c>
      <c r="AB57" s="38">
        <f t="shared" si="3"/>
        <v>-3540.9706200000073</v>
      </c>
      <c r="AC57" s="39">
        <f t="shared" si="6"/>
        <v>7049.798719999992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77">
        <v>-13866800</v>
      </c>
      <c r="AJ57" s="78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79">
        <v>12</v>
      </c>
      <c r="L58" s="33" t="s">
        <v>49</v>
      </c>
      <c r="M58" s="76">
        <v>252032069</v>
      </c>
      <c r="N58" s="34">
        <v>712084.9983099999</v>
      </c>
      <c r="O58" s="34">
        <v>433104.87114999996</v>
      </c>
      <c r="P58" s="35">
        <f t="shared" si="0"/>
        <v>60.822074917726546</v>
      </c>
      <c r="Q58" s="34">
        <v>411101.77292</v>
      </c>
      <c r="R58" s="36">
        <f t="shared" si="4"/>
        <v>105.35222654811605</v>
      </c>
      <c r="S58" s="86">
        <v>744899.84988</v>
      </c>
      <c r="T58" s="34">
        <v>427665.82835</v>
      </c>
      <c r="U58" s="35">
        <f t="shared" si="1"/>
        <v>57.41252712279309</v>
      </c>
      <c r="V58" s="34">
        <v>395669.55192</v>
      </c>
      <c r="W58" s="36">
        <f t="shared" si="5"/>
        <v>108.08661578196678</v>
      </c>
      <c r="X58" s="37"/>
      <c r="Y58" s="34"/>
      <c r="Z58" s="38">
        <f t="shared" si="2"/>
        <v>-32814.85157000006</v>
      </c>
      <c r="AA58" s="38">
        <f t="shared" si="2"/>
        <v>5439.042799999937</v>
      </c>
      <c r="AB58" s="38">
        <f t="shared" si="3"/>
        <v>5439.042799999937</v>
      </c>
      <c r="AC58" s="39">
        <f t="shared" si="6"/>
        <v>15432.22100000002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77">
        <v>-14485097.19</v>
      </c>
      <c r="AJ58" s="78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79">
        <v>13</v>
      </c>
      <c r="L59" s="33" t="s">
        <v>50</v>
      </c>
      <c r="M59" s="76">
        <v>98614562</v>
      </c>
      <c r="N59" s="34">
        <v>209126.707</v>
      </c>
      <c r="O59" s="34">
        <v>137331.96208000003</v>
      </c>
      <c r="P59" s="87">
        <f t="shared" si="0"/>
        <v>65.66926054069222</v>
      </c>
      <c r="Q59" s="34">
        <v>141945.81438999998</v>
      </c>
      <c r="R59" s="36">
        <f t="shared" si="4"/>
        <v>96.74956790390222</v>
      </c>
      <c r="S59" s="86">
        <v>257486.33903</v>
      </c>
      <c r="T59" s="34">
        <v>143464.16156</v>
      </c>
      <c r="U59" s="35">
        <f t="shared" si="1"/>
        <v>55.717193424884904</v>
      </c>
      <c r="V59" s="34">
        <v>106439.47853000001</v>
      </c>
      <c r="W59" s="36">
        <f t="shared" si="5"/>
        <v>134.78472794242842</v>
      </c>
      <c r="X59" s="37"/>
      <c r="Y59" s="34"/>
      <c r="Z59" s="38">
        <f t="shared" si="2"/>
        <v>-48359.63203000001</v>
      </c>
      <c r="AA59" s="38">
        <f t="shared" si="2"/>
        <v>-6132.199479999981</v>
      </c>
      <c r="AB59" s="38">
        <f t="shared" si="3"/>
        <v>-6132.199479999981</v>
      </c>
      <c r="AC59" s="39">
        <f t="shared" si="6"/>
        <v>35506.33585999998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77">
        <v>-9840241.37</v>
      </c>
      <c r="AJ59" s="78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79">
        <v>14</v>
      </c>
      <c r="L60" s="33" t="s">
        <v>51</v>
      </c>
      <c r="M60" s="76">
        <v>325023304</v>
      </c>
      <c r="N60" s="34">
        <v>324854.94494</v>
      </c>
      <c r="O60" s="34">
        <v>186169.19641</v>
      </c>
      <c r="P60" s="35">
        <f t="shared" si="0"/>
        <v>57.30840774007151</v>
      </c>
      <c r="Q60" s="34">
        <v>176668.33175</v>
      </c>
      <c r="R60" s="36">
        <f t="shared" si="4"/>
        <v>105.37779723501576</v>
      </c>
      <c r="S60" s="86">
        <v>328840.68759</v>
      </c>
      <c r="T60" s="34">
        <v>184682.88797</v>
      </c>
      <c r="U60" s="35">
        <f t="shared" si="1"/>
        <v>56.16181176468754</v>
      </c>
      <c r="V60" s="34">
        <v>174505.7769</v>
      </c>
      <c r="W60" s="36">
        <f t="shared" si="5"/>
        <v>105.8319622712731</v>
      </c>
      <c r="X60" s="37"/>
      <c r="Y60" s="34"/>
      <c r="Z60" s="38">
        <f t="shared" si="2"/>
        <v>-3985.742649999971</v>
      </c>
      <c r="AA60" s="38">
        <f t="shared" si="2"/>
        <v>1486.3084399999934</v>
      </c>
      <c r="AB60" s="38">
        <f t="shared" si="3"/>
        <v>1486.3084399999934</v>
      </c>
      <c r="AC60" s="39">
        <f t="shared" si="6"/>
        <v>2162.554850000015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1">
        <v>-40951926.45</v>
      </c>
      <c r="AJ60" s="82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0">
        <v>45</v>
      </c>
      <c r="L61" s="33" t="s">
        <v>52</v>
      </c>
      <c r="M61" s="76">
        <v>72906330</v>
      </c>
      <c r="N61" s="34">
        <v>102448.68968000001</v>
      </c>
      <c r="O61" s="34">
        <v>58272.752140000004</v>
      </c>
      <c r="P61" s="35">
        <f t="shared" si="0"/>
        <v>56.87993894506197</v>
      </c>
      <c r="Q61" s="34">
        <v>57801.53915999999</v>
      </c>
      <c r="R61" s="36">
        <f t="shared" si="4"/>
        <v>100.8152256615445</v>
      </c>
      <c r="S61" s="86">
        <v>109772.90469</v>
      </c>
      <c r="T61" s="34">
        <v>54193.1363</v>
      </c>
      <c r="U61" s="35">
        <f t="shared" si="1"/>
        <v>49.36840876447796</v>
      </c>
      <c r="V61" s="34">
        <v>56816.55479</v>
      </c>
      <c r="W61" s="36">
        <f t="shared" si="5"/>
        <v>95.38265123660447</v>
      </c>
      <c r="X61" s="37"/>
      <c r="Y61" s="34"/>
      <c r="Z61" s="38">
        <f t="shared" si="2"/>
        <v>-7324.215009999985</v>
      </c>
      <c r="AA61" s="38">
        <f t="shared" si="2"/>
        <v>4079.615840000006</v>
      </c>
      <c r="AB61" s="38">
        <f t="shared" si="3"/>
        <v>4079.615840000006</v>
      </c>
      <c r="AC61" s="39">
        <f t="shared" si="6"/>
        <v>984.984369999991</v>
      </c>
      <c r="AD61" s="43">
        <v>0</v>
      </c>
      <c r="AE61" s="44">
        <v>0</v>
      </c>
      <c r="AF61" s="44">
        <v>23.225370310270716</v>
      </c>
      <c r="AG61" s="45"/>
      <c r="AH61" s="1"/>
      <c r="AI61" s="77">
        <v>-8662831</v>
      </c>
      <c r="AJ61" s="78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4">
        <f>SUM(N19:N61)</f>
        <v>24157185.69243</v>
      </c>
      <c r="O62" s="54">
        <f>SUM(O19:O61)</f>
        <v>13919604.561609998</v>
      </c>
      <c r="P62" s="51">
        <f t="shared" si="0"/>
        <v>57.62096934152352</v>
      </c>
      <c r="Q62" s="54">
        <f>SUM(Q19:Q61)</f>
        <v>14233580.02</v>
      </c>
      <c r="R62" s="51">
        <f>O62/Q62*100</f>
        <v>97.79412166195135</v>
      </c>
      <c r="S62" s="54">
        <f>SUM(S19:S61)</f>
        <v>26336705.036820002</v>
      </c>
      <c r="T62" s="54">
        <f>SUM(T19:T61)</f>
        <v>13733128.924359996</v>
      </c>
      <c r="U62" s="51">
        <f t="shared" si="1"/>
        <v>52.144445955408656</v>
      </c>
      <c r="V62" s="54">
        <f>SUM(V19:V61)</f>
        <v>13627842.604870003</v>
      </c>
      <c r="W62" s="51">
        <f>T62/V62*100</f>
        <v>100.77258244421144</v>
      </c>
      <c r="X62" s="52">
        <f>SUM(X19:X61)</f>
        <v>0</v>
      </c>
      <c r="Y62" s="53">
        <f>SUM(Y19:Y61)</f>
        <v>0</v>
      </c>
      <c r="Z62" s="54">
        <f>N62-S62</f>
        <v>-2179519.344390001</v>
      </c>
      <c r="AA62" s="54">
        <f t="shared" si="2"/>
        <v>186475.63725000247</v>
      </c>
      <c r="AB62" s="54">
        <f t="shared" si="3"/>
        <v>186475.63725000247</v>
      </c>
      <c r="AC62" s="55">
        <f t="shared" si="6"/>
        <v>605737.4151299968</v>
      </c>
      <c r="AD62" s="56" t="s">
        <v>54</v>
      </c>
      <c r="AE62" s="57" t="s">
        <v>55</v>
      </c>
      <c r="AI62" s="83">
        <f>SUM(AI19:AI61)</f>
        <v>-922006965.6800001</v>
      </c>
      <c r="AJ62" s="83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58"/>
      <c r="M63" s="59"/>
      <c r="N63" s="34" t="e">
        <f>#REF!/1000</f>
        <v>#REF!</v>
      </c>
      <c r="O63" s="34" t="e">
        <f>#REF!/1000</f>
        <v>#REF!</v>
      </c>
      <c r="P63" s="59">
        <v>66.7</v>
      </c>
      <c r="Q63" s="59">
        <f>SUM(Q19:Q62)</f>
        <v>28467160.04</v>
      </c>
      <c r="R63" s="59"/>
      <c r="S63" s="59"/>
      <c r="T63" s="59"/>
      <c r="U63" s="59"/>
      <c r="V63" s="59"/>
      <c r="W63" s="60"/>
      <c r="X63" s="61"/>
      <c r="Y63" s="61"/>
      <c r="Z63" s="59"/>
      <c r="AA63" s="59"/>
      <c r="AB63" s="84">
        <v>1924530.66369</v>
      </c>
      <c r="AC63" s="59"/>
      <c r="AD63" s="56"/>
      <c r="AE63" s="57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0"/>
      <c r="X64" s="1"/>
      <c r="Y64" s="1"/>
      <c r="Z64" s="1"/>
      <c r="AA64" s="1"/>
      <c r="AB64" s="62">
        <f>AB63+AB62</f>
        <v>2111006.3009400023</v>
      </c>
      <c r="AC64" s="1"/>
      <c r="AD64" s="6"/>
      <c r="AE64" s="6"/>
    </row>
    <row r="65" ht="39.75" customHeight="1">
      <c r="W65" s="60"/>
    </row>
    <row r="66" spans="11:26" s="89" customFormat="1" ht="70.5" customHeight="1">
      <c r="K66" s="99" t="s">
        <v>61</v>
      </c>
      <c r="L66" s="99"/>
      <c r="M66" s="99"/>
      <c r="N66" s="99"/>
      <c r="O66" s="99"/>
      <c r="P66" s="99"/>
      <c r="Q66" s="99"/>
      <c r="S66" s="100" t="s">
        <v>62</v>
      </c>
      <c r="T66" s="100"/>
      <c r="U66" s="100"/>
      <c r="V66" s="100"/>
      <c r="W66" s="100"/>
      <c r="X66" s="100"/>
      <c r="Y66" s="100"/>
      <c r="Z66" s="90"/>
    </row>
    <row r="67" spans="23:28" ht="12.75">
      <c r="W67" s="85"/>
      <c r="AB67" s="63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K66:Q66"/>
    <mergeCell ref="S66:Y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2016-06-20T06:56:04Z</cp:lastPrinted>
  <dcterms:created xsi:type="dcterms:W3CDTF">2007-02-26T07:16:01Z</dcterms:created>
  <dcterms:modified xsi:type="dcterms:W3CDTF">2016-08-22T13:28:28Z</dcterms:modified>
  <cp:category/>
  <cp:version/>
  <cp:contentType/>
  <cp:contentStatus/>
</cp:coreProperties>
</file>