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825" windowWidth="11805" windowHeight="5685" activeTab="0"/>
  </bookViews>
  <sheets>
    <sheet name="01.04.2016" sheetId="1" r:id="rId1"/>
  </sheets>
  <definedNames>
    <definedName name="_xlnm._FilterDatabase" localSheetId="0" hidden="1">'01.04.2016'!$A$6:$G$689</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ol1">#REF!</definedName>
    <definedName name="col10">#REF!</definedName>
    <definedName name="col11">#REF!</definedName>
    <definedName name="col12">#REF!</definedName>
    <definedName name="col13">#REF!</definedName>
    <definedName name="col14">#REF!</definedName>
    <definedName name="col15">#REF!</definedName>
    <definedName name="col16">#REF!</definedName>
    <definedName name="col17">#REF!</definedName>
    <definedName name="col18">#REF!</definedName>
    <definedName name="col19">#REF!</definedName>
    <definedName name="col2">#REF!</definedName>
    <definedName name="col20">#REF!</definedName>
    <definedName name="col21">#REF!</definedName>
    <definedName name="col22">#REF!</definedName>
    <definedName name="col23">#REF!</definedName>
    <definedName name="col24">#REF!</definedName>
    <definedName name="col25">#REF!</definedName>
    <definedName name="col26">#REF!</definedName>
    <definedName name="col27">#REF!</definedName>
    <definedName name="col28">#REF!</definedName>
    <definedName name="col29">#REF!</definedName>
    <definedName name="col3">#REF!</definedName>
    <definedName name="col4">#REF!</definedName>
    <definedName name="col5">#REF!</definedName>
    <definedName name="col6">#REF!</definedName>
    <definedName name="col7">#REF!</definedName>
    <definedName name="col8">#REF!</definedName>
    <definedName name="col9">#REF!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1">#REF!</definedName>
    <definedName name="End10">#REF!</definedName>
    <definedName name="End2">#REF!</definedName>
    <definedName name="End3">#REF!</definedName>
    <definedName name="End4">#REF!</definedName>
    <definedName name="End5">#REF!</definedName>
    <definedName name="End6">#REF!</definedName>
    <definedName name="End7">#REF!</definedName>
    <definedName name="End8">#REF!</definedName>
    <definedName name="End9">#REF!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'01.04.2016'!$3:$6</definedName>
    <definedName name="_xlnm.Print_Area" localSheetId="0">'01.04.2016'!$A$1:$G$692</definedName>
  </definedNames>
  <calcPr fullCalcOnLoad="1"/>
</workbook>
</file>

<file path=xl/sharedStrings.xml><?xml version="1.0" encoding="utf-8"?>
<sst xmlns="http://schemas.openxmlformats.org/spreadsheetml/2006/main" count="1470" uniqueCount="1366">
  <si>
    <t>Исполнено</t>
  </si>
  <si>
    <t>Наименование показателя</t>
  </si>
  <si>
    <t>Консолидированный бюджет</t>
  </si>
  <si>
    <t>Код по бюджетной классификации</t>
  </si>
  <si>
    <t>Утверждено</t>
  </si>
  <si>
    <t>% исполнения</t>
  </si>
  <si>
    <t>2</t>
  </si>
  <si>
    <t>тыс. рублей</t>
  </si>
  <si>
    <t>Г.А. Яковлева</t>
  </si>
  <si>
    <t>Заместитель начальника управления сводного бюджетного
планирования и анализа исполнения бюджета</t>
  </si>
  <si>
    <t>Доходы бюджета - Всего</t>
  </si>
  <si>
    <t>х</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</si>
  <si>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</si>
  <si>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</si>
  <si>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</si>
  <si>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</si>
  <si>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</si>
  <si>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</si>
  <si>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</si>
  <si>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</si>
  <si>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</si>
  <si>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</si>
  <si>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</si>
  <si>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</si>
  <si>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</si>
  <si>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</si>
  <si>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пиво, производимое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</si>
  <si>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</si>
  <si>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</si>
  <si>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</si>
  <si>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</si>
  <si>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</si>
  <si>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</si>
  <si>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</si>
  <si>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</si>
  <si>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</si>
  <si>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</si>
  <si>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</si>
  <si>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</si>
  <si>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</si>
  <si>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</si>
  <si>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</si>
  <si>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</si>
  <si>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t>
  </si>
  <si>
    <t>Единый сельскохозяйственный налог (за налоговые периоды, истекшие до 1 января 2011 года)</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</si>
  <si>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</si>
  <si>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</si>
  <si>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 зачисляемый в бюджеты муниципальных районов</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</si>
  <si>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</si>
  <si>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</si>
  <si>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</si>
  <si>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</si>
  <si>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</si>
  <si>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</si>
  <si>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</si>
  <si>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</si>
  <si>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</si>
  <si>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</si>
  <si>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</si>
  <si>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</si>
  <si>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Земельный налог</t>
  </si>
  <si>
    <t>Земельный налог с организаций</t>
  </si>
  <si>
    <t>Земельный налог с организаций, обладающих земельным участком, расположенным в границах городских округов</t>
  </si>
  <si>
    <t>Земельный налог с организаций, обладающих земельным участком, расположенным в границах сельских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</si>
  <si>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</si>
  <si>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t>
  </si>
  <si>
    <t>Земельный налог с физических лиц,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</si>
  <si>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</si>
  <si>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городских  поселений</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</si>
  <si>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</si>
  <si>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</si>
  <si>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</si>
  <si>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</si>
  <si>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</si>
  <si>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</si>
  <si>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</si>
  <si>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</si>
  <si>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</si>
  <si>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</si>
  <si>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</si>
  <si>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</si>
  <si>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</si>
  <si>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</si>
  <si>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</si>
  <si>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</si>
  <si>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</si>
  <si>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</si>
  <si>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</si>
  <si>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</si>
  <si>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</si>
  <si>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</si>
  <si>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</si>
  <si>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</si>
  <si>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разрешения на установку рекламной конструкции</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</si>
  <si>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</si>
  <si>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</si>
  <si>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</si>
  <si>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</si>
  <si>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</si>
  <si>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Государственная пошлина за выдачу разрешения на выброс вредных (загрязняющих) веществ в атмосферный воздух</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</si>
  <si>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</si>
  <si>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</si>
  <si>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</si>
  <si>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свидетельства о государственной аккредитации региональной спортивной федерации</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</si>
  <si>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</si>
  <si>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</si>
  <si>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</si>
  <si>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</si>
  <si>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</si>
  <si>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</si>
  <si>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</si>
  <si>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пользование природными ресурсами</t>
  </si>
  <si>
    <t>Платежи за добычу полезных ископаемых</t>
  </si>
  <si>
    <t>Платежи за добычу подземных вод</t>
  </si>
  <si>
    <t>Отчисления на воспроизводство минерально-сырьевой базы</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</si>
  <si>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</si>
  <si>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Налоги на имущество</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</si>
  <si>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</si>
  <si>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</si>
  <si>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</si>
  <si>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</si>
  <si>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</si>
  <si>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</si>
  <si>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</si>
  <si>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Прочие налоги и сборы (по отмененным налогам и сборам субъектов Российской Федерации)</t>
  </si>
  <si>
    <t>Налог с продаж</t>
  </si>
  <si>
    <t>Сбор на нужды образовательных учреждений, взимаемый с юридических лиц</t>
  </si>
  <si>
    <t>Прочие налоги и сборы (по отмененным местным налогам и сборам)</t>
  </si>
  <si>
    <t>Налог на рекламу</t>
  </si>
  <si>
    <t>Налог на рекламу, мобилизуемый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</si>
  <si>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</si>
  <si>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</si>
  <si>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</si>
  <si>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Прочие местные налоги и сборы</t>
  </si>
  <si>
    <t>Прочие местные налоги и сборы, мобилизуемые на территориях муниципальных районов</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</si>
  <si>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</si>
  <si>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</si>
  <si>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</si>
  <si>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</si>
  <si>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</si>
  <si>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</si>
  <si>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Проценты, полученные от предоставления бюджетных кредитов внутри страны за счет средств бюджетов муниципальных районов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</si>
  <si>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</si>
  <si>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</si>
  <si>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</si>
  <si>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</si>
  <si>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</si>
  <si>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</si>
  <si>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</si>
  <si>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</si>
  <si>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</si>
  <si>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</si>
  <si>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</si>
  <si>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</si>
  <si>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</si>
  <si>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</si>
  <si>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</si>
  <si>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</si>
  <si>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</si>
  <si>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</si>
  <si>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</si>
  <si>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Доходы от сдачи в аренду имущества, составляющего казну городских округов (за исключением земельных участков)</t>
  </si>
  <si>
    <t>Доходы от сдачи в аренду имущества, составляющего казну муниципальных районов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</si>
  <si>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</si>
  <si>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Доходы от сдачи в аренду имущества, составляющего казну городских поселений (за исключением земельных участков)</t>
  </si>
  <si>
    <t>Доходы от предоставления на платной основе парковок (парковочных мест), расположенных на автомобильных дорогах общего пользования и местах внеуличной дорожной сети</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</si>
  <si>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</si>
  <si>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</si>
  <si>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</si>
  <si>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</si>
  <si>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</si>
  <si>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</si>
  <si>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</si>
  <si>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</si>
  <si>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</si>
  <si>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</si>
  <si>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</si>
  <si>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</si>
  <si>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</si>
  <si>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сельских  поселениями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</si>
  <si>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</si>
  <si>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</si>
  <si>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</si>
  <si>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</si>
  <si>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</si>
  <si>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</si>
  <si>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</si>
  <si>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</si>
  <si>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</si>
  <si>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</si>
  <si>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</si>
  <si>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</si>
  <si>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</si>
  <si>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</si>
  <si>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Плата за иные виды негативного воздействия на окружающую среду</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</si>
  <si>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</si>
  <si>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</si>
  <si>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</si>
  <si>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</si>
  <si>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</si>
  <si>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</si>
  <si>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</si>
  <si>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</si>
  <si>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</si>
  <si>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</si>
  <si>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</si>
  <si>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</si>
  <si>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</si>
  <si>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(РАБОТ) И КОМПЕНСАЦИИ ЗАТРАТ ГОСУДАРСТВА</t>
  </si>
  <si>
    <t>Доходы от оказания платных услуг (работ)</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</si>
  <si>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</si>
  <si>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</si>
  <si>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</si>
  <si>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</si>
  <si>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</si>
  <si>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</si>
  <si>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Прочие доходы от оказания платных услуг (работ) получателями средств бюджетов городских округов</t>
  </si>
  <si>
    <t>Прочие доходы от оказания платных услуг (работ) получателями средств бюджетов муниципальных районов</t>
  </si>
  <si>
    <t>Прочие доходы от оказания платных услуг (работ) получателями средств бюджетов сельских поселений</t>
  </si>
  <si>
    <t>Прочие доходы от оказания платных услуг (работ) получателями средств бюджетов городских поселений</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</si>
  <si>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</si>
  <si>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</si>
  <si>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</si>
  <si>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Доходы, поступающие в порядке возмещения расходов, понесенных в связи с эксплуатацией имущества городских округов</t>
  </si>
  <si>
    <t>Доходы, поступающие в порядке возмещения расходов, понесенных в связи с эксплуатацией имущества муниципальных районов</t>
  </si>
  <si>
    <t>Доходы, поступающие в порядке возмещения расходов, понесенных в связи с эксплуатацией имущества сельских поселений</t>
  </si>
  <si>
    <t>Доходы, поступающие в порядке возмещения расходов, понесенных в связи с эксплуатацией  имущества городских поселений</t>
  </si>
  <si>
    <t>Прочие доходы от компенсации затрат государства</t>
  </si>
  <si>
    <t>Прочие доходы от компенсации затрат бюджетов субъектов Российской Федерации</t>
  </si>
  <si>
    <t>Прочие доходы от компенсации затрат бюджетов городских округов</t>
  </si>
  <si>
    <t>Прочие доходы от компенсации затрат бюджетов муниципальных районов</t>
  </si>
  <si>
    <t>Прочие доходы от компенсации затрат бюджетов сельских поселений</t>
  </si>
  <si>
    <t>Прочие доходы от компенсации затрат  бюджетов городских поселений</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</si>
  <si>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</si>
  <si>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</si>
  <si>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</si>
  <si>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продажи квартир, находящихся в собственности городских округов</t>
  </si>
  <si>
    <t>Доходы от продажи квартир, находящихся в собственности сельских поселений</t>
  </si>
  <si>
    <t>Доходы от продажи квартир, находящихся в собственности городских поселений</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</si>
  <si>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</si>
  <si>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</si>
  <si>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</si>
  <si>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</si>
  <si>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</si>
  <si>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</si>
  <si>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</si>
  <si>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</si>
  <si>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</si>
  <si>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</si>
  <si>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</si>
  <si>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</si>
  <si>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</si>
  <si>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</si>
  <si>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</si>
  <si>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</si>
  <si>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</si>
  <si>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</si>
  <si>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</si>
  <si>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</si>
  <si>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</si>
  <si>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</si>
  <si>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</si>
  <si>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</si>
  <si>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</si>
  <si>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</si>
  <si>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</si>
  <si>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</si>
  <si>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</si>
  <si>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</si>
  <si>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</si>
  <si>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</si>
  <si>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</si>
  <si>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</si>
  <si>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</si>
  <si>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</si>
  <si>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</si>
  <si>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</si>
  <si>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</si>
  <si>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Денежные взыскания (штрафы) за нарушение законодательства о налогах и сборах</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</si>
  <si>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</si>
  <si>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</si>
  <si>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</si>
  <si>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</si>
  <si>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</si>
  <si>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</si>
  <si>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</si>
  <si>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Денежные взыскания (штрафы) за нарушение бюджетного законодательства Российской Федерации</t>
  </si>
  <si>
    <t>Денежные взыскания (штрафы) за нарушение бюджетного законодательства (в части бюджетов субъектов Российской Федерации)</t>
  </si>
  <si>
    <t>Денежные взыскания (штрафы) за нарушение бюджетного законодательства (в части бюджетов городских округов)</t>
  </si>
  <si>
    <t>Денежные взыскания (штрафы) и иные суммы, взыскиваемые с лиц, виновных в совершении преступлений, и в возмещение ущерба имуществу</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</si>
  <si>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</si>
  <si>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</si>
  <si>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</si>
  <si>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</si>
  <si>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</si>
  <si>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</si>
  <si>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</si>
  <si>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</si>
  <si>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Доходы от возмещения ущерба при возникновении страховых случаев, когда выгодоприобретателями выступают получатели средств бюджетов сельских  поселений</t>
  </si>
  <si>
    <t>Доходы от возмещения ущерба при возникновении страховых случаев, когда выгодоприобретателями выступают получатели средств бюджетов городских поселений</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</si>
  <si>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</si>
  <si>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</si>
  <si>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поселений</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</si>
  <si>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</si>
  <si>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</si>
  <si>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</si>
  <si>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Денежные взыскания (штрафы) за нарушение законодательства Российской Федерации об охране и использовании животного мира</t>
  </si>
  <si>
    <t>Денежные взыскания (штрафы) за нарушение законодательства в области охраны окружающей среды</t>
  </si>
  <si>
    <t>Денежные взыскания (штрафы) за нарушение земельного законодательства</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</si>
  <si>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</si>
  <si>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</si>
  <si>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</si>
  <si>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Денежные взыскания (штрафы) за нарушение законодательства о рекламе</t>
  </si>
  <si>
    <t>Денежные взыскания (штрафы) за нарушение законодательства Российской Федерации о пожарной безопасности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</si>
  <si>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</si>
  <si>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Денежные взыскания (штрафы) за правонарушения в области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</si>
  <si>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</si>
  <si>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</si>
  <si>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</si>
  <si>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Денежные взыскания (штрафы) за нарушение законодательства Российской Федерации о безопасности дорожного движения</t>
  </si>
  <si>
    <t>Прочие денежные взыскания (штрафы) за правонарушения в области дорожного движения</t>
  </si>
  <si>
    <t>Денежные взыскания, налагаемые в возмещение ущерба, причиненного в результате незаконного или нецелевого использования бюджетных средств</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</si>
  <si>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</si>
  <si>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</si>
  <si>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</si>
  <si>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</si>
  <si>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</si>
  <si>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сельских поселений</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</si>
  <si>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t>
  </si>
  <si>
    <t>Суммы по искам о возмещении вреда, причиненного окружающей среде</t>
  </si>
  <si>
    <t>Суммы по искам о возмещении вреда, причиненного окружающей среде, подлежащие зачислению в бюджеты муниципальных районов</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</si>
  <si>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</si>
  <si>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</si>
  <si>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</si>
  <si>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t>
  </si>
  <si>
    <t>Денежные взыскания (штрафы) за нарушение законодательства Российской Федерации об электроэнергетике</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</si>
  <si>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</si>
  <si>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Денежные взыскания (штрафы) за нарушения законодательства Российской Федерации о промышленной безопасности</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</si>
  <si>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</si>
  <si>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</si>
  <si>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</si>
  <si>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</si>
  <si>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</si>
  <si>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</si>
  <si>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</si>
  <si>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</si>
  <si>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Прочие поступления от денежных взысканий (штрафов) и иных сумм в возмещение ущерба, зачисляемые в бюджеты городских округов</t>
  </si>
  <si>
    <t>Прочие поступления от денежных взысканий (штрафов) и иных сумм в возмещение ущерба, зачисляемые в бюджеты муниципальных районов</t>
  </si>
  <si>
    <t>Прочие поступления от денежных взысканий (штрафов) и иных сумм в возмещение ущерба, зачисляемые в бюджеты сельских  поселений</t>
  </si>
  <si>
    <t>Прочие поступления от денежных взысканий (штрафов) и иных сумм в возмещение ущерба, зачисляемые в бюджеты городских поселений</t>
  </si>
  <si>
    <t>ПРОЧИЕ НЕНАЛОГОВЫЕ ДОХОДЫ</t>
  </si>
  <si>
    <t>Невыясненные поступления</t>
  </si>
  <si>
    <t>Невыясненные поступления, зачисляемые в бюджеты субъектов Российской Федерации</t>
  </si>
  <si>
    <t>Невыясненные поступления, зачисляемые в бюджеты городских округов</t>
  </si>
  <si>
    <t>Невыясненные поступления, зачисляемые в бюджеты муниципальных районов</t>
  </si>
  <si>
    <t>Невыясненные поступления, зачисляемые в бюджеты сельских  поселений</t>
  </si>
  <si>
    <t>Невыясненные поступления, зачисляемые в бюджеты городских поселений</t>
  </si>
  <si>
    <t>Невыясненные поступления, зачисляемые в бюджеты территориальных фондов обязательного медицинского страхования</t>
  </si>
  <si>
    <t>Прочие неналоговые доходы</t>
  </si>
  <si>
    <t>Прочие неналоговые доходы бюджетов субъектов Российской Федерации</t>
  </si>
  <si>
    <t>Прочие неналоговые доходы бюджетов городских округов</t>
  </si>
  <si>
    <t>Прочие неналоговые доходы бюджетов муниципальных районов</t>
  </si>
  <si>
    <t>Прочие неналоговые доходы бюджетов сельских поселений</t>
  </si>
  <si>
    <t>Прочие неналоговые доходы бюджетов городских поселений</t>
  </si>
  <si>
    <t>Средства самообложения граждан</t>
  </si>
  <si>
    <t>Средства самообложения граждан, зачисляемые в бюджеты сельских  поселений</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</si>
  <si>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</si>
  <si>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</si>
  <si>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</si>
  <si>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</si>
  <si>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</si>
  <si>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поддержку мер по обеспечению сбалансированности бюджетов</t>
  </si>
  <si>
    <t>Дотации бюджетам субъектов Российской Федерации на поддержку мер по обеспечению сбалансированности бюджетов</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</si>
  <si>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</si>
  <si>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</si>
  <si>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</si>
  <si>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субъектов Российской Федерации на приобретение специализированной лесопожарной техники и оборудования</t>
  </si>
  <si>
    <t>Субсидии бюджетам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</si>
  <si>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Субсидии бюджетам субъектов Российской Федерации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</si>
  <si>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</si>
  <si>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</si>
  <si>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возмещение части затрат на приобретение элитных семян</t>
  </si>
  <si>
    <t>Субсидии бюджетам субъектов Российской Федерации на возмещение части затрат на закладку и уход за многолетними плодовыми и ягодными насаждениями</t>
  </si>
  <si>
    <t>Субсидии бюджетам субъектов Российской Федерации на возмещение части процентной ставки по краткосрочным кредитам (займам) на развитие растениеводства, переработки и реализации продукции растениеводства</t>
  </si>
  <si>
    <t>Субсидии бюджетам субъектов Российской Федерации на возмещение части процентной ставки по инвестиционным кредитам (займам) на развитие растениеводства, переработки и развитие инфраструктуры и логистического обеспечения рынков продукции растениеводства</t>
  </si>
  <si>
    <t>Субсидии бюджетам субъектов Российской Федерации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</si>
  <si>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</si>
  <si>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поддержку племенного животноводства</t>
  </si>
  <si>
    <t>Субсидии бюджетам субъектов Российской Федерации на 1 килограмм реализованного и (или) отгруженного на собственную переработку молока</t>
  </si>
  <si>
    <t>Субсидии бюджетам субъектов Российской Федерации на возмещение части процентной ставки по краткосрочным кредитам (займам) на развитие животноводства, переработки и реализации продукции животноводства</t>
  </si>
  <si>
    <t>Субсидии бюджетам субъектов Российской Федерации на возмещение части процентной ставки по инвестиционным кредитам (займам) на развитие животноводства, переработки и развитие инфраструктуры и логистического обеспечения рынков продукции животноводства</t>
  </si>
  <si>
    <t>Субсидии бюджетам субъектов Российской Федерации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t>
  </si>
  <si>
    <t>Субсидии бюджетам субъектов Российской Федерации на поддержку племенного крупного рогатого скота мясного направления</t>
  </si>
  <si>
    <t>Субсидии бюджетам субъектов Российской Федерации на возмещение части процентной ставки по долгосрочным, среднесрочным и краткосрочным кредитам, взятым малыми формами хозяйствования</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</si>
  <si>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</si>
  <si>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</si>
  <si>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Субсидии бюджетам на реализацию мероприятий по поэтапному внедрению Всероссийского физкультурно-спортивного комплекса "Готов к труду и обороне" (ГТО)</t>
  </si>
  <si>
    <t>Субсидии бюджетам субъектов Российской Федерации на реализацию мероприятий по поэтапному внедрению Всероссийского физкультурно-спортивного комплекса "Готов к труду и обороне" (ГТО)</t>
  </si>
  <si>
    <t>Субсидии бюджетам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</si>
  <si>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Субсидии бюджетам субъектов Российской Федерации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</si>
  <si>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Субсидии бюджетам на возмещение части процентной ставки по инвестиционным кредитам (займам) на строительство и реконструкцию объектов для молочного скотоводства</t>
  </si>
  <si>
    <t>Субсидии бюджетам субъектов Российской Федерации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</si>
  <si>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Субсидии бюджетам на поддержку племенного крупного рогатого скота молочного направления</t>
  </si>
  <si>
    <t>Субсидии бюджетам субъектов Российской Федерации на поддержку племенного крупного рогатого скота молочного направления</t>
  </si>
  <si>
    <t>Прочие субсидии</t>
  </si>
  <si>
    <t>Прочие субсидии бюджетам сельских поселений</t>
  </si>
  <si>
    <t>Субвенции бюджетам бюджетной системы Российской Федерации</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</si>
  <si>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</si>
  <si>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</si>
  <si>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государственную регистрацию актов гражданского состояния</t>
  </si>
  <si>
    <t>Субвенции бюджетам городских округов на государственную регистрацию актов гражданского состояния</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</si>
  <si>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</si>
  <si>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</si>
  <si>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</si>
  <si>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</si>
  <si>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</si>
  <si>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t>
  </si>
  <si>
    <t>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</si>
  <si>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</si>
  <si>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</si>
  <si>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</si>
  <si>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</si>
  <si>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</si>
  <si>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</si>
  <si>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</si>
  <si>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</si>
  <si>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</si>
  <si>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</si>
  <si>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</si>
  <si>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</si>
  <si>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</si>
  <si>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</si>
  <si>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на оказание отдельным категориям граждан государственной социальной помощи по обеспечению лекарственными препаратами, медицинскими изделиями,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</si>
  <si>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 медицинскими изделиями, а также специализированными продуктами лечебного питания для детей-инвалидов</t>
  </si>
  <si>
    <t>Субвенции бюджетам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</si>
  <si>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</si>
  <si>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</si>
  <si>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субъектов Российской Федерации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</si>
  <si>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на обеспечение жильем граждан, уволенных с военной службы (службы), и приравненных к ним лиц</t>
  </si>
  <si>
    <t>Субвенции бюджетам субъектов Российской Федерации на обеспечение жильем граждан, уволенных с военной службы (службы), и приравненных к ним лиц</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</si>
  <si>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</si>
  <si>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</si>
  <si>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</si>
  <si>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</si>
  <si>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</si>
  <si>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</si>
  <si>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t>
  </si>
  <si>
    <t>Прочие субвенции</t>
  </si>
  <si>
    <t>Прочие субвенции бюджетам городских округов</t>
  </si>
  <si>
    <t>Иные межбюджетные трансферты</t>
  </si>
  <si>
    <t>Межбюджетные трансферты, передаваемые бюджетам на содержание депутатов Государственной Думы и их помощников</t>
  </si>
  <si>
    <t>Межбюджетные трансферты, передаваемые бюджетам субъектов Российской Федерации на содержание депутатов Государственной Думы и их помощников</t>
  </si>
  <si>
    <t>Межбюджетные трансферты, передаваемые бюджетам на содержание членов Совета Федерации и их помощников</t>
  </si>
  <si>
    <t>Межбюджетные трансферты, передаваемые бюджетам субъектов Российской Федерации на содержание членов Совета Федерации и их помощников</t>
  </si>
  <si>
    <t>Межбюджетные трансферты, передаваемые бюджетам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</si>
  <si>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Межбюджетные трансферты, передаваемые бюджетам субъектов Российской Федерации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</si>
  <si>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</si>
  <si>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Межбюджетные трансферты,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Санкт-Петербурга</t>
  </si>
  <si>
    <t>Межбюджетные трансферты,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</si>
  <si>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Межбюджетные трансферты, передаваемые бюджетам субъектов Российской Федерации,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</si>
  <si>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Межбюджетные трансферты,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</si>
  <si>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Межбюджетные трансферты,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</si>
  <si>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</si>
  <si>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субъектов Российской Федерации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В и С</t>
  </si>
  <si>
    <t>Межбюджетные трансферты, передаваемые бюджетам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</si>
  <si>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Межбюджетные трансферты, передаваемые бюджетам субъектов Российской Федерации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</si>
  <si>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t>
  </si>
  <si>
    <t>Межбюджетные трансферты бюджетам на реализацию мероприятий по профилактике ВИЧ-инфекции и гепатитов В и С</t>
  </si>
  <si>
    <t>Межбюджетные трансферты, передаваемые бюджетам субъектов Российской Федерации на реализацию мероприятий по профилактике ВИЧ-инфекции и гепатитов В и С</t>
  </si>
  <si>
    <t>Прочие межбюджетные трансферты, передаваемые бюджетам</t>
  </si>
  <si>
    <t>Прочие межбюджетные трансферты, передаваемые бюджетам субъектов Российской Федерации</t>
  </si>
  <si>
    <t>Прочие межбюджетные трансферты, передаваемые бюджетам городских округов</t>
  </si>
  <si>
    <t>Прочие межбюджетные трансферты, передаваемые бюджетам сельских поселений</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</si>
  <si>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</si>
  <si>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</si>
  <si>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t>
  </si>
  <si>
    <t>БЕЗВОЗМЕЗДНЫЕ ПОСТУПЛЕНИЯ ОТ НЕГОСУДАРСТВЕННЫХ ОРГАНИЗАЦИЙ</t>
  </si>
  <si>
    <t>Безвозмездные поступления  от негосударственных организаций в бюджеты городских округов</t>
  </si>
  <si>
    <t>Поступления от денежных пожертвований, предоставляемых негосударственными организациями получателям средств  бюджетов городских округов</t>
  </si>
  <si>
    <t>Безвозмездные поступления  от негосударственных организаций в бюджеты муниципальных районов</t>
  </si>
  <si>
    <t>Безвозмездные поступления  от негосударственных организаций в бюджеты сельских  поселений</t>
  </si>
  <si>
    <t>Безвозмездные поступления  от негосударственных организаций в бюджеты городских поселений</t>
  </si>
  <si>
    <t>Прочие безвозмездные поступления от негосударственных организаций в бюджеты муниципальных районов</t>
  </si>
  <si>
    <t>Прочие безвозмездные поступления от негосударственных организаций в бюджеты сельских  поселений</t>
  </si>
  <si>
    <t>Прочие безвозмездные поступления от негосударственных организаций в бюджеты городских поселений</t>
  </si>
  <si>
    <t>ПРОЧИЕ БЕЗВОЗМЕЗДНЫЕ ПОСТУПЛЕНИЯ</t>
  </si>
  <si>
    <t>Прочие безвозмездные поступления в бюджеты городских округов</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</si>
  <si>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округов</t>
  </si>
  <si>
    <t>Поступления от денежных пожертвований, предоставляемых физическими лицами получателям средств бюджетов городских округов</t>
  </si>
  <si>
    <t>Прочие безвозмездные поступления в бюджеты муниципальных районов</t>
  </si>
  <si>
    <t>Прочие безвозмездные поступления в бюджеты сельских поселений</t>
  </si>
  <si>
    <t>Прочие безвозмездные поступления в бюджеты городских поселений</t>
  </si>
  <si>
    <t>Поступления от денежных пожертвований, предоставляемых физическими лицами получателям средств бюджетов муниципальных районов</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</si>
  <si>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</si>
  <si>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</si>
  <si>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</si>
  <si>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</si>
  <si>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</si>
  <si>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</si>
  <si>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</si>
  <si>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</si>
  <si>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</si>
  <si>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</si>
  <si>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Доходы бюджетов муниципальных районов от возврата  организациями остатков субсидий прошлых лет</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</si>
  <si>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</si>
  <si>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муниципальных районов от возврата бюджетными учреждениями остатков субсидий прошлых лет</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</si>
  <si>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</si>
  <si>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Доходы бюджетов муниципальных районов от возврата иными организациями остатков субсидий прошлых лет</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</si>
  <si>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</si>
  <si>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</si>
  <si>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</si>
  <si>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</si>
  <si>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</si>
  <si>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</si>
  <si>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</si>
  <si>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</si>
  <si>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</si>
  <si>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</si>
  <si>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</si>
  <si>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</si>
  <si>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</si>
  <si>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</si>
  <si>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</si>
  <si>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</si>
  <si>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</si>
  <si>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00010302110010000110</t>
  </si>
  <si>
    <t>00010302120010000110</t>
  </si>
  <si>
    <t>00010302130010000110</t>
  </si>
  <si>
    <t>00010302230010000110</t>
  </si>
  <si>
    <t>00010302240010000110</t>
  </si>
  <si>
    <t>00010302250010000110</t>
  </si>
  <si>
    <t>00010302260010000110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</si>
  <si>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</si>
  <si>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</si>
  <si>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</si>
  <si>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</si>
  <si>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</si>
  <si>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</si>
  <si>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</si>
  <si>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</si>
  <si>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</si>
  <si>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00010502000020000110</t>
  </si>
  <si>
    <t>00010502010020000110</t>
  </si>
  <si>
    <t>00010502020020000110</t>
  </si>
  <si>
    <t>00010503000010000110</t>
  </si>
  <si>
    <t>00010503010010000110</t>
  </si>
  <si>
    <t>00010503020010000110</t>
  </si>
  <si>
    <t>00010504000020000110</t>
  </si>
  <si>
    <t>00010504010020000110</t>
  </si>
  <si>
    <t>00010504020020000110</t>
  </si>
  <si>
    <t>00010600000000000000</t>
  </si>
  <si>
    <t>00010601000000000110</t>
  </si>
  <si>
    <t>00010601020040000110</t>
  </si>
  <si>
    <t>00010601030100000110</t>
  </si>
  <si>
    <t>00010601030130000110</t>
  </si>
  <si>
    <t>00010602000020000110</t>
  </si>
  <si>
    <t>00010602010020000110</t>
  </si>
  <si>
    <t>00010602020020000110</t>
  </si>
  <si>
    <t>00010604000020000110</t>
  </si>
  <si>
    <t>00010604011020000110</t>
  </si>
  <si>
    <t>00010604012020000110</t>
  </si>
  <si>
    <t>00010605000020000110</t>
  </si>
  <si>
    <t>00010606000000000110</t>
  </si>
  <si>
    <t>00010606030000000110</t>
  </si>
  <si>
    <t>00010606032040000110</t>
  </si>
  <si>
    <t>00010606033100000110</t>
  </si>
  <si>
    <t>00010606033130000110</t>
  </si>
  <si>
    <t>00010606040000000110</t>
  </si>
  <si>
    <t>00010606042040000110</t>
  </si>
  <si>
    <t>00010606043100000110</t>
  </si>
  <si>
    <t>00010606043130000110</t>
  </si>
  <si>
    <t>00010700000000000000</t>
  </si>
  <si>
    <t>00010701000010000110</t>
  </si>
  <si>
    <t>00010701020010000110</t>
  </si>
  <si>
    <t>00010701030010000110</t>
  </si>
  <si>
    <t>00010704000010000110</t>
  </si>
  <si>
    <t>00010704010010000110</t>
  </si>
  <si>
    <t>00010704030010000110</t>
  </si>
  <si>
    <t>00010800000000000000</t>
  </si>
  <si>
    <t>00010803000010000110</t>
  </si>
  <si>
    <t>00010803010010000110</t>
  </si>
  <si>
    <t>00010804000010000110</t>
  </si>
  <si>
    <t>00010804020010000110</t>
  </si>
  <si>
    <t>00010806000010000110</t>
  </si>
  <si>
    <t>00010807000010000110</t>
  </si>
  <si>
    <t>00010807010010000110</t>
  </si>
  <si>
    <t>00010807020010000110</t>
  </si>
  <si>
    <t>00010807080010000110</t>
  </si>
  <si>
    <t>00010807082010000110</t>
  </si>
  <si>
    <t>00010807100010000110</t>
  </si>
  <si>
    <t>00010807110010000110</t>
  </si>
  <si>
    <t>00010807120010000110</t>
  </si>
  <si>
    <t>00010807130010000110</t>
  </si>
  <si>
    <t>00010807140010000110</t>
  </si>
  <si>
    <t>00010807142010000110</t>
  </si>
  <si>
    <t>00010807150010000110</t>
  </si>
  <si>
    <t>00010807160010000110</t>
  </si>
  <si>
    <t>00010807170010000110</t>
  </si>
  <si>
    <t>00010807172010000110</t>
  </si>
  <si>
    <t>00010807173010000110</t>
  </si>
  <si>
    <t>00010807175010000110</t>
  </si>
  <si>
    <t>00010807260010000110</t>
  </si>
  <si>
    <t>00010807262010000110</t>
  </si>
  <si>
    <t>00010807280010000110</t>
  </si>
  <si>
    <t>00010807282010000110</t>
  </si>
  <si>
    <t>00010807340010000110</t>
  </si>
  <si>
    <t>00010807380010000110</t>
  </si>
  <si>
    <t>00010807390010000110</t>
  </si>
  <si>
    <t>00010807400010000110</t>
  </si>
  <si>
    <t>00010900000000000000</t>
  </si>
  <si>
    <t>00010901000000000110</t>
  </si>
  <si>
    <t>00010901020040000110</t>
  </si>
  <si>
    <t>00010901030050000110</t>
  </si>
  <si>
    <t>00010903000000000110</t>
  </si>
  <si>
    <t>00010903020000000110</t>
  </si>
  <si>
    <t>00010903023010000110</t>
  </si>
  <si>
    <t>00010903080000000110</t>
  </si>
  <si>
    <t>00010903082020000110</t>
  </si>
  <si>
    <t>00010904000000000110</t>
  </si>
  <si>
    <t>00010904010020000110</t>
  </si>
  <si>
    <t>00010904020020000110</t>
  </si>
  <si>
    <t>00010904030010000110</t>
  </si>
  <si>
    <t>00010904050000000110</t>
  </si>
  <si>
    <t>00010904052040000110</t>
  </si>
  <si>
    <t>00010904053100000110</t>
  </si>
  <si>
    <t>00010904053130000110</t>
  </si>
  <si>
    <t>00010906000020000110</t>
  </si>
  <si>
    <t>00010906010020000110</t>
  </si>
  <si>
    <t>00010906020020000110</t>
  </si>
  <si>
    <t>00010907000000000110</t>
  </si>
  <si>
    <t>00010907010000000110</t>
  </si>
  <si>
    <t>00010907012040000110</t>
  </si>
  <si>
    <t>00010907030000000110</t>
  </si>
  <si>
    <t>00010907032040000110</t>
  </si>
  <si>
    <t>00010907033050000110</t>
  </si>
  <si>
    <t>00010907050000000110</t>
  </si>
  <si>
    <t>00010907053050000110</t>
  </si>
  <si>
    <t>00011100000000000000</t>
  </si>
  <si>
    <t>00011101000000000120</t>
  </si>
  <si>
    <t>00011101020020000120</t>
  </si>
  <si>
    <t>00011101040040000120</t>
  </si>
  <si>
    <t>00011103000000000120</t>
  </si>
  <si>
    <t>00011103020020000120</t>
  </si>
  <si>
    <t>00011103050050000120</t>
  </si>
  <si>
    <t>00011105000000000120</t>
  </si>
  <si>
    <t>00011105010000000120</t>
  </si>
  <si>
    <t>00011105012040000120</t>
  </si>
  <si>
    <t>00011105013100000120</t>
  </si>
  <si>
    <t>00011105013130000120</t>
  </si>
  <si>
    <t>00011105020000000120</t>
  </si>
  <si>
    <t>00011105022020000120</t>
  </si>
  <si>
    <t>00011105024040000120</t>
  </si>
  <si>
    <t>00011105025050000120</t>
  </si>
  <si>
    <t>00011105025100000120</t>
  </si>
  <si>
    <t>00011105025130000120</t>
  </si>
  <si>
    <t>00011105030000000120</t>
  </si>
  <si>
    <t>00011105032020000120</t>
  </si>
  <si>
    <t>00011105034040000120</t>
  </si>
  <si>
    <t>00011105035050000120</t>
  </si>
  <si>
    <t>00011105035100000120</t>
  </si>
  <si>
    <t>00011105035130000120</t>
  </si>
  <si>
    <t>00011105070000000120</t>
  </si>
  <si>
    <t>00011105072020000120</t>
  </si>
  <si>
    <t>00011105074040000120</t>
  </si>
  <si>
    <t>00011105075050000120</t>
  </si>
  <si>
    <t>00011105075100000120</t>
  </si>
  <si>
    <t>00011105075130000120</t>
  </si>
  <si>
    <t>00011105090000000120</t>
  </si>
  <si>
    <t>00011105092040000120</t>
  </si>
  <si>
    <t>00011105300000000120</t>
  </si>
  <si>
    <t>00011105310000000120</t>
  </si>
  <si>
    <t>00011105312040000120</t>
  </si>
  <si>
    <t>00011105313100000120</t>
  </si>
  <si>
    <t>00011105314100000120</t>
  </si>
  <si>
    <t>00011105320000000120</t>
  </si>
  <si>
    <t>00011105322020000120</t>
  </si>
  <si>
    <t>00011107000000000120</t>
  </si>
  <si>
    <t>00011107010000000120</t>
  </si>
  <si>
    <t>00011107012020000120</t>
  </si>
  <si>
    <t>00011107014040000120</t>
  </si>
  <si>
    <t>00011107015050000120</t>
  </si>
  <si>
    <t>00011107015100000120</t>
  </si>
  <si>
    <t>00011107015130000120</t>
  </si>
  <si>
    <t>00011109000000000120</t>
  </si>
  <si>
    <t>00011109040000000120</t>
  </si>
  <si>
    <t>00011109042020000120</t>
  </si>
  <si>
    <t>00011109044040000120</t>
  </si>
  <si>
    <t>00011109045050000120</t>
  </si>
  <si>
    <t>00011109045100000120</t>
  </si>
  <si>
    <t>00011109045130000120</t>
  </si>
  <si>
    <t>00011200000000000000</t>
  </si>
  <si>
    <t>00011201000010000120</t>
  </si>
  <si>
    <t>00011201010010000120</t>
  </si>
  <si>
    <t>00011201020010000120</t>
  </si>
  <si>
    <t>00011201030010000120</t>
  </si>
  <si>
    <t>00011201040010000120</t>
  </si>
  <si>
    <t>00011201050010000120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</si>
  <si>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</si>
  <si>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</si>
  <si>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</si>
  <si>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</si>
  <si>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</si>
  <si>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</si>
  <si>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</si>
  <si>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</si>
  <si>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</si>
  <si>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</si>
  <si>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</si>
  <si>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</si>
  <si>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</si>
  <si>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</si>
  <si>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</si>
  <si>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00011301400010000130</t>
  </si>
  <si>
    <t>00011301410010000130</t>
  </si>
  <si>
    <t>00011301500000000130</t>
  </si>
  <si>
    <t>00011301520020000130</t>
  </si>
  <si>
    <t>00011301990000000130</t>
  </si>
  <si>
    <t>00011301992020000130</t>
  </si>
  <si>
    <t>00011301994040000130</t>
  </si>
  <si>
    <t>00011301995050000130</t>
  </si>
  <si>
    <t>00011301995100000130</t>
  </si>
  <si>
    <t>00011301995130000130</t>
  </si>
  <si>
    <t>00011302000000000130</t>
  </si>
  <si>
    <t>00011302060000000130</t>
  </si>
  <si>
    <t>00011302062020000130</t>
  </si>
  <si>
    <t>00011302064040000130</t>
  </si>
  <si>
    <t>00011302065050000130</t>
  </si>
  <si>
    <t>00011302065100000130</t>
  </si>
  <si>
    <t>00011302065130000130</t>
  </si>
  <si>
    <t>00011302990000000130</t>
  </si>
  <si>
    <t>00011302992020000130</t>
  </si>
  <si>
    <t>00011302994040000130</t>
  </si>
  <si>
    <t>00011302995050000130</t>
  </si>
  <si>
    <t>00011302995100000130</t>
  </si>
  <si>
    <t>00011302995130000130</t>
  </si>
  <si>
    <t>00011400000000000000</t>
  </si>
  <si>
    <t>00011401000000000410</t>
  </si>
  <si>
    <t>00011401020020000410</t>
  </si>
  <si>
    <t>00011401040040000410</t>
  </si>
  <si>
    <t>00011401050100000410</t>
  </si>
  <si>
    <t>00011401050130000410</t>
  </si>
  <si>
    <t>00011402000000000000</t>
  </si>
  <si>
    <t>00011402020020000410</t>
  </si>
  <si>
    <t>00011402020020000440</t>
  </si>
  <si>
    <t>00011402022020000410</t>
  </si>
  <si>
    <t>00011402022020000440</t>
  </si>
  <si>
    <t>00011402023020000410</t>
  </si>
  <si>
    <t>00011402040040000410</t>
  </si>
  <si>
    <t>00011402040040000440</t>
  </si>
  <si>
    <t>00011402042040000440</t>
  </si>
  <si>
    <t>00011402043040000410</t>
  </si>
  <si>
    <t>00011402050050000410</t>
  </si>
  <si>
    <t>00011402050100000410</t>
  </si>
  <si>
    <t>00011402050130000410</t>
  </si>
  <si>
    <t>00011402052100000410</t>
  </si>
  <si>
    <t>00011402052130000410</t>
  </si>
  <si>
    <t>00011402053050000410</t>
  </si>
  <si>
    <t>00011402053100000410</t>
  </si>
  <si>
    <t>00011402053130000410</t>
  </si>
  <si>
    <t>00011406000000000430</t>
  </si>
  <si>
    <t>00011406010000000430</t>
  </si>
  <si>
    <t>00011406012040000430</t>
  </si>
  <si>
    <t>00011406013100000430</t>
  </si>
  <si>
    <t>00011406013130000430</t>
  </si>
  <si>
    <t>00011406020000000430</t>
  </si>
  <si>
    <t>00011406022020000430</t>
  </si>
  <si>
    <t>00011406024040000430</t>
  </si>
  <si>
    <t>00011406025050000430</t>
  </si>
  <si>
    <t>00011406025100000430</t>
  </si>
  <si>
    <t>00011406025130000430</t>
  </si>
  <si>
    <t>00011406300000000430</t>
  </si>
  <si>
    <t>00011406310000000430</t>
  </si>
  <si>
    <t>00011406312040000430</t>
  </si>
  <si>
    <t>00011406313100000430</t>
  </si>
  <si>
    <t>00011406313130000430</t>
  </si>
  <si>
    <t>00011500000000000000</t>
  </si>
  <si>
    <t>00011502000000000140</t>
  </si>
  <si>
    <t>00011502020020000140</t>
  </si>
  <si>
    <t>00011600000000000000</t>
  </si>
  <si>
    <t>00011602000000000140</t>
  </si>
  <si>
    <t>00011602030020000140</t>
  </si>
  <si>
    <t>00011603000000000140</t>
  </si>
  <si>
    <t>00011603010010000140</t>
  </si>
  <si>
    <t>00011603020020000140</t>
  </si>
  <si>
    <t>00011603030010000140</t>
  </si>
  <si>
    <t>00011606000010000140</t>
  </si>
  <si>
    <t>00011608000010000140</t>
  </si>
  <si>
    <t>00011608010010000140</t>
  </si>
  <si>
    <t>00011608020010000140</t>
  </si>
  <si>
    <t>00011618000000000140</t>
  </si>
  <si>
    <t>00011618020020000140</t>
  </si>
  <si>
    <t>00011618040040000140</t>
  </si>
  <si>
    <t>00011621000000000140</t>
  </si>
  <si>
    <t>00011621020020000140</t>
  </si>
  <si>
    <t>00011621050050000140</t>
  </si>
  <si>
    <t>00011623000000000140</t>
  </si>
  <si>
    <t>00011623020020000140</t>
  </si>
  <si>
    <t>00011623021020000140</t>
  </si>
  <si>
    <t>00011623040040000140</t>
  </si>
  <si>
    <t>00011623041040000140</t>
  </si>
  <si>
    <t>00011623050050000140</t>
  </si>
  <si>
    <t>00011623050100000140</t>
  </si>
  <si>
    <t>00011623050130000140</t>
  </si>
  <si>
    <t>00011623051050000140</t>
  </si>
  <si>
    <t>00011623051100000140</t>
  </si>
  <si>
    <t>00011623052130000140</t>
  </si>
  <si>
    <t>00011625000000000140</t>
  </si>
  <si>
    <t>00011625010010000140</t>
  </si>
  <si>
    <t>00011625020010000140</t>
  </si>
  <si>
    <t>00011625030010000140</t>
  </si>
  <si>
    <t>00011625050010000140</t>
  </si>
  <si>
    <t>00011625060010000140</t>
  </si>
  <si>
    <t>00011625080000000140</t>
  </si>
  <si>
    <t>00011625084040000140</t>
  </si>
  <si>
    <t>00011625086020000140</t>
  </si>
  <si>
    <t>00011626000010000140</t>
  </si>
  <si>
    <t>00011627000010000140</t>
  </si>
  <si>
    <t>00011628000010000140</t>
  </si>
  <si>
    <t>00011630000010000140</t>
  </si>
  <si>
    <t>00011630010010000140</t>
  </si>
  <si>
    <t>00011630012010000140</t>
  </si>
  <si>
    <t>00011630013010000140</t>
  </si>
  <si>
    <t>00011630020010000140</t>
  </si>
  <si>
    <t>00011630030010000140</t>
  </si>
  <si>
    <t>00011632000000000140</t>
  </si>
  <si>
    <t>00011632000020000140</t>
  </si>
  <si>
    <t>00011633000000000140</t>
  </si>
  <si>
    <t>00011633020020000140</t>
  </si>
  <si>
    <t>00011633040040000140</t>
  </si>
  <si>
    <t>00011633050050000140</t>
  </si>
  <si>
    <t>00011633050100000140</t>
  </si>
  <si>
    <t>00011633050130000140</t>
  </si>
  <si>
    <t>00011635000000000140</t>
  </si>
  <si>
    <t>00011635030050000140</t>
  </si>
  <si>
    <t>00011637000000000140</t>
  </si>
  <si>
    <t>00011637020020000140</t>
  </si>
  <si>
    <t>00011637030040000140</t>
  </si>
  <si>
    <t>00011637040130000140</t>
  </si>
  <si>
    <t>00011641000010000140</t>
  </si>
  <si>
    <t>00011643000010000140</t>
  </si>
  <si>
    <t>00011645000010000140</t>
  </si>
  <si>
    <t>00011646000000000140</t>
  </si>
  <si>
    <t>00011646000020000140</t>
  </si>
  <si>
    <t>00011651000020000140</t>
  </si>
  <si>
    <t>00011651020020000140</t>
  </si>
  <si>
    <t>00011651030020000140</t>
  </si>
  <si>
    <t>00011651040020000140</t>
  </si>
  <si>
    <t>00011690000000000140</t>
  </si>
  <si>
    <t>00011690020020000140</t>
  </si>
  <si>
    <t>00011690040040000140</t>
  </si>
  <si>
    <t>00011690050050000140</t>
  </si>
  <si>
    <t>00011690050100000140</t>
  </si>
  <si>
    <t>00011690050130000140</t>
  </si>
  <si>
    <t>00011700000000000000</t>
  </si>
  <si>
    <t>00011701000000000180</t>
  </si>
  <si>
    <t>00011701020020000180</t>
  </si>
  <si>
    <t>00011701040040000180</t>
  </si>
  <si>
    <t>00011701050050000180</t>
  </si>
  <si>
    <t>00011701050100000180</t>
  </si>
  <si>
    <t>00011701050130000180</t>
  </si>
  <si>
    <t>00011701090090000180</t>
  </si>
  <si>
    <t>00011705000000000180</t>
  </si>
  <si>
    <t>00011705020020000180</t>
  </si>
  <si>
    <t>00011705040040000180</t>
  </si>
  <si>
    <t>00011705050050000180</t>
  </si>
  <si>
    <t>00011705050100000180</t>
  </si>
  <si>
    <t>00011705050130000180</t>
  </si>
  <si>
    <t>00011714000000000180</t>
  </si>
  <si>
    <t>00011714030100000180</t>
  </si>
  <si>
    <t>00020000000000000000</t>
  </si>
  <si>
    <t>00020200000000000000</t>
  </si>
  <si>
    <t>00020201000000000151</t>
  </si>
  <si>
    <t>00020201001000000151</t>
  </si>
  <si>
    <t>00020201001020000151</t>
  </si>
  <si>
    <t>00020201003000000151</t>
  </si>
  <si>
    <t>00020201003020000151</t>
  </si>
  <si>
    <t>00020201007000000151</t>
  </si>
  <si>
    <t>00020201007020000151</t>
  </si>
  <si>
    <t>00020202000000000151</t>
  </si>
  <si>
    <t>00020202124020000151</t>
  </si>
  <si>
    <t>00020202133000000151</t>
  </si>
  <si>
    <t>00020202133020000151</t>
  </si>
  <si>
    <t>00020202172020000151</t>
  </si>
  <si>
    <t>00020202173020000151</t>
  </si>
  <si>
    <t>00020202174020000151</t>
  </si>
  <si>
    <t>00020202177020000151</t>
  </si>
  <si>
    <t>00020202181020000151</t>
  </si>
  <si>
    <t>00020202182020000151</t>
  </si>
  <si>
    <t>00020202183020000151</t>
  </si>
  <si>
    <t>00020202184020000151</t>
  </si>
  <si>
    <t>00020202185020000151</t>
  </si>
  <si>
    <t>00020202186020000151</t>
  </si>
  <si>
    <t>00020202190020000151</t>
  </si>
  <si>
    <t>00020202191020000151</t>
  </si>
  <si>
    <t>00020202192020000151</t>
  </si>
  <si>
    <t>00020202193020000151</t>
  </si>
  <si>
    <t>00020202198020000151</t>
  </si>
  <si>
    <t>00020202208020000151</t>
  </si>
  <si>
    <t>00020202213020000151</t>
  </si>
  <si>
    <t>00020202220000000151</t>
  </si>
  <si>
    <t>00020202220020000151</t>
  </si>
  <si>
    <t>00020202245000000151</t>
  </si>
  <si>
    <t>00020202245020000151</t>
  </si>
  <si>
    <t>00020202250000000151</t>
  </si>
  <si>
    <t>00020202250020000151</t>
  </si>
  <si>
    <t>00020202258000000151</t>
  </si>
  <si>
    <t>00020202258020000151</t>
  </si>
  <si>
    <t>00020202999000000151</t>
  </si>
  <si>
    <t>00020202999100000151</t>
  </si>
  <si>
    <t>00020203000000000151</t>
  </si>
  <si>
    <t>00020203001000000151</t>
  </si>
  <si>
    <t>00020203001020000151</t>
  </si>
  <si>
    <t>00020203003000000151</t>
  </si>
  <si>
    <t>00020203003040000151</t>
  </si>
  <si>
    <t>00020203004000000151</t>
  </si>
  <si>
    <t>00020203004020000151</t>
  </si>
  <si>
    <t>00020203007000000151</t>
  </si>
  <si>
    <t>00020203007020000151</t>
  </si>
  <si>
    <t>00020203007040000151</t>
  </si>
  <si>
    <t>00020203011000000151</t>
  </si>
  <si>
    <t>00020203011020000151</t>
  </si>
  <si>
    <t>00020203012000000151</t>
  </si>
  <si>
    <t>00020203012020000151</t>
  </si>
  <si>
    <t>00020203015000000151</t>
  </si>
  <si>
    <t>00020203015020000151</t>
  </si>
  <si>
    <t>00020203018000000151</t>
  </si>
  <si>
    <t>00020203018020000151</t>
  </si>
  <si>
    <t>00020203019000000151</t>
  </si>
  <si>
    <t>00020203019020000151</t>
  </si>
  <si>
    <t>00020203020000000151</t>
  </si>
  <si>
    <t>00020203020020000151</t>
  </si>
  <si>
    <t>00020203025000000151</t>
  </si>
  <si>
    <t>00020203025020000151</t>
  </si>
  <si>
    <t>00020203053000000151</t>
  </si>
  <si>
    <t>00020203053020000151</t>
  </si>
  <si>
    <t>00020203068000000151</t>
  </si>
  <si>
    <t>00020203068020000151</t>
  </si>
  <si>
    <t>00020203069000000151</t>
  </si>
  <si>
    <t>00020203069020000151</t>
  </si>
  <si>
    <t>00020203070000000151</t>
  </si>
  <si>
    <t>00020203070020000151</t>
  </si>
  <si>
    <t>00020203077000000151</t>
  </si>
  <si>
    <t>00020203077020000151</t>
  </si>
  <si>
    <t>00020203122000000151</t>
  </si>
  <si>
    <t>00020203122020000151</t>
  </si>
  <si>
    <t>00020203123000000151</t>
  </si>
  <si>
    <t>00020203123020000151</t>
  </si>
  <si>
    <t>00020203128000000151</t>
  </si>
  <si>
    <t>00020203128020000151</t>
  </si>
  <si>
    <t>00020203998020000151</t>
  </si>
  <si>
    <t>00020203999000000151</t>
  </si>
  <si>
    <t>00020203999040000151</t>
  </si>
  <si>
    <t>00020204000000000151</t>
  </si>
  <si>
    <t>00020204001000000151</t>
  </si>
  <si>
    <t>00020204001020000151</t>
  </si>
  <si>
    <t>00020204002000000151</t>
  </si>
  <si>
    <t>00020204002020000151</t>
  </si>
  <si>
    <t>00020204017000000151</t>
  </si>
  <si>
    <t>00020204017020000151</t>
  </si>
  <si>
    <t>00020204025000000151</t>
  </si>
  <si>
    <t>00020204025020000151</t>
  </si>
  <si>
    <t>00020204041000000151</t>
  </si>
  <si>
    <t>00020204041020000151</t>
  </si>
  <si>
    <t>00020204042000000151</t>
  </si>
  <si>
    <t>00020204042020000151</t>
  </si>
  <si>
    <t>00020204047020000151</t>
  </si>
  <si>
    <t>00020204055020000151</t>
  </si>
  <si>
    <t>00020204062000000151</t>
  </si>
  <si>
    <t>00020204062020000151</t>
  </si>
  <si>
    <t>00020204064020000151</t>
  </si>
  <si>
    <t>00020204066000000151</t>
  </si>
  <si>
    <t>00020204066020000151</t>
  </si>
  <si>
    <t>00020204999000000151</t>
  </si>
  <si>
    <t>00020204999020000151</t>
  </si>
  <si>
    <t>00020204999040000151</t>
  </si>
  <si>
    <t>00020204999100000151</t>
  </si>
  <si>
    <t>00020300000000000000</t>
  </si>
  <si>
    <t>00020302000020000180</t>
  </si>
  <si>
    <t>00020302040020000180</t>
  </si>
  <si>
    <t>00020400000000000000</t>
  </si>
  <si>
    <t>00020404000040000180</t>
  </si>
  <si>
    <t>00020404020040000180</t>
  </si>
  <si>
    <t>00020405000050000180</t>
  </si>
  <si>
    <t>00020405000100000180</t>
  </si>
  <si>
    <t>00020405000130000180</t>
  </si>
  <si>
    <t>00020405099050000180</t>
  </si>
  <si>
    <t>00020405099100000180</t>
  </si>
  <si>
    <t>00020405099130000180</t>
  </si>
  <si>
    <t>00020700000000000000</t>
  </si>
  <si>
    <t>00020704000040000180</t>
  </si>
  <si>
    <t>00020704010040000180</t>
  </si>
  <si>
    <t>00020704020040000180</t>
  </si>
  <si>
    <t>00020704050040000180</t>
  </si>
  <si>
    <t>00020705000050000180</t>
  </si>
  <si>
    <t>00020705000100000180</t>
  </si>
  <si>
    <t>00020705000130000180</t>
  </si>
  <si>
    <t>00020705020050000180</t>
  </si>
  <si>
    <t>00020705030050000180</t>
  </si>
  <si>
    <t>00020705030100000180</t>
  </si>
  <si>
    <t>00020705030130000180</t>
  </si>
  <si>
    <t>00021800000000000000</t>
  </si>
  <si>
    <t>00021800000000000151</t>
  </si>
  <si>
    <t>00021800000000000180</t>
  </si>
  <si>
    <t>00021802000020000151</t>
  </si>
  <si>
    <t>00021802000020000180</t>
  </si>
  <si>
    <t>00021802010020000180</t>
  </si>
  <si>
    <t>00021802030020000180</t>
  </si>
  <si>
    <t>00021802060020000151</t>
  </si>
  <si>
    <t>00021804000040000180</t>
  </si>
  <si>
    <t>00021804010040000180</t>
  </si>
  <si>
    <t>00021805000050000180</t>
  </si>
  <si>
    <t>00021805000130000151</t>
  </si>
  <si>
    <t>00021805010050000180</t>
  </si>
  <si>
    <t>00021805010130000151</t>
  </si>
  <si>
    <t>00021805030050000180</t>
  </si>
  <si>
    <t>00021900000000000000</t>
  </si>
  <si>
    <t>00021902000020000151</t>
  </si>
  <si>
    <t>Расходы бюджета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</si>
  <si>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</si>
  <si>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</si>
  <si>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</si>
  <si>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</si>
  <si>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</si>
  <si>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</si>
  <si>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</si>
  <si>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</si>
  <si>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</si>
  <si>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</si>
  <si>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</si>
  <si>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</si>
  <si>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</si>
  <si>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</si>
  <si>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Защита населения и территории от чрезвычайных ситуаций природного и техногенного характера, гражданская оборона</t>
  </si>
  <si>
    <t>Обеспечение пожарной безопасности</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</si>
  <si>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</si>
  <si>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</si>
  <si>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</si>
  <si>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</si>
  <si>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Воспроизводство минерально-сырьевой базы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</si>
  <si>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</si>
  <si>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</si>
  <si>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</si>
  <si>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</si>
  <si>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</si>
  <si>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</si>
  <si>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Прикладные научные исследования в области национальной экономики</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</si>
  <si>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</si>
  <si>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</si>
  <si>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</si>
  <si>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</si>
  <si>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</si>
  <si>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</si>
  <si>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</si>
  <si>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</si>
  <si>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</si>
  <si>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</si>
  <si>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</si>
  <si>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</si>
  <si>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</si>
  <si>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Среднее профессиональное образование</t>
  </si>
  <si>
    <t>Профессиональная подготовка, переподготовка и повышение квалификации</t>
  </si>
  <si>
    <t>Высшее и послевузовское профессиональное образование</t>
  </si>
  <si>
    <t>Молодежная политика и оздоровление детей</t>
  </si>
  <si>
    <t>Другие вопросы в области образования</t>
  </si>
  <si>
    <t>КУЛЬТУРА, КИНЕМАТОГРАФИЯ</t>
  </si>
  <si>
    <t>Культура</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</si>
  <si>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</si>
  <si>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</si>
  <si>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</si>
  <si>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</si>
  <si>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</si>
  <si>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</si>
  <si>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</si>
  <si>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её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</si>
  <si>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</si>
  <si>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</si>
  <si>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</si>
  <si>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</si>
  <si>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</si>
  <si>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</si>
  <si>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</si>
  <si>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</si>
  <si>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Физическая культура</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</si>
  <si>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</si>
  <si>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</si>
  <si>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</si>
  <si>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</si>
  <si>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</si>
  <si>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</si>
  <si>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</si>
  <si>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И МУНИЦИПАЛЬНОГО ДОЛГА</t>
  </si>
  <si>
    <t>Обслуживание государственного внутреннего и муниципального долга</t>
  </si>
  <si>
    <t>МЕЖБЮДЖЕТНЫЕ ТРАНСФЕРТЫ ОБЩЕГО ХАРАКТЕРА БЮДЖЕТАМ СУБЪЕКТОВ РОССИЙСКОЙ ФЕДЕРАЦИИ И МУНИЦИПАЛЬНЫХ ОБРАЗОВАНИЙ</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</si>
  <si>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</si>
  <si>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</si>
  <si>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</si>
  <si>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Результат исполнения бюджета (дефицит "--", профицит "+")</t>
  </si>
  <si>
    <t>0100</t>
  </si>
  <si>
    <t>0102</t>
  </si>
  <si>
    <t>0103</t>
  </si>
  <si>
    <t>0104</t>
  </si>
  <si>
    <t>0105</t>
  </si>
  <si>
    <t>0106</t>
  </si>
  <si>
    <t>0107</t>
  </si>
  <si>
    <t>0108</t>
  </si>
  <si>
    <t>0111</t>
  </si>
  <si>
    <t>0113</t>
  </si>
  <si>
    <t>0200</t>
  </si>
  <si>
    <t>0203</t>
  </si>
  <si>
    <t>0300</t>
  </si>
  <si>
    <t>0304</t>
  </si>
  <si>
    <t>0309</t>
  </si>
  <si>
    <t>0310</t>
  </si>
  <si>
    <t>0311</t>
  </si>
  <si>
    <t>0314</t>
  </si>
  <si>
    <t>0400</t>
  </si>
  <si>
    <t>0401</t>
  </si>
  <si>
    <t>0404</t>
  </si>
  <si>
    <t>0405</t>
  </si>
  <si>
    <t>0406</t>
  </si>
  <si>
    <t>0407</t>
  </si>
  <si>
    <t>0408</t>
  </si>
  <si>
    <t>0409</t>
  </si>
  <si>
    <t>0410</t>
  </si>
  <si>
    <t>0411</t>
  </si>
  <si>
    <t>0412</t>
  </si>
  <si>
    <t>0500</t>
  </si>
  <si>
    <t>0501</t>
  </si>
  <si>
    <t>0502</t>
  </si>
  <si>
    <t>0503</t>
  </si>
  <si>
    <t>0505</t>
  </si>
  <si>
    <t>0600</t>
  </si>
  <si>
    <t>0601</t>
  </si>
  <si>
    <t>0603</t>
  </si>
  <si>
    <t>0605</t>
  </si>
  <si>
    <t>0700</t>
  </si>
  <si>
    <t>0701</t>
  </si>
  <si>
    <t>0702</t>
  </si>
  <si>
    <t>0704</t>
  </si>
  <si>
    <t>0705</t>
  </si>
  <si>
    <t>0706</t>
  </si>
  <si>
    <t>0707</t>
  </si>
  <si>
    <t>0709</t>
  </si>
  <si>
    <t>0800</t>
  </si>
  <si>
    <t>0801</t>
  </si>
  <si>
    <t>0804</t>
  </si>
  <si>
    <t>0900</t>
  </si>
  <si>
    <t>0901</t>
  </si>
  <si>
    <t>0902</t>
  </si>
  <si>
    <t>0903</t>
  </si>
  <si>
    <t>0904</t>
  </si>
  <si>
    <t>0905</t>
  </si>
  <si>
    <t>0906</t>
  </si>
  <si>
    <t>0909</t>
  </si>
  <si>
    <t>1000</t>
  </si>
  <si>
    <t>1001</t>
  </si>
  <si>
    <t>1002</t>
  </si>
  <si>
    <t>1003</t>
  </si>
  <si>
    <t>1004</t>
  </si>
  <si>
    <t>1006</t>
  </si>
  <si>
    <t>1100</t>
  </si>
  <si>
    <t>1101</t>
  </si>
  <si>
    <t>1102</t>
  </si>
  <si>
    <t>1103</t>
  </si>
  <si>
    <t>1105</t>
  </si>
  <si>
    <t>1200</t>
  </si>
  <si>
    <t>1201</t>
  </si>
  <si>
    <t>1202</t>
  </si>
  <si>
    <t>1204</t>
  </si>
  <si>
    <t>1300</t>
  </si>
  <si>
    <t>1301</t>
  </si>
  <si>
    <t>1400</t>
  </si>
  <si>
    <t>1401</t>
  </si>
  <si>
    <t>1402</t>
  </si>
  <si>
    <t>1403</t>
  </si>
  <si>
    <t>ИТОГО</t>
  </si>
  <si>
    <t>ИСТОЧНИКИ ВНУТРЕННЕГО ФИНАНСИРОВАНИЯ ДЕФИЦИТОВ БЮДЖЕТОВ</t>
  </si>
  <si>
    <t>Государственные   (муниципальные)   ценные   бумаги,   номинальная стоимость которых указана в валюте Российской Федерации</t>
  </si>
  <si>
    <t>Размещение государственных   (муниципальных)   ценных бумаг, номинальная стоимость которых указана в валюте Российской Федерации</t>
  </si>
  <si>
    <t>Погашение государственных (муниципальных) ценных бумаг, номинальная стоимость которых указана в валюте Российской Федерации</t>
  </si>
  <si>
    <t>Размещение государственных ценных бумаг субъектов Российской Федерации, номинальная стоимость которых указана в валюте Российской Федерации</t>
  </si>
  <si>
    <t>Погашение государственных ценных бумаг субъектов Российской Федерации, номинальная стоимость которых указана в валюте Российской Федерации</t>
  </si>
  <si>
    <t>Кредиты кредитных организаций в валюте Российской Федерации</t>
  </si>
  <si>
    <t>Получение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</si>
  <si>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</si>
  <si>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Получение кредитов от кредитных организаций бюджетами субъектов Российской Федерации в валюте Российской Федерации</t>
  </si>
  <si>
    <t>Погашение бюджетами субъектов Российской Федерации кредитов от кредитных организаций в валюте Российской Федерации</t>
  </si>
  <si>
    <t>Получение кредитов от кредитных организаций бюджетами городских округов в валюте Российской Федерации</t>
  </si>
  <si>
    <t>Погашение бюджетами городских округов кредитов от кредитных организаций в валюте Российской Федерации</t>
  </si>
  <si>
    <t>Получение кредитов от кредитных организаций бюджетами муниципальных районов в валюте Российской Федерации</t>
  </si>
  <si>
    <t>Погашение бюджетами муниципальных районов кредитов от кредитных организаций в валюте Российской Федерации</t>
  </si>
  <si>
    <t>Получение кредитов от кредитных организаций бюджетами городских поселений в валюте Российской Федерации</t>
  </si>
  <si>
    <t>Погашение бюджетами городских поселений кредитов от кредитных организаций в валюте Российской Федерации</t>
  </si>
  <si>
    <t>Бюджетные кредиты от других бюджетов бюджетной системы Российской Федерации</t>
  </si>
  <si>
    <t>Бюджетные кредиты от других бюджетов бюджетной системы Российской Федерации в валюте Российской Федерации</t>
  </si>
  <si>
    <t>Получение бюджетных кредитов от других бюджетов бюджетной системы Российской Федерации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</si>
  <si>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</si>
  <si>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</si>
  <si>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</si>
  <si>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городских округов в валюте Российской Федерации</t>
  </si>
  <si>
    <t>Погашение бюджетами городских округов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</si>
  <si>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муниципальных районов в валюте Российской Федерации</t>
  </si>
  <si>
    <t>Погашение бюджетами муниципальных районов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</si>
  <si>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сельских поселений в валюте Российской Федерации</t>
  </si>
  <si>
    <t>Погашение бюджетами сельских поселений кредитов от других бюджетов бюджетной системы Российской Федерации в валюте Российской Федерации</t>
  </si>
  <si>
    <t>Погашение бюджетами городских поселений кредитов от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</si>
  <si>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</si>
  <si>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Акции и иные формы участия в капитале, находящиеся в государственной и муниципальной собственности</t>
  </si>
  <si>
    <t>Средства от продажи акций и иных форм участия в капитале, находящихся в государственной и муниципальной собственности</t>
  </si>
  <si>
    <t>Средства от продажи акций и иных форм участия в капитале, находящихся в собственности муниципальных районов</t>
  </si>
  <si>
    <t>Исполнение государственных и муниципальных гарантий</t>
  </si>
  <si>
    <t>Исполнение государственных и муниципальных гарантий в валюте Российской Федерации</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</si>
  <si>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</si>
  <si>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Исполнение муниципальных гарантий сельских поселений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t>
  </si>
  <si>
    <t>Исполнение муниципальных гарантий городских поселений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</si>
  <si>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</si>
  <si>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</si>
  <si>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</si>
  <si>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</si>
  <si>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</si>
  <si>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Возврат бюджетных кредитов, предоставленных юридическим лицам из бюджетов сельских поселений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</si>
  <si>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</si>
  <si>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</si>
  <si>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</si>
  <si>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</si>
  <si>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</si>
  <si>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</si>
  <si>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Прочие источники внутреннего финансирования дефицитов бюджетов</t>
  </si>
  <si>
    <t>Привлечение прочих источников внутреннего финансирования дефицитов бюджетов</t>
  </si>
  <si>
    <t>Привлечение прочих источников внутреннего финансирования дефицитов бюджетов городских поселений</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</si>
  <si>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</si>
  <si>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</si>
  <si>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</si>
  <si>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</si>
  <si>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</si>
  <si>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</si>
  <si>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Увеличение прочих остатков денежных средств  бюджетов городских округов</t>
  </si>
  <si>
    <t>Увеличение прочих остатков денежных средств  бюджетов муниципальных районов</t>
  </si>
  <si>
    <t>Увеличение прочих остатков денежных средств бюджетов сельских поселений</t>
  </si>
  <si>
    <t>Увеличение прочих остатков денежных средств бюджетов городских поселений</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</si>
  <si>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</si>
  <si>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</si>
  <si>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</si>
  <si>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</si>
  <si>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Уменьшение прочих остатков денежных средств бюджетов городских округов</t>
  </si>
  <si>
    <t>Уменьшение прочих остатков денежных средств бюджетов муниципальных районов</t>
  </si>
  <si>
    <t>Уменьшение прочих остатков денежных средств бюджетов сельских поселений</t>
  </si>
  <si>
    <t>Уменьшение прочих остатков денежных средств бюджетов городских поселений</t>
  </si>
  <si>
    <t>СВОДКА ОБ ИСПОЛНЕНИИ КОНСОЛИДИРОВАННОГО БЮДЖЕТА ТВЕРСКОЙ ОБЛАСТИ
НА 1 апреля 2016 ГОДА</t>
  </si>
  <si>
    <t>00001000000000000000</t>
  </si>
  <si>
    <t>00001010000000000000</t>
  </si>
  <si>
    <t>00001010000000000700</t>
  </si>
  <si>
    <t>00001010000000000800</t>
  </si>
  <si>
    <t>00001010000020000710</t>
  </si>
  <si>
    <t>00001010000020000810</t>
  </si>
  <si>
    <t>00001020000000000000</t>
  </si>
  <si>
    <t>00001020000000000700</t>
  </si>
  <si>
    <t>00001020000000000800</t>
  </si>
  <si>
    <t>00001020000020000710</t>
  </si>
  <si>
    <t>00001020000020000810</t>
  </si>
  <si>
    <t>00001020000040000710</t>
  </si>
  <si>
    <t>00001020000040000810</t>
  </si>
  <si>
    <t>00001020000050000710</t>
  </si>
  <si>
    <t>00001020000050000810</t>
  </si>
  <si>
    <t>00001020000130000710</t>
  </si>
  <si>
    <t>00001020000130000810</t>
  </si>
  <si>
    <t>00001030000000000000</t>
  </si>
  <si>
    <t>00001030100000000000</t>
  </si>
  <si>
    <t>00001030100000000700</t>
  </si>
  <si>
    <t>00001030100000000800</t>
  </si>
  <si>
    <t>00001030100020000710</t>
  </si>
  <si>
    <t>00001030100020000810</t>
  </si>
  <si>
    <t>00001030100040000710</t>
  </si>
  <si>
    <t>00001030100040000810</t>
  </si>
  <si>
    <t>00001030100050000710</t>
  </si>
  <si>
    <t>00001030100050000810</t>
  </si>
  <si>
    <t>00001030100100000710</t>
  </si>
  <si>
    <t>00001030100100000810</t>
  </si>
  <si>
    <t>00001030100130000810</t>
  </si>
  <si>
    <t>00001060000000000000</t>
  </si>
  <si>
    <t>00001060100000000000</t>
  </si>
  <si>
    <t>00001060100000000630</t>
  </si>
  <si>
    <t>00001060100050000630</t>
  </si>
  <si>
    <t>00001060400000000000</t>
  </si>
  <si>
    <t>00001060401000000000</t>
  </si>
  <si>
    <t>00001060401000000800</t>
  </si>
  <si>
    <t>00001060401100000810</t>
  </si>
  <si>
    <t>00001060401130000810</t>
  </si>
  <si>
    <t>00001060500000000000</t>
  </si>
  <si>
    <t>00001060500000000500</t>
  </si>
  <si>
    <t>00001060500000000600</t>
  </si>
  <si>
    <t>00001060501000000600</t>
  </si>
  <si>
    <t>00001060501020000640</t>
  </si>
  <si>
    <t>00001060501100000640</t>
  </si>
  <si>
    <t>00001060502000000500</t>
  </si>
  <si>
    <t>00001060502000000600</t>
  </si>
  <si>
    <t>00001060502020000540</t>
  </si>
  <si>
    <t>00001060502020000640</t>
  </si>
  <si>
    <t>00001060502050000540</t>
  </si>
  <si>
    <t>00001060502050000640</t>
  </si>
  <si>
    <t>00001060600000000000</t>
  </si>
  <si>
    <t>00001060600000000700</t>
  </si>
  <si>
    <t>00001060600130000710</t>
  </si>
  <si>
    <t>00001050000000000000</t>
  </si>
  <si>
    <t>00001050000000000500</t>
  </si>
  <si>
    <t>00001050200000000500</t>
  </si>
  <si>
    <t>00001050201000000510</t>
  </si>
  <si>
    <t>00001050201020000510</t>
  </si>
  <si>
    <t>00001050201040000510</t>
  </si>
  <si>
    <t>00001050201050000510</t>
  </si>
  <si>
    <t>00001050201100000510</t>
  </si>
  <si>
    <t>00001050201130000510</t>
  </si>
  <si>
    <t>00001050000000000600</t>
  </si>
  <si>
    <t>00001050200000000600</t>
  </si>
  <si>
    <t>00001050201000000610</t>
  </si>
  <si>
    <t>00001050201020000610</t>
  </si>
  <si>
    <t>00001050201040000610</t>
  </si>
  <si>
    <t>00001050201050000610</t>
  </si>
  <si>
    <t>00001050201100000610</t>
  </si>
  <si>
    <t>00001050201130000610</t>
  </si>
  <si>
    <t>Факт за аналогичный период прошлого года</t>
  </si>
  <si>
    <t>Темп роста поступлений к аналогичному периоду прошлого года, %</t>
  </si>
  <si>
    <t>Справочно</t>
  </si>
  <si>
    <t>Возврат сумм доходов от уплаты акцизов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 за счет доходов бюджетов субъектов Российской Федерации9</t>
  </si>
  <si>
    <t>00010302290010000110</t>
  </si>
  <si>
    <t>Прочие местные налоги и сборы, мобилизуемые на территориях городских округов</t>
  </si>
  <si>
    <t>00010907052040000110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</si>
  <si>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</si>
  <si>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00011402052050000410</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</si>
  <si>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округов</t>
  </si>
  <si>
    <t>00011623042040000140</t>
  </si>
  <si>
    <t>Субсидии бюджетам субъектов Российской Федерации на реализацию дополнительных мероприятий в сфере занятости населения</t>
  </si>
  <si>
    <t>00020202101020000151</t>
  </si>
  <si>
    <t>Межбюджетные трансферты, передаваемые бюджетам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</si>
  <si>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00020204081000000151</t>
  </si>
  <si>
    <t>Межбюджетные трансферты, передаваемые бюджетам субъектов Российской Федерации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</si>
  <si>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00020204081020000151</t>
  </si>
  <si>
    <t>Межбюджетные трансферты, передаваемые бюджетам субъектов Российской Федерации на финансовое обеспечение дорожной деятельности</t>
  </si>
  <si>
    <t>00020204091020000151</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</si>
  <si>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</si>
  <si>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00020302060020000180</t>
  </si>
  <si>
    <t>Поступления от денежных пожертвований, предоставляемых негосударственными организациями получателям средств  бюджетов сельских  поселений</t>
  </si>
  <si>
    <t>00020405020100000180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</si>
  <si>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муниципальных районов</t>
  </si>
  <si>
    <t>00020705010050000180</t>
  </si>
  <si>
    <t>Поступления от денежных пожертвований, предоставляемых физическими лицами получателям средств бюджетов городских поселений</t>
  </si>
  <si>
    <t>00020705020130000180</t>
  </si>
  <si>
    <t>Доходы бюджетов городских округов от возврата иными организациями остатков субсидий прошлых лет</t>
  </si>
  <si>
    <t>00021804030040000180</t>
  </si>
  <si>
    <t>Доходы бюджетов городских поселений от возврата бюджетными учреждениями остатков субсидий прошлых лет</t>
  </si>
  <si>
    <t>00021805010130000180</t>
  </si>
  <si>
    <t>Доходы бюджетов городских поселений от возврата  организациями остатков субсидий прошлых лет</t>
  </si>
  <si>
    <t>00021805000130000180</t>
  </si>
  <si>
    <t>Доходы бюджетов муниципальных районов от возврата автономными учреждениями остатков субсидий прошлых лет</t>
  </si>
  <si>
    <t>00021805020050000180</t>
  </si>
  <si>
    <t>Возврат бюджетных кредитов, предоставленных юридическим лицам из бюджетов городских округов в валюте Российской Федерации</t>
  </si>
  <si>
    <t>00001060501040000640</t>
  </si>
  <si>
    <t>Возврат бюджетных кредитов, предоставленных юридическим лицам из бюджетов муниципальных районов в валюте Российской Федерации</t>
  </si>
  <si>
    <t>00001060501050000640</t>
  </si>
  <si>
    <t>Операции по управлению остатками средств на единых счетах бюджетов</t>
  </si>
  <si>
    <t>00001061000000000000</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</si>
  <si>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</si>
  <si>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00001061002000000500</t>
  </si>
  <si>
    <t>Увеличение финансовых активов в  собственности субъектов Российской Федерации за счет средств организаций,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t>
  </si>
  <si>
    <t>00001061002020000550</t>
  </si>
  <si>
    <t>св.200</t>
  </si>
</sst>
</file>

<file path=xl/styles.xml><?xml version="1.0" encoding="utf-8"?>
<styleSheet xmlns="http://schemas.openxmlformats.org/spreadsheetml/2006/main">
  <numFmts count="4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FC19]d\ mmmm\ yyyy\ &quot;г.&quot;"/>
    <numFmt numFmtId="173" formatCode="_-* #,##0.0_р_._-;\-* #,##0.0_р_._-;_-* &quot;-&quot;?_р_._-;_-@_-"/>
    <numFmt numFmtId="174" formatCode="#,##0.0"/>
    <numFmt numFmtId="175" formatCode="_-* #,##0_р_._-;\-* #,##0_р_._-;_-* &quot;-&quot;?_р_._-;_-@_-"/>
    <numFmt numFmtId="176" formatCode="#,##0.0_р_."/>
    <numFmt numFmtId="177" formatCode="_-* #,##0.00_р_._-;\-* #,##0.00_р_._-;_-* &quot;-&quot;?_р_._-;_-@_-"/>
    <numFmt numFmtId="178" formatCode="_-* #,##0.000_р_._-;\-* #,##0.000_р_._-;_-* &quot;-&quot;?_р_._-;_-@_-"/>
    <numFmt numFmtId="179" formatCode="_-* #,##0.0000_р_._-;\-* #,##0.0000_р_._-;_-* &quot;-&quot;?_р_._-;_-@_-"/>
    <numFmt numFmtId="180" formatCode="_-* #,##0.00000_р_._-;\-* #,##0.00000_р_._-;_-* &quot;-&quot;?_р_._-;_-@_-"/>
    <numFmt numFmtId="181" formatCode="_-* #,##0.000000_р_._-;\-* #,##0.000000_р_._-;_-* &quot;-&quot;?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_-* #,##0.000_р_._-;\-* #,##0.000_р_._-;_-* &quot;-&quot;??_р_._-;_-@_-"/>
    <numFmt numFmtId="187" formatCode="_-* #,##0.0000_р_._-;\-* #,##0.0000_р_._-;_-* &quot;-&quot;??_р_._-;_-@_-"/>
    <numFmt numFmtId="188" formatCode="_-* #,##0.00000_р_._-;\-* #,##0.00000_р_._-;_-* &quot;-&quot;??_р_._-;_-@_-"/>
    <numFmt numFmtId="189" formatCode="_-* #,##0.000000_р_._-;\-* #,##0.000000_р_._-;_-* &quot;-&quot;??_р_._-;_-@_-"/>
    <numFmt numFmtId="190" formatCode="_-* #,##0.0000000_р_._-;\-* #,##0.0000000_р_._-;_-* &quot;-&quot;??_р_._-;_-@_-"/>
    <numFmt numFmtId="191" formatCode="#,##0.000"/>
    <numFmt numFmtId="192" formatCode="#,##0.0000"/>
    <numFmt numFmtId="193" formatCode="#,##0.00000"/>
    <numFmt numFmtId="194" formatCode="#,##0.000000"/>
    <numFmt numFmtId="195" formatCode="#,##0.0000000"/>
  </numFmts>
  <fonts count="46">
    <font>
      <sz val="10"/>
      <name val="Arial Cyr"/>
      <family val="0"/>
    </font>
    <font>
      <b/>
      <sz val="10"/>
      <name val="Arial Cyr"/>
      <family val="0"/>
    </font>
    <font>
      <i/>
      <sz val="10"/>
      <name val="Arial Cyr"/>
      <family val="0"/>
    </font>
    <font>
      <b/>
      <i/>
      <sz val="10"/>
      <name val="Arial Cyr"/>
      <family val="0"/>
    </font>
    <font>
      <sz val="8"/>
      <name val="Arial Cyr"/>
      <family val="0"/>
    </font>
    <font>
      <u val="single"/>
      <sz val="10"/>
      <color indexed="12"/>
      <name val="Arial Cyr"/>
      <family val="0"/>
    </font>
    <font>
      <u val="single"/>
      <sz val="10"/>
      <color indexed="36"/>
      <name val="Arial Cyr"/>
      <family val="0"/>
    </font>
    <font>
      <b/>
      <sz val="10"/>
      <name val="Times New Roman"/>
      <family val="1"/>
    </font>
    <font>
      <sz val="10"/>
      <name val="Times New Roman"/>
      <family val="1"/>
    </font>
    <font>
      <sz val="8"/>
      <name val="Times New Roman"/>
      <family val="1"/>
    </font>
    <font>
      <b/>
      <sz val="9"/>
      <name val="Times New Roman"/>
      <family val="1"/>
    </font>
    <font>
      <b/>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medium"/>
      <top style="thin"/>
      <bottom style="hair"/>
    </border>
    <border>
      <left>
        <color indexed="63"/>
      </left>
      <right style="thin"/>
      <top style="thin"/>
      <bottom style="thin"/>
    </border>
    <border>
      <left style="thin"/>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29" fillId="0" borderId="0">
      <alignment/>
      <protection/>
    </xf>
    <xf numFmtId="0" fontId="6"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43">
    <xf numFmtId="0" fontId="0" fillId="0" borderId="0" xfId="0" applyAlignment="1">
      <alignment/>
    </xf>
    <xf numFmtId="49" fontId="7" fillId="0" borderId="10" xfId="0" applyNumberFormat="1" applyFont="1" applyFill="1" applyBorder="1" applyAlignment="1">
      <alignment horizontal="center" vertical="center" wrapText="1"/>
    </xf>
    <xf numFmtId="0" fontId="8" fillId="0" borderId="0" xfId="0" applyFont="1" applyFill="1" applyAlignment="1">
      <alignment/>
    </xf>
    <xf numFmtId="0" fontId="8" fillId="0" borderId="0" xfId="0" applyFont="1" applyFill="1" applyAlignment="1">
      <alignment horizontal="left"/>
    </xf>
    <xf numFmtId="49" fontId="8" fillId="0" borderId="0" xfId="0" applyNumberFormat="1" applyFont="1" applyFill="1" applyAlignment="1">
      <alignment/>
    </xf>
    <xf numFmtId="0" fontId="7" fillId="0" borderId="0" xfId="0" applyFont="1" applyFill="1" applyAlignment="1">
      <alignment horizontal="center" wrapText="1"/>
    </xf>
    <xf numFmtId="0" fontId="7" fillId="0" borderId="0" xfId="0" applyFont="1" applyFill="1" applyAlignment="1">
      <alignment/>
    </xf>
    <xf numFmtId="0" fontId="10" fillId="0" borderId="10" xfId="0"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9" fillId="0" borderId="0" xfId="0" applyFont="1" applyFill="1" applyAlignment="1">
      <alignment/>
    </xf>
    <xf numFmtId="49" fontId="9" fillId="0" borderId="10" xfId="0" applyNumberFormat="1" applyFont="1" applyFill="1" applyBorder="1" applyAlignment="1">
      <alignment horizontal="center" shrinkToFit="1"/>
    </xf>
    <xf numFmtId="49" fontId="11" fillId="0" borderId="10" xfId="0" applyNumberFormat="1" applyFont="1" applyFill="1" applyBorder="1" applyAlignment="1">
      <alignment horizontal="center"/>
    </xf>
    <xf numFmtId="0" fontId="9" fillId="0" borderId="10" xfId="0" applyFont="1" applyFill="1" applyBorder="1" applyAlignment="1">
      <alignment horizontal="left" wrapText="1" indent="2"/>
    </xf>
    <xf numFmtId="0" fontId="11" fillId="0" borderId="10" xfId="0" applyFont="1" applyFill="1" applyBorder="1" applyAlignment="1">
      <alignment horizontal="left" wrapText="1" indent="1"/>
    </xf>
    <xf numFmtId="0" fontId="11" fillId="0" borderId="10" xfId="0" applyFont="1" applyFill="1" applyBorder="1" applyAlignment="1">
      <alignment horizontal="left" wrapText="1" indent="2"/>
    </xf>
    <xf numFmtId="49" fontId="11" fillId="0" borderId="10" xfId="0" applyNumberFormat="1" applyFont="1" applyFill="1" applyBorder="1" applyAlignment="1">
      <alignment horizontal="center" shrinkToFit="1"/>
    </xf>
    <xf numFmtId="0" fontId="11" fillId="0" borderId="0" xfId="0" applyFont="1" applyFill="1" applyAlignment="1">
      <alignment/>
    </xf>
    <xf numFmtId="0" fontId="9" fillId="0" borderId="11" xfId="0" applyFont="1" applyFill="1" applyBorder="1" applyAlignment="1">
      <alignment horizontal="left" wrapText="1" indent="2"/>
    </xf>
    <xf numFmtId="0" fontId="7" fillId="0" borderId="0" xfId="0" applyFont="1" applyFill="1" applyAlignment="1">
      <alignment horizontal="center"/>
    </xf>
    <xf numFmtId="173" fontId="9" fillId="0" borderId="10" xfId="0" applyNumberFormat="1" applyFont="1" applyFill="1" applyBorder="1" applyAlignment="1">
      <alignment horizontal="right" shrinkToFit="1"/>
    </xf>
    <xf numFmtId="173" fontId="11" fillId="0" borderId="10" xfId="0" applyNumberFormat="1" applyFont="1" applyFill="1" applyBorder="1" applyAlignment="1">
      <alignment horizontal="right"/>
    </xf>
    <xf numFmtId="173" fontId="11" fillId="0" borderId="10" xfId="0" applyNumberFormat="1" applyFont="1" applyFill="1" applyBorder="1" applyAlignment="1">
      <alignment horizontal="right" shrinkToFit="1"/>
    </xf>
    <xf numFmtId="0" fontId="7" fillId="0" borderId="0" xfId="0" applyFont="1" applyFill="1" applyAlignment="1">
      <alignment horizontal="left"/>
    </xf>
    <xf numFmtId="49" fontId="7" fillId="0" borderId="0" xfId="0" applyNumberFormat="1" applyFont="1" applyFill="1" applyAlignment="1">
      <alignment/>
    </xf>
    <xf numFmtId="0" fontId="11" fillId="0" borderId="11" xfId="0" applyFont="1" applyFill="1" applyBorder="1" applyAlignment="1">
      <alignment horizontal="left" wrapText="1" indent="2"/>
    </xf>
    <xf numFmtId="0" fontId="9" fillId="0" borderId="0" xfId="0" applyFont="1" applyFill="1" applyBorder="1" applyAlignment="1">
      <alignment horizontal="left" wrapText="1" indent="2"/>
    </xf>
    <xf numFmtId="49" fontId="9" fillId="0" borderId="0" xfId="0" applyNumberFormat="1" applyFont="1" applyFill="1" applyBorder="1" applyAlignment="1">
      <alignment horizontal="center" shrinkToFit="1"/>
    </xf>
    <xf numFmtId="173" fontId="9" fillId="0" borderId="0" xfId="0" applyNumberFormat="1" applyFont="1" applyFill="1" applyBorder="1" applyAlignment="1">
      <alignment horizontal="right" shrinkToFit="1"/>
    </xf>
    <xf numFmtId="173" fontId="9" fillId="0" borderId="0" xfId="0" applyNumberFormat="1" applyFont="1" applyFill="1" applyAlignment="1">
      <alignment/>
    </xf>
    <xf numFmtId="173" fontId="9" fillId="0" borderId="10" xfId="0" applyNumberFormat="1" applyFont="1" applyFill="1" applyBorder="1" applyAlignment="1">
      <alignment horizontal="right"/>
    </xf>
    <xf numFmtId="173" fontId="11" fillId="0" borderId="0" xfId="0" applyNumberFormat="1" applyFont="1" applyFill="1" applyAlignment="1">
      <alignment/>
    </xf>
    <xf numFmtId="173" fontId="9" fillId="33" borderId="10" xfId="0" applyNumberFormat="1" applyFont="1" applyFill="1" applyBorder="1" applyAlignment="1">
      <alignment horizontal="right" shrinkToFit="1"/>
    </xf>
    <xf numFmtId="173" fontId="8" fillId="0" borderId="0" xfId="0" applyNumberFormat="1" applyFont="1" applyFill="1" applyAlignment="1">
      <alignment/>
    </xf>
    <xf numFmtId="173" fontId="11" fillId="0" borderId="12" xfId="0" applyNumberFormat="1" applyFont="1" applyFill="1" applyBorder="1" applyAlignment="1">
      <alignment horizontal="right" shrinkToFit="1"/>
    </xf>
    <xf numFmtId="173" fontId="9" fillId="0" borderId="12" xfId="0" applyNumberFormat="1" applyFont="1" applyFill="1" applyBorder="1" applyAlignment="1">
      <alignment horizontal="right" shrinkToFit="1"/>
    </xf>
    <xf numFmtId="0" fontId="7" fillId="0" borderId="0" xfId="0" applyFont="1" applyFill="1" applyAlignment="1">
      <alignment horizontal="center" wrapText="1"/>
    </xf>
    <xf numFmtId="0" fontId="7" fillId="0" borderId="0" xfId="0" applyFont="1" applyFill="1" applyAlignment="1">
      <alignment horizontal="center"/>
    </xf>
    <xf numFmtId="0" fontId="7" fillId="0" borderId="0" xfId="0" applyFont="1" applyFill="1" applyAlignment="1">
      <alignment horizontal="left" wrapText="1"/>
    </xf>
    <xf numFmtId="0" fontId="7"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0" fontId="0" fillId="0" borderId="12" xfId="0"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2">
    <pageSetUpPr fitToPage="1"/>
  </sheetPr>
  <dimension ref="A1:K693"/>
  <sheetViews>
    <sheetView showGridLines="0" showZeros="0" tabSelected="1" view="pageBreakPreview" zoomScaleSheetLayoutView="100" zoomScalePageLayoutView="0" workbookViewId="0" topLeftCell="A1">
      <pane ySplit="6" topLeftCell="A7" activePane="bottomLeft" state="frozen"/>
      <selection pane="topLeft" activeCell="A1" sqref="A1"/>
      <selection pane="bottomLeft" activeCell="E15" sqref="E15"/>
    </sheetView>
  </sheetViews>
  <sheetFormatPr defaultColWidth="9.00390625" defaultRowHeight="12.75"/>
  <cols>
    <col min="1" max="1" width="55.25390625" style="3" customWidth="1"/>
    <col min="2" max="2" width="20.875" style="3" customWidth="1"/>
    <col min="3" max="3" width="15.75390625" style="4" customWidth="1"/>
    <col min="4" max="4" width="15.375" style="4" customWidth="1"/>
    <col min="5" max="5" width="12.375" style="2" customWidth="1"/>
    <col min="6" max="6" width="15.375" style="2" customWidth="1"/>
    <col min="7" max="7" width="12.875" style="2" customWidth="1"/>
    <col min="8" max="8" width="14.625" style="2" customWidth="1"/>
    <col min="9" max="9" width="12.375" style="2" bestFit="1" customWidth="1"/>
    <col min="10" max="10" width="13.875" style="2" customWidth="1"/>
    <col min="11" max="11" width="12.375" style="2" customWidth="1"/>
    <col min="12" max="16384" width="9.125" style="2" customWidth="1"/>
  </cols>
  <sheetData>
    <row r="1" spans="1:7" ht="46.5" customHeight="1">
      <c r="A1" s="36" t="s">
        <v>1248</v>
      </c>
      <c r="B1" s="37"/>
      <c r="C1" s="37"/>
      <c r="D1" s="37"/>
      <c r="E1" s="37"/>
      <c r="F1" s="19"/>
      <c r="G1" s="19"/>
    </row>
    <row r="2" spans="1:7" ht="16.5" customHeight="1">
      <c r="A2" s="5"/>
      <c r="B2" s="19"/>
      <c r="C2" s="19"/>
      <c r="D2" s="19"/>
      <c r="E2" s="19"/>
      <c r="F2" s="19"/>
      <c r="G2" s="19"/>
    </row>
    <row r="3" spans="1:7" ht="13.5" customHeight="1">
      <c r="A3" s="5"/>
      <c r="B3" s="19"/>
      <c r="C3" s="19"/>
      <c r="D3" s="19"/>
      <c r="E3" s="19"/>
      <c r="F3" s="19"/>
      <c r="G3" s="19" t="s">
        <v>7</v>
      </c>
    </row>
    <row r="4" spans="1:7" ht="15.75" customHeight="1">
      <c r="A4" s="39" t="s">
        <v>1</v>
      </c>
      <c r="B4" s="39" t="s">
        <v>3</v>
      </c>
      <c r="C4" s="40" t="s">
        <v>2</v>
      </c>
      <c r="D4" s="40"/>
      <c r="E4" s="40"/>
      <c r="F4" s="41" t="s">
        <v>1322</v>
      </c>
      <c r="G4" s="42"/>
    </row>
    <row r="5" spans="1:7" ht="72" customHeight="1">
      <c r="A5" s="39"/>
      <c r="B5" s="39"/>
      <c r="C5" s="1" t="s">
        <v>4</v>
      </c>
      <c r="D5" s="1" t="s">
        <v>0</v>
      </c>
      <c r="E5" s="1" t="s">
        <v>5</v>
      </c>
      <c r="F5" s="1" t="s">
        <v>1320</v>
      </c>
      <c r="G5" s="1" t="s">
        <v>1321</v>
      </c>
    </row>
    <row r="6" spans="1:7" ht="14.25" customHeight="1">
      <c r="A6" s="7">
        <v>1</v>
      </c>
      <c r="B6" s="8" t="s">
        <v>6</v>
      </c>
      <c r="C6" s="9">
        <v>3</v>
      </c>
      <c r="D6" s="9">
        <v>4</v>
      </c>
      <c r="E6" s="9">
        <v>5</v>
      </c>
      <c r="F6" s="9">
        <v>6</v>
      </c>
      <c r="G6" s="9">
        <v>7</v>
      </c>
    </row>
    <row r="7" spans="1:11" s="17" customFormat="1" ht="10.5">
      <c r="A7" s="14" t="s">
        <v>10</v>
      </c>
      <c r="B7" s="12" t="s">
        <v>11</v>
      </c>
      <c r="C7" s="21">
        <f>C8+C372</f>
        <v>59143766.95548</v>
      </c>
      <c r="D7" s="21">
        <v>14655555.89696</v>
      </c>
      <c r="E7" s="21">
        <f>D7/C7*100</f>
        <v>24.779544238350343</v>
      </c>
      <c r="F7" s="21">
        <v>13980196.17398</v>
      </c>
      <c r="G7" s="21">
        <f>D7/F7*100</f>
        <v>104.83083151749317</v>
      </c>
      <c r="H7" s="34">
        <v>58931395.00453</v>
      </c>
      <c r="I7" s="31">
        <f>H7+H386+H390+H391+H393+H396+H397+H400+H402+H407+H459+H467</f>
        <v>59143766.95548</v>
      </c>
      <c r="J7" s="31">
        <f>I7-C7</f>
        <v>0</v>
      </c>
      <c r="K7" s="31">
        <f>H7-C7</f>
        <v>-212371.95095000416</v>
      </c>
    </row>
    <row r="8" spans="1:7" s="10" customFormat="1" ht="11.25">
      <c r="A8" s="25" t="s">
        <v>12</v>
      </c>
      <c r="B8" s="16" t="s">
        <v>510</v>
      </c>
      <c r="C8" s="22">
        <v>51377641.635400005</v>
      </c>
      <c r="D8" s="22">
        <v>12503766.203639999</v>
      </c>
      <c r="E8" s="21">
        <f aca="true" t="shared" si="0" ref="E8:E72">D8/C8*100</f>
        <v>24.33697967760495</v>
      </c>
      <c r="F8" s="21">
        <v>11284591.24376</v>
      </c>
      <c r="G8" s="21">
        <f aca="true" t="shared" si="1" ref="G8:G71">D8/F8*100</f>
        <v>110.8038911959187</v>
      </c>
    </row>
    <row r="9" spans="1:7" s="17" customFormat="1" ht="10.5">
      <c r="A9" s="25" t="s">
        <v>13</v>
      </c>
      <c r="B9" s="16" t="s">
        <v>511</v>
      </c>
      <c r="C9" s="22">
        <v>29767105.6705</v>
      </c>
      <c r="D9" s="22">
        <v>7338051.074659999</v>
      </c>
      <c r="E9" s="21">
        <f t="shared" si="0"/>
        <v>24.6515437405532</v>
      </c>
      <c r="F9" s="21">
        <v>6406195.56396</v>
      </c>
      <c r="G9" s="21">
        <f t="shared" si="1"/>
        <v>114.54616084376875</v>
      </c>
    </row>
    <row r="10" spans="1:7" s="17" customFormat="1" ht="11.25">
      <c r="A10" s="18" t="s">
        <v>14</v>
      </c>
      <c r="B10" s="11" t="s">
        <v>512</v>
      </c>
      <c r="C10" s="20">
        <v>11976728.3</v>
      </c>
      <c r="D10" s="20">
        <v>3646149.3866500002</v>
      </c>
      <c r="E10" s="30">
        <f t="shared" si="0"/>
        <v>30.443617783748174</v>
      </c>
      <c r="F10" s="30">
        <v>2914273.5920100003</v>
      </c>
      <c r="G10" s="30">
        <f t="shared" si="1"/>
        <v>125.11348957237809</v>
      </c>
    </row>
    <row r="11" spans="1:7" s="10" customFormat="1" ht="22.5">
      <c r="A11" s="18" t="s">
        <v>15</v>
      </c>
      <c r="B11" s="11" t="s">
        <v>513</v>
      </c>
      <c r="C11" s="20">
        <v>11976728.3</v>
      </c>
      <c r="D11" s="20">
        <v>3646149.3866500002</v>
      </c>
      <c r="E11" s="30">
        <f t="shared" si="0"/>
        <v>30.443617783748174</v>
      </c>
      <c r="F11" s="30">
        <v>2914273.5920100003</v>
      </c>
      <c r="G11" s="30">
        <f t="shared" si="1"/>
        <v>125.11348957237809</v>
      </c>
    </row>
    <row r="12" spans="1:7" s="10" customFormat="1" ht="33.75">
      <c r="A12" s="18" t="s">
        <v>16</v>
      </c>
      <c r="B12" s="11" t="s">
        <v>514</v>
      </c>
      <c r="C12" s="20">
        <v>5940457.2</v>
      </c>
      <c r="D12" s="20">
        <v>1555317.2651300002</v>
      </c>
      <c r="E12" s="30">
        <f t="shared" si="0"/>
        <v>26.18177713880339</v>
      </c>
      <c r="F12" s="30">
        <v>1515620.93996</v>
      </c>
      <c r="G12" s="30">
        <f t="shared" si="1"/>
        <v>102.61914599642887</v>
      </c>
    </row>
    <row r="13" spans="1:7" s="10" customFormat="1" ht="33.75">
      <c r="A13" s="18" t="s">
        <v>17</v>
      </c>
      <c r="B13" s="11" t="s">
        <v>515</v>
      </c>
      <c r="C13" s="20">
        <v>6036271.1</v>
      </c>
      <c r="D13" s="20">
        <v>2090832.12152</v>
      </c>
      <c r="E13" s="30">
        <f t="shared" si="0"/>
        <v>34.637810112935455</v>
      </c>
      <c r="F13" s="30">
        <v>1398652.65205</v>
      </c>
      <c r="G13" s="30">
        <f t="shared" si="1"/>
        <v>149.48901848185648</v>
      </c>
    </row>
    <row r="14" spans="1:7" s="10" customFormat="1" ht="11.25">
      <c r="A14" s="18" t="s">
        <v>18</v>
      </c>
      <c r="B14" s="11" t="s">
        <v>516</v>
      </c>
      <c r="C14" s="20">
        <v>17790377.3705</v>
      </c>
      <c r="D14" s="20">
        <v>3691901.68801</v>
      </c>
      <c r="E14" s="30">
        <f t="shared" si="0"/>
        <v>20.752239320858425</v>
      </c>
      <c r="F14" s="30">
        <v>3491921.9719499997</v>
      </c>
      <c r="G14" s="30">
        <f t="shared" si="1"/>
        <v>105.72692395953868</v>
      </c>
    </row>
    <row r="15" spans="1:7" s="10" customFormat="1" ht="56.25">
      <c r="A15" s="18" t="s">
        <v>19</v>
      </c>
      <c r="B15" s="11" t="s">
        <v>517</v>
      </c>
      <c r="C15" s="20">
        <v>17213607.9785</v>
      </c>
      <c r="D15" s="20">
        <v>3586366.5089000002</v>
      </c>
      <c r="E15" s="30">
        <f t="shared" si="0"/>
        <v>20.834484632038873</v>
      </c>
      <c r="F15" s="30">
        <v>3432554.66117</v>
      </c>
      <c r="G15" s="30">
        <f t="shared" si="1"/>
        <v>104.48097300444947</v>
      </c>
    </row>
    <row r="16" spans="1:7" s="10" customFormat="1" ht="78.75">
      <c r="A16" s="18" t="s">
        <v>20</v>
      </c>
      <c r="B16" s="11" t="s">
        <v>518</v>
      </c>
      <c r="C16" s="20">
        <v>93284.02</v>
      </c>
      <c r="D16" s="20">
        <v>-3516.52638</v>
      </c>
      <c r="E16" s="30">
        <v>0</v>
      </c>
      <c r="F16" s="30">
        <v>11909.59283</v>
      </c>
      <c r="G16" s="30">
        <v>0</v>
      </c>
    </row>
    <row r="17" spans="1:7" s="10" customFormat="1" ht="33.75">
      <c r="A17" s="18" t="s">
        <v>21</v>
      </c>
      <c r="B17" s="11" t="s">
        <v>519</v>
      </c>
      <c r="C17" s="20">
        <v>133407.912</v>
      </c>
      <c r="D17" s="20">
        <v>17374.90355</v>
      </c>
      <c r="E17" s="30">
        <f t="shared" si="0"/>
        <v>13.023892878257474</v>
      </c>
      <c r="F17" s="30">
        <v>13961.02808</v>
      </c>
      <c r="G17" s="30">
        <f t="shared" si="1"/>
        <v>124.45289451777965</v>
      </c>
    </row>
    <row r="18" spans="1:7" s="10" customFormat="1" ht="56.25">
      <c r="A18" s="18" t="s">
        <v>22</v>
      </c>
      <c r="B18" s="11" t="s">
        <v>520</v>
      </c>
      <c r="C18" s="20">
        <v>350077.46</v>
      </c>
      <c r="D18" s="20">
        <v>91676.80194</v>
      </c>
      <c r="E18" s="30">
        <f t="shared" si="0"/>
        <v>26.187576298114134</v>
      </c>
      <c r="F18" s="30">
        <v>33496.68987</v>
      </c>
      <c r="G18" s="30" t="s">
        <v>1365</v>
      </c>
    </row>
    <row r="19" spans="1:7" s="17" customFormat="1" ht="21">
      <c r="A19" s="25" t="s">
        <v>23</v>
      </c>
      <c r="B19" s="16" t="s">
        <v>521</v>
      </c>
      <c r="C19" s="22">
        <v>4059978.36823</v>
      </c>
      <c r="D19" s="22">
        <v>1505971.2551199999</v>
      </c>
      <c r="E19" s="21">
        <f t="shared" si="0"/>
        <v>37.09308568992567</v>
      </c>
      <c r="F19" s="21">
        <v>1370190.37597</v>
      </c>
      <c r="G19" s="21">
        <f t="shared" si="1"/>
        <v>109.90963602805022</v>
      </c>
    </row>
    <row r="20" spans="1:7" s="10" customFormat="1" ht="22.5">
      <c r="A20" s="18" t="s">
        <v>24</v>
      </c>
      <c r="B20" s="11" t="s">
        <v>522</v>
      </c>
      <c r="C20" s="20">
        <v>4059978.36823</v>
      </c>
      <c r="D20" s="20">
        <v>1505971.2551199999</v>
      </c>
      <c r="E20" s="30">
        <f t="shared" si="0"/>
        <v>37.09308568992567</v>
      </c>
      <c r="F20" s="30">
        <v>1370190.37597</v>
      </c>
      <c r="G20" s="30">
        <f t="shared" si="1"/>
        <v>109.90963602805022</v>
      </c>
    </row>
    <row r="21" spans="1:7" s="10" customFormat="1" ht="67.5">
      <c r="A21" s="18" t="s">
        <v>25</v>
      </c>
      <c r="B21" s="11" t="s">
        <v>523</v>
      </c>
      <c r="C21" s="20">
        <v>275225</v>
      </c>
      <c r="D21" s="20">
        <v>18400.068</v>
      </c>
      <c r="E21" s="30">
        <f t="shared" si="0"/>
        <v>6.685463893178309</v>
      </c>
      <c r="F21" s="30">
        <v>14261.59</v>
      </c>
      <c r="G21" s="30">
        <f t="shared" si="1"/>
        <v>129.01834928644</v>
      </c>
    </row>
    <row r="22" spans="1:7" s="10" customFormat="1" ht="11.25">
      <c r="A22" s="18" t="s">
        <v>26</v>
      </c>
      <c r="B22" s="11" t="s">
        <v>524</v>
      </c>
      <c r="C22" s="20">
        <v>1223029</v>
      </c>
      <c r="D22" s="20">
        <v>329053.97672000004</v>
      </c>
      <c r="E22" s="30">
        <f t="shared" si="0"/>
        <v>26.904838455997364</v>
      </c>
      <c r="F22" s="30">
        <v>170448.19666</v>
      </c>
      <c r="G22" s="30">
        <f t="shared" si="1"/>
        <v>193.0521901480586</v>
      </c>
    </row>
    <row r="23" spans="1:7" s="10" customFormat="1" ht="78.75">
      <c r="A23" s="18" t="s">
        <v>27</v>
      </c>
      <c r="B23" s="11" t="s">
        <v>525</v>
      </c>
      <c r="C23" s="20">
        <v>115814</v>
      </c>
      <c r="D23" s="20">
        <v>39737.2972</v>
      </c>
      <c r="E23" s="30">
        <f t="shared" si="0"/>
        <v>34.311307095860606</v>
      </c>
      <c r="F23" s="30">
        <v>43965.7392</v>
      </c>
      <c r="G23" s="30">
        <f t="shared" si="1"/>
        <v>90.38241576977738</v>
      </c>
    </row>
    <row r="24" spans="1:7" s="10" customFormat="1" ht="22.5">
      <c r="A24" s="18" t="s">
        <v>28</v>
      </c>
      <c r="B24" s="11" t="s">
        <v>526</v>
      </c>
      <c r="C24" s="20">
        <v>78342</v>
      </c>
      <c r="D24" s="20">
        <v>19208.14821</v>
      </c>
      <c r="E24" s="30">
        <f t="shared" si="0"/>
        <v>24.51832760205254</v>
      </c>
      <c r="F24" s="30">
        <v>10697.06758</v>
      </c>
      <c r="G24" s="30">
        <f t="shared" si="1"/>
        <v>179.56461494094813</v>
      </c>
    </row>
    <row r="25" spans="1:7" s="10" customFormat="1" ht="90">
      <c r="A25" s="18" t="s">
        <v>29</v>
      </c>
      <c r="B25" s="11" t="s">
        <v>527</v>
      </c>
      <c r="C25" s="20">
        <v>772771</v>
      </c>
      <c r="D25" s="20">
        <v>113545</v>
      </c>
      <c r="E25" s="30">
        <f t="shared" si="0"/>
        <v>14.69322735972235</v>
      </c>
      <c r="F25" s="30">
        <v>118012.843</v>
      </c>
      <c r="G25" s="30">
        <f t="shared" si="1"/>
        <v>96.21410442590557</v>
      </c>
    </row>
    <row r="26" spans="1:7" s="10" customFormat="1" ht="45">
      <c r="A26" s="18" t="s">
        <v>30</v>
      </c>
      <c r="B26" s="11" t="s">
        <v>528</v>
      </c>
      <c r="C26" s="20">
        <v>530029.76393</v>
      </c>
      <c r="D26" s="20">
        <v>342980.69273</v>
      </c>
      <c r="E26" s="30">
        <f t="shared" si="0"/>
        <v>64.70970426017374</v>
      </c>
      <c r="F26" s="30">
        <v>343291.76687</v>
      </c>
      <c r="G26" s="30">
        <f t="shared" si="1"/>
        <v>99.909384911023</v>
      </c>
    </row>
    <row r="27" spans="1:7" s="10" customFormat="1" ht="56.25">
      <c r="A27" s="18" t="s">
        <v>31</v>
      </c>
      <c r="B27" s="11" t="s">
        <v>529</v>
      </c>
      <c r="C27" s="20">
        <v>16989.811</v>
      </c>
      <c r="D27" s="20">
        <v>5991.44446</v>
      </c>
      <c r="E27" s="30">
        <f t="shared" si="0"/>
        <v>35.264927078941604</v>
      </c>
      <c r="F27" s="30">
        <v>7693.412179999999</v>
      </c>
      <c r="G27" s="30">
        <f t="shared" si="1"/>
        <v>77.87759604997532</v>
      </c>
    </row>
    <row r="28" spans="1:7" s="10" customFormat="1" ht="45">
      <c r="A28" s="18" t="s">
        <v>32</v>
      </c>
      <c r="B28" s="11" t="s">
        <v>530</v>
      </c>
      <c r="C28" s="20">
        <v>1067880.62377</v>
      </c>
      <c r="D28" s="20">
        <v>698723.12425</v>
      </c>
      <c r="E28" s="30">
        <f t="shared" si="0"/>
        <v>65.43082706972038</v>
      </c>
      <c r="F28" s="30">
        <v>686804.2156</v>
      </c>
      <c r="G28" s="30">
        <f t="shared" si="1"/>
        <v>101.73541576759068</v>
      </c>
    </row>
    <row r="29" spans="1:7" s="10" customFormat="1" ht="45">
      <c r="A29" s="18" t="s">
        <v>33</v>
      </c>
      <c r="B29" s="11" t="s">
        <v>531</v>
      </c>
      <c r="C29" s="20">
        <v>-20102.830469999997</v>
      </c>
      <c r="D29" s="20">
        <v>-61668.496450000006</v>
      </c>
      <c r="E29" s="30" t="s">
        <v>1365</v>
      </c>
      <c r="F29" s="30">
        <v>-22380.36161</v>
      </c>
      <c r="G29" s="30" t="s">
        <v>1365</v>
      </c>
    </row>
    <row r="30" spans="1:7" s="10" customFormat="1" ht="67.5">
      <c r="A30" s="18" t="s">
        <v>1323</v>
      </c>
      <c r="B30" s="11" t="s">
        <v>1324</v>
      </c>
      <c r="C30" s="20">
        <v>0</v>
      </c>
      <c r="D30" s="20">
        <v>0</v>
      </c>
      <c r="E30" s="30">
        <v>0</v>
      </c>
      <c r="F30" s="30">
        <v>-2604.0935099999997</v>
      </c>
      <c r="G30" s="30">
        <f t="shared" si="1"/>
        <v>0</v>
      </c>
    </row>
    <row r="31" spans="1:7" s="10" customFormat="1" ht="11.25">
      <c r="A31" s="25" t="s">
        <v>34</v>
      </c>
      <c r="B31" s="16" t="s">
        <v>532</v>
      </c>
      <c r="C31" s="22">
        <v>2831006.264</v>
      </c>
      <c r="D31" s="22">
        <v>619008.6262</v>
      </c>
      <c r="E31" s="21">
        <f t="shared" si="0"/>
        <v>21.865321672774655</v>
      </c>
      <c r="F31" s="21">
        <v>583015.76987</v>
      </c>
      <c r="G31" s="30">
        <f t="shared" si="1"/>
        <v>106.17356479705956</v>
      </c>
    </row>
    <row r="32" spans="1:7" s="10" customFormat="1" ht="22.5">
      <c r="A32" s="18" t="s">
        <v>35</v>
      </c>
      <c r="B32" s="11" t="s">
        <v>533</v>
      </c>
      <c r="C32" s="20">
        <v>1925243</v>
      </c>
      <c r="D32" s="20">
        <v>414389.22856</v>
      </c>
      <c r="E32" s="30">
        <f t="shared" si="0"/>
        <v>21.523996116853823</v>
      </c>
      <c r="F32" s="30">
        <v>386480.12174000003</v>
      </c>
      <c r="G32" s="30">
        <f t="shared" si="1"/>
        <v>107.22135635187351</v>
      </c>
    </row>
    <row r="33" spans="1:7" s="17" customFormat="1" ht="22.5">
      <c r="A33" s="18" t="s">
        <v>36</v>
      </c>
      <c r="B33" s="11" t="s">
        <v>534</v>
      </c>
      <c r="C33" s="20">
        <v>1388418</v>
      </c>
      <c r="D33" s="20">
        <v>275970.32188999996</v>
      </c>
      <c r="E33" s="30">
        <f t="shared" si="0"/>
        <v>19.876602139269295</v>
      </c>
      <c r="F33" s="30">
        <v>259238.79022999998</v>
      </c>
      <c r="G33" s="30">
        <f t="shared" si="1"/>
        <v>106.45410034707983</v>
      </c>
    </row>
    <row r="34" spans="1:7" s="10" customFormat="1" ht="22.5">
      <c r="A34" s="18" t="s">
        <v>36</v>
      </c>
      <c r="B34" s="11" t="s">
        <v>535</v>
      </c>
      <c r="C34" s="20">
        <v>1388418</v>
      </c>
      <c r="D34" s="20">
        <v>275687.06865</v>
      </c>
      <c r="E34" s="30">
        <f t="shared" si="0"/>
        <v>19.85620098918337</v>
      </c>
      <c r="F34" s="30">
        <v>259215.2374</v>
      </c>
      <c r="G34" s="30">
        <f t="shared" si="1"/>
        <v>106.35449961013748</v>
      </c>
    </row>
    <row r="35" spans="1:7" s="10" customFormat="1" ht="33.75">
      <c r="A35" s="18" t="s">
        <v>37</v>
      </c>
      <c r="B35" s="11" t="s">
        <v>536</v>
      </c>
      <c r="C35" s="20">
        <v>0</v>
      </c>
      <c r="D35" s="20">
        <v>283.25324</v>
      </c>
      <c r="E35" s="30">
        <v>0</v>
      </c>
      <c r="F35" s="30">
        <v>23.55283</v>
      </c>
      <c r="G35" s="30" t="s">
        <v>1365</v>
      </c>
    </row>
    <row r="36" spans="1:7" s="10" customFormat="1" ht="22.5">
      <c r="A36" s="18" t="s">
        <v>38</v>
      </c>
      <c r="B36" s="11" t="s">
        <v>537</v>
      </c>
      <c r="C36" s="20">
        <v>392587</v>
      </c>
      <c r="D36" s="20">
        <v>91443.26712</v>
      </c>
      <c r="E36" s="30">
        <f t="shared" si="0"/>
        <v>23.292484753697906</v>
      </c>
      <c r="F36" s="30">
        <v>81968.96340000001</v>
      </c>
      <c r="G36" s="30">
        <f t="shared" si="1"/>
        <v>111.55840372625721</v>
      </c>
    </row>
    <row r="37" spans="1:7" s="10" customFormat="1" ht="22.5">
      <c r="A37" s="18" t="s">
        <v>38</v>
      </c>
      <c r="B37" s="11" t="s">
        <v>538</v>
      </c>
      <c r="C37" s="20">
        <v>392587</v>
      </c>
      <c r="D37" s="20">
        <v>90929.81735</v>
      </c>
      <c r="E37" s="30">
        <f t="shared" si="0"/>
        <v>23.161698515233564</v>
      </c>
      <c r="F37" s="30">
        <v>81963.1691</v>
      </c>
      <c r="G37" s="30">
        <f t="shared" si="1"/>
        <v>110.93985060419047</v>
      </c>
    </row>
    <row r="38" spans="1:7" s="10" customFormat="1" ht="33.75">
      <c r="A38" s="18" t="s">
        <v>39</v>
      </c>
      <c r="B38" s="11" t="s">
        <v>539</v>
      </c>
      <c r="C38" s="20">
        <v>0</v>
      </c>
      <c r="D38" s="20">
        <v>513.4497700000001</v>
      </c>
      <c r="E38" s="30">
        <v>0</v>
      </c>
      <c r="F38" s="30">
        <v>5.7943</v>
      </c>
      <c r="G38" s="30" t="s">
        <v>1365</v>
      </c>
    </row>
    <row r="39" spans="1:7" s="10" customFormat="1" ht="22.5">
      <c r="A39" s="18" t="s">
        <v>40</v>
      </c>
      <c r="B39" s="11" t="s">
        <v>540</v>
      </c>
      <c r="C39" s="20">
        <v>144238</v>
      </c>
      <c r="D39" s="20">
        <v>46975.63955</v>
      </c>
      <c r="E39" s="30">
        <f t="shared" si="0"/>
        <v>32.56814400504721</v>
      </c>
      <c r="F39" s="30">
        <v>45272.368109999996</v>
      </c>
      <c r="G39" s="30">
        <f t="shared" si="1"/>
        <v>103.76227599992451</v>
      </c>
    </row>
    <row r="40" spans="1:7" s="10" customFormat="1" ht="11.25">
      <c r="A40" s="18" t="s">
        <v>41</v>
      </c>
      <c r="B40" s="11" t="s">
        <v>541</v>
      </c>
      <c r="C40" s="20">
        <v>851466.864</v>
      </c>
      <c r="D40" s="20">
        <v>179867.39297</v>
      </c>
      <c r="E40" s="30">
        <f t="shared" si="0"/>
        <v>21.124414886214527</v>
      </c>
      <c r="F40" s="30">
        <v>176348.74355</v>
      </c>
      <c r="G40" s="30">
        <f t="shared" si="1"/>
        <v>101.99527898479319</v>
      </c>
    </row>
    <row r="41" spans="1:7" s="10" customFormat="1" ht="11.25">
      <c r="A41" s="18" t="s">
        <v>41</v>
      </c>
      <c r="B41" s="11" t="s">
        <v>542</v>
      </c>
      <c r="C41" s="20">
        <v>851466.864</v>
      </c>
      <c r="D41" s="20">
        <v>179837.17565000002</v>
      </c>
      <c r="E41" s="30">
        <f t="shared" si="0"/>
        <v>21.120866031728518</v>
      </c>
      <c r="F41" s="30">
        <v>176232.99242</v>
      </c>
      <c r="G41" s="30">
        <f t="shared" si="1"/>
        <v>102.04512400346158</v>
      </c>
    </row>
    <row r="42" spans="1:7" s="10" customFormat="1" ht="22.5">
      <c r="A42" s="18" t="s">
        <v>42</v>
      </c>
      <c r="B42" s="11" t="s">
        <v>543</v>
      </c>
      <c r="C42" s="20">
        <v>0</v>
      </c>
      <c r="D42" s="20">
        <v>30.21732</v>
      </c>
      <c r="E42" s="30">
        <v>0</v>
      </c>
      <c r="F42" s="30">
        <v>115.75113</v>
      </c>
      <c r="G42" s="30">
        <f t="shared" si="1"/>
        <v>26.105421173858083</v>
      </c>
    </row>
    <row r="43" spans="1:7" s="10" customFormat="1" ht="11.25">
      <c r="A43" s="18" t="s">
        <v>43</v>
      </c>
      <c r="B43" s="11" t="s">
        <v>544</v>
      </c>
      <c r="C43" s="20">
        <v>11870.4</v>
      </c>
      <c r="D43" s="20">
        <v>2874.31655</v>
      </c>
      <c r="E43" s="30">
        <f t="shared" si="0"/>
        <v>24.21415074470953</v>
      </c>
      <c r="F43" s="30">
        <v>3595.70538</v>
      </c>
      <c r="G43" s="30">
        <f t="shared" si="1"/>
        <v>79.93748781497777</v>
      </c>
    </row>
    <row r="44" spans="1:7" s="10" customFormat="1" ht="11.25">
      <c r="A44" s="18" t="s">
        <v>43</v>
      </c>
      <c r="B44" s="11" t="s">
        <v>545</v>
      </c>
      <c r="C44" s="20">
        <v>11870.4</v>
      </c>
      <c r="D44" s="20">
        <v>2860.29738</v>
      </c>
      <c r="E44" s="30">
        <f t="shared" si="0"/>
        <v>24.09604882733522</v>
      </c>
      <c r="F44" s="30">
        <v>3601.2080899999996</v>
      </c>
      <c r="G44" s="30">
        <f t="shared" si="1"/>
        <v>79.42605116162561</v>
      </c>
    </row>
    <row r="45" spans="1:7" s="10" customFormat="1" ht="22.5">
      <c r="A45" s="18" t="s">
        <v>44</v>
      </c>
      <c r="B45" s="11" t="s">
        <v>546</v>
      </c>
      <c r="C45" s="20">
        <v>0</v>
      </c>
      <c r="D45" s="20">
        <v>14.01917</v>
      </c>
      <c r="E45" s="30">
        <v>0</v>
      </c>
      <c r="F45" s="30">
        <v>-5.50271</v>
      </c>
      <c r="G45" s="30">
        <v>0</v>
      </c>
    </row>
    <row r="46" spans="1:7" s="10" customFormat="1" ht="22.5">
      <c r="A46" s="18" t="s">
        <v>45</v>
      </c>
      <c r="B46" s="11" t="s">
        <v>547</v>
      </c>
      <c r="C46" s="20">
        <v>42426</v>
      </c>
      <c r="D46" s="20">
        <v>21877.688120000003</v>
      </c>
      <c r="E46" s="30">
        <f t="shared" si="0"/>
        <v>51.566699948145015</v>
      </c>
      <c r="F46" s="30">
        <v>16591.1992</v>
      </c>
      <c r="G46" s="30">
        <f t="shared" si="1"/>
        <v>131.86321167188447</v>
      </c>
    </row>
    <row r="47" spans="1:7" s="10" customFormat="1" ht="22.5">
      <c r="A47" s="18" t="s">
        <v>46</v>
      </c>
      <c r="B47" s="11" t="s">
        <v>548</v>
      </c>
      <c r="C47" s="20">
        <v>28699</v>
      </c>
      <c r="D47" s="20">
        <v>15239.962029999999</v>
      </c>
      <c r="E47" s="30">
        <f t="shared" si="0"/>
        <v>53.10276326701279</v>
      </c>
      <c r="F47" s="30">
        <v>11494.230109999999</v>
      </c>
      <c r="G47" s="30">
        <f t="shared" si="1"/>
        <v>132.58793224211865</v>
      </c>
    </row>
    <row r="48" spans="1:7" s="10" customFormat="1" ht="22.5">
      <c r="A48" s="18" t="s">
        <v>47</v>
      </c>
      <c r="B48" s="11" t="s">
        <v>549</v>
      </c>
      <c r="C48" s="20">
        <v>13727</v>
      </c>
      <c r="D48" s="20">
        <v>6637.72609</v>
      </c>
      <c r="E48" s="30">
        <f t="shared" si="0"/>
        <v>48.35525672033219</v>
      </c>
      <c r="F48" s="30">
        <v>5096.96909</v>
      </c>
      <c r="G48" s="30">
        <f t="shared" si="1"/>
        <v>130.22888647731628</v>
      </c>
    </row>
    <row r="49" spans="1:7" s="10" customFormat="1" ht="11.25">
      <c r="A49" s="25" t="s">
        <v>48</v>
      </c>
      <c r="B49" s="16" t="s">
        <v>550</v>
      </c>
      <c r="C49" s="22">
        <v>10082184.95881</v>
      </c>
      <c r="D49" s="22">
        <v>2021880.05687</v>
      </c>
      <c r="E49" s="21">
        <f t="shared" si="0"/>
        <v>20.05398695947592</v>
      </c>
      <c r="F49" s="21">
        <v>1972404.20193</v>
      </c>
      <c r="G49" s="30">
        <f t="shared" si="1"/>
        <v>102.50840344446578</v>
      </c>
    </row>
    <row r="50" spans="1:7" s="10" customFormat="1" ht="11.25">
      <c r="A50" s="18" t="s">
        <v>49</v>
      </c>
      <c r="B50" s="11" t="s">
        <v>551</v>
      </c>
      <c r="C50" s="20">
        <v>235290.63744</v>
      </c>
      <c r="D50" s="20">
        <v>12355.895550000001</v>
      </c>
      <c r="E50" s="30">
        <f t="shared" si="0"/>
        <v>5.251333280590393</v>
      </c>
      <c r="F50" s="30">
        <v>12552.863589999999</v>
      </c>
      <c r="G50" s="30">
        <f t="shared" si="1"/>
        <v>98.4308915763499</v>
      </c>
    </row>
    <row r="51" spans="1:7" s="17" customFormat="1" ht="33.75">
      <c r="A51" s="18" t="s">
        <v>50</v>
      </c>
      <c r="B51" s="11" t="s">
        <v>552</v>
      </c>
      <c r="C51" s="20">
        <v>84841</v>
      </c>
      <c r="D51" s="20">
        <v>3594.4330299999997</v>
      </c>
      <c r="E51" s="30">
        <f t="shared" si="0"/>
        <v>4.23666980587216</v>
      </c>
      <c r="F51" s="30">
        <v>3190.49957</v>
      </c>
      <c r="G51" s="30">
        <f t="shared" si="1"/>
        <v>112.66050821000424</v>
      </c>
    </row>
    <row r="52" spans="1:7" s="10" customFormat="1" ht="33.75">
      <c r="A52" s="18" t="s">
        <v>51</v>
      </c>
      <c r="B52" s="11" t="s">
        <v>553</v>
      </c>
      <c r="C52" s="20">
        <v>86343.204</v>
      </c>
      <c r="D52" s="20">
        <v>5240.05215</v>
      </c>
      <c r="E52" s="30">
        <f t="shared" si="0"/>
        <v>6.068864609193795</v>
      </c>
      <c r="F52" s="30">
        <v>6005.0687</v>
      </c>
      <c r="G52" s="30">
        <f t="shared" si="1"/>
        <v>87.26048629551899</v>
      </c>
    </row>
    <row r="53" spans="1:7" s="10" customFormat="1" ht="33.75">
      <c r="A53" s="18" t="s">
        <v>52</v>
      </c>
      <c r="B53" s="11" t="s">
        <v>554</v>
      </c>
      <c r="C53" s="20">
        <v>64106.43344</v>
      </c>
      <c r="D53" s="20">
        <v>3521.41037</v>
      </c>
      <c r="E53" s="30">
        <f t="shared" si="0"/>
        <v>5.493068606438449</v>
      </c>
      <c r="F53" s="30">
        <v>3357.2953199999997</v>
      </c>
      <c r="G53" s="30">
        <f t="shared" si="1"/>
        <v>104.88831140419308</v>
      </c>
    </row>
    <row r="54" spans="1:7" s="10" customFormat="1" ht="11.25">
      <c r="A54" s="18" t="s">
        <v>53</v>
      </c>
      <c r="B54" s="11" t="s">
        <v>555</v>
      </c>
      <c r="C54" s="20">
        <v>6852842</v>
      </c>
      <c r="D54" s="20">
        <v>1469371.91088</v>
      </c>
      <c r="E54" s="30">
        <f t="shared" si="0"/>
        <v>21.44178883563929</v>
      </c>
      <c r="F54" s="30">
        <v>1383993.66577</v>
      </c>
      <c r="G54" s="30">
        <f t="shared" si="1"/>
        <v>106.16897657999749</v>
      </c>
    </row>
    <row r="55" spans="1:7" s="10" customFormat="1" ht="22.5">
      <c r="A55" s="18" t="s">
        <v>54</v>
      </c>
      <c r="B55" s="11" t="s">
        <v>556</v>
      </c>
      <c r="C55" s="20">
        <v>6304615</v>
      </c>
      <c r="D55" s="20">
        <v>1345680.05271</v>
      </c>
      <c r="E55" s="30">
        <f t="shared" si="0"/>
        <v>21.344365242128184</v>
      </c>
      <c r="F55" s="30">
        <v>1288645.16304</v>
      </c>
      <c r="G55" s="30">
        <f t="shared" si="1"/>
        <v>104.42595768841834</v>
      </c>
    </row>
    <row r="56" spans="1:7" s="10" customFormat="1" ht="22.5">
      <c r="A56" s="18" t="s">
        <v>55</v>
      </c>
      <c r="B56" s="11" t="s">
        <v>557</v>
      </c>
      <c r="C56" s="20">
        <v>548227</v>
      </c>
      <c r="D56" s="20">
        <v>123691.85817</v>
      </c>
      <c r="E56" s="30">
        <f t="shared" si="0"/>
        <v>22.56216096069694</v>
      </c>
      <c r="F56" s="30">
        <v>95348.50273000001</v>
      </c>
      <c r="G56" s="30">
        <f t="shared" si="1"/>
        <v>129.7260624220397</v>
      </c>
    </row>
    <row r="57" spans="1:7" s="10" customFormat="1" ht="11.25">
      <c r="A57" s="18" t="s">
        <v>56</v>
      </c>
      <c r="B57" s="11" t="s">
        <v>558</v>
      </c>
      <c r="C57" s="20">
        <v>1210661</v>
      </c>
      <c r="D57" s="20">
        <v>119832.26843000001</v>
      </c>
      <c r="E57" s="30">
        <f t="shared" si="0"/>
        <v>9.898086122374472</v>
      </c>
      <c r="F57" s="30">
        <v>116944.51434000001</v>
      </c>
      <c r="G57" s="30">
        <f t="shared" si="1"/>
        <v>102.46933693837425</v>
      </c>
    </row>
    <row r="58" spans="1:7" s="10" customFormat="1" ht="11.25">
      <c r="A58" s="18" t="s">
        <v>57</v>
      </c>
      <c r="B58" s="11" t="s">
        <v>559</v>
      </c>
      <c r="C58" s="20">
        <v>233901</v>
      </c>
      <c r="D58" s="20">
        <v>70445.65169</v>
      </c>
      <c r="E58" s="30">
        <f t="shared" si="0"/>
        <v>30.117721467629465</v>
      </c>
      <c r="F58" s="30">
        <v>68170.28237999999</v>
      </c>
      <c r="G58" s="30">
        <f t="shared" si="1"/>
        <v>103.33777304502931</v>
      </c>
    </row>
    <row r="59" spans="1:7" s="10" customFormat="1" ht="11.25">
      <c r="A59" s="18" t="s">
        <v>58</v>
      </c>
      <c r="B59" s="11" t="s">
        <v>560</v>
      </c>
      <c r="C59" s="20">
        <v>976760</v>
      </c>
      <c r="D59" s="20">
        <v>49386.616740000005</v>
      </c>
      <c r="E59" s="30">
        <f t="shared" si="0"/>
        <v>5.056166994962939</v>
      </c>
      <c r="F59" s="30">
        <v>48774.23196</v>
      </c>
      <c r="G59" s="30">
        <f t="shared" si="1"/>
        <v>101.25554981676027</v>
      </c>
    </row>
    <row r="60" spans="1:7" s="10" customFormat="1" ht="11.25">
      <c r="A60" s="18" t="s">
        <v>59</v>
      </c>
      <c r="B60" s="11" t="s">
        <v>561</v>
      </c>
      <c r="C60" s="20">
        <v>3684</v>
      </c>
      <c r="D60" s="20">
        <v>1000.69335</v>
      </c>
      <c r="E60" s="30">
        <f t="shared" si="0"/>
        <v>27.163228827361564</v>
      </c>
      <c r="F60" s="30">
        <v>949.7898100000001</v>
      </c>
      <c r="G60" s="30">
        <f t="shared" si="1"/>
        <v>105.35945316153685</v>
      </c>
    </row>
    <row r="61" spans="1:7" s="10" customFormat="1" ht="11.25">
      <c r="A61" s="18" t="s">
        <v>60</v>
      </c>
      <c r="B61" s="11" t="s">
        <v>562</v>
      </c>
      <c r="C61" s="20">
        <v>1779707.3213699998</v>
      </c>
      <c r="D61" s="20">
        <v>419319.28866</v>
      </c>
      <c r="E61" s="30">
        <f t="shared" si="0"/>
        <v>23.56113747608862</v>
      </c>
      <c r="F61" s="30">
        <v>457963.36842</v>
      </c>
      <c r="G61" s="30">
        <f t="shared" si="1"/>
        <v>91.56175309537872</v>
      </c>
    </row>
    <row r="62" spans="1:7" s="10" customFormat="1" ht="11.25">
      <c r="A62" s="18" t="s">
        <v>61</v>
      </c>
      <c r="B62" s="11" t="s">
        <v>563</v>
      </c>
      <c r="C62" s="20">
        <v>1374525.12348</v>
      </c>
      <c r="D62" s="20">
        <v>389410.68409</v>
      </c>
      <c r="E62" s="30">
        <f t="shared" si="0"/>
        <v>28.330561401751353</v>
      </c>
      <c r="F62" s="30">
        <v>416662.39827999996</v>
      </c>
      <c r="G62" s="30">
        <f t="shared" si="1"/>
        <v>93.45952159290204</v>
      </c>
    </row>
    <row r="63" spans="1:7" s="10" customFormat="1" ht="22.5">
      <c r="A63" s="18" t="s">
        <v>62</v>
      </c>
      <c r="B63" s="11" t="s">
        <v>564</v>
      </c>
      <c r="C63" s="20">
        <v>691326.35248</v>
      </c>
      <c r="D63" s="20">
        <v>174464.16243</v>
      </c>
      <c r="E63" s="30">
        <f t="shared" si="0"/>
        <v>25.236151031150982</v>
      </c>
      <c r="F63" s="30">
        <v>224065.18994</v>
      </c>
      <c r="G63" s="30">
        <f t="shared" si="1"/>
        <v>77.86312656451359</v>
      </c>
    </row>
    <row r="64" spans="1:7" s="10" customFormat="1" ht="22.5">
      <c r="A64" s="18" t="s">
        <v>63</v>
      </c>
      <c r="B64" s="11" t="s">
        <v>565</v>
      </c>
      <c r="C64" s="20">
        <v>348938</v>
      </c>
      <c r="D64" s="20">
        <v>106900.83505</v>
      </c>
      <c r="E64" s="30">
        <f t="shared" si="0"/>
        <v>30.636054270386143</v>
      </c>
      <c r="F64" s="30">
        <v>105815.2473</v>
      </c>
      <c r="G64" s="30">
        <f t="shared" si="1"/>
        <v>101.02592752717594</v>
      </c>
    </row>
    <row r="65" spans="1:7" s="10" customFormat="1" ht="22.5">
      <c r="A65" s="18" t="s">
        <v>64</v>
      </c>
      <c r="B65" s="11" t="s">
        <v>566</v>
      </c>
      <c r="C65" s="20">
        <v>334260.771</v>
      </c>
      <c r="D65" s="20">
        <v>108045.68661</v>
      </c>
      <c r="E65" s="30">
        <f t="shared" si="0"/>
        <v>32.32377113436384</v>
      </c>
      <c r="F65" s="30">
        <v>86781.96104000001</v>
      </c>
      <c r="G65" s="30">
        <f t="shared" si="1"/>
        <v>124.50247184457955</v>
      </c>
    </row>
    <row r="66" spans="1:7" s="10" customFormat="1" ht="11.25">
      <c r="A66" s="18" t="s">
        <v>65</v>
      </c>
      <c r="B66" s="11" t="s">
        <v>567</v>
      </c>
      <c r="C66" s="20">
        <v>405182.19789</v>
      </c>
      <c r="D66" s="20">
        <v>29908.60457</v>
      </c>
      <c r="E66" s="30">
        <f t="shared" si="0"/>
        <v>7.381519900368295</v>
      </c>
      <c r="F66" s="30">
        <v>41300.97014</v>
      </c>
      <c r="G66" s="30">
        <f t="shared" si="1"/>
        <v>72.41622767847169</v>
      </c>
    </row>
    <row r="67" spans="1:7" s="10" customFormat="1" ht="22.5">
      <c r="A67" s="18" t="s">
        <v>66</v>
      </c>
      <c r="B67" s="11" t="s">
        <v>568</v>
      </c>
      <c r="C67" s="20">
        <v>82204</v>
      </c>
      <c r="D67" s="20">
        <v>11089.5128</v>
      </c>
      <c r="E67" s="30">
        <f t="shared" si="0"/>
        <v>13.490235025059608</v>
      </c>
      <c r="F67" s="30">
        <v>15677.36537</v>
      </c>
      <c r="G67" s="30">
        <f t="shared" si="1"/>
        <v>70.73581905044291</v>
      </c>
    </row>
    <row r="68" spans="1:7" s="10" customFormat="1" ht="22.5">
      <c r="A68" s="18" t="s">
        <v>67</v>
      </c>
      <c r="B68" s="11" t="s">
        <v>569</v>
      </c>
      <c r="C68" s="20">
        <v>256074.075</v>
      </c>
      <c r="D68" s="20">
        <v>15790.3877</v>
      </c>
      <c r="E68" s="30">
        <f t="shared" si="0"/>
        <v>6.166335932288343</v>
      </c>
      <c r="F68" s="30">
        <v>17417.08637</v>
      </c>
      <c r="G68" s="30">
        <f t="shared" si="1"/>
        <v>90.66032839567299</v>
      </c>
    </row>
    <row r="69" spans="1:7" s="17" customFormat="1" ht="22.5">
      <c r="A69" s="18" t="s">
        <v>68</v>
      </c>
      <c r="B69" s="11" t="s">
        <v>570</v>
      </c>
      <c r="C69" s="20">
        <v>66904.12289</v>
      </c>
      <c r="D69" s="20">
        <v>3028.70407</v>
      </c>
      <c r="E69" s="30">
        <f t="shared" si="0"/>
        <v>4.5269318827774265</v>
      </c>
      <c r="F69" s="30">
        <v>8206.5184</v>
      </c>
      <c r="G69" s="30">
        <f t="shared" si="1"/>
        <v>36.90607785635379</v>
      </c>
    </row>
    <row r="70" spans="1:7" s="10" customFormat="1" ht="21.75">
      <c r="A70" s="25" t="s">
        <v>69</v>
      </c>
      <c r="B70" s="16" t="s">
        <v>571</v>
      </c>
      <c r="C70" s="22">
        <v>37788</v>
      </c>
      <c r="D70" s="22">
        <v>6482.13066</v>
      </c>
      <c r="E70" s="21">
        <f t="shared" si="0"/>
        <v>17.153939504604637</v>
      </c>
      <c r="F70" s="21">
        <v>4574.528139999999</v>
      </c>
      <c r="G70" s="30">
        <f t="shared" si="1"/>
        <v>141.7005308879792</v>
      </c>
    </row>
    <row r="71" spans="1:7" s="10" customFormat="1" ht="11.25">
      <c r="A71" s="18" t="s">
        <v>70</v>
      </c>
      <c r="B71" s="11" t="s">
        <v>572</v>
      </c>
      <c r="C71" s="20">
        <v>33316</v>
      </c>
      <c r="D71" s="20">
        <v>6426.3051</v>
      </c>
      <c r="E71" s="30">
        <f t="shared" si="0"/>
        <v>19.288945551686876</v>
      </c>
      <c r="F71" s="30">
        <v>4532.4577</v>
      </c>
      <c r="G71" s="30">
        <f t="shared" si="1"/>
        <v>141.78411637465473</v>
      </c>
    </row>
    <row r="72" spans="1:7" s="10" customFormat="1" ht="11.25">
      <c r="A72" s="18" t="s">
        <v>71</v>
      </c>
      <c r="B72" s="11" t="s">
        <v>573</v>
      </c>
      <c r="C72" s="20">
        <v>31650</v>
      </c>
      <c r="D72" s="20">
        <v>6171.4090400000005</v>
      </c>
      <c r="E72" s="30">
        <f t="shared" si="0"/>
        <v>19.498922717219592</v>
      </c>
      <c r="F72" s="30">
        <v>4268.28501</v>
      </c>
      <c r="G72" s="30">
        <f aca="true" t="shared" si="2" ref="G72:G135">D72/F72*100</f>
        <v>144.58755742742684</v>
      </c>
    </row>
    <row r="73" spans="1:7" s="10" customFormat="1" ht="22.5">
      <c r="A73" s="18" t="s">
        <v>72</v>
      </c>
      <c r="B73" s="11" t="s">
        <v>574</v>
      </c>
      <c r="C73" s="20">
        <v>1666</v>
      </c>
      <c r="D73" s="20">
        <v>254.89606</v>
      </c>
      <c r="E73" s="30">
        <f aca="true" t="shared" si="3" ref="E73:E137">D73/C73*100</f>
        <v>15.29988355342137</v>
      </c>
      <c r="F73" s="30">
        <v>264.17269</v>
      </c>
      <c r="G73" s="30">
        <f t="shared" si="2"/>
        <v>96.48842202424483</v>
      </c>
    </row>
    <row r="74" spans="1:7" s="10" customFormat="1" ht="22.5">
      <c r="A74" s="18" t="s">
        <v>73</v>
      </c>
      <c r="B74" s="11" t="s">
        <v>575</v>
      </c>
      <c r="C74" s="20">
        <v>4472</v>
      </c>
      <c r="D74" s="20">
        <v>55.825559999999996</v>
      </c>
      <c r="E74" s="30">
        <f t="shared" si="3"/>
        <v>1.2483354203935597</v>
      </c>
      <c r="F74" s="30">
        <v>42.070440000000005</v>
      </c>
      <c r="G74" s="30">
        <f t="shared" si="2"/>
        <v>132.69545077256143</v>
      </c>
    </row>
    <row r="75" spans="1:7" s="10" customFormat="1" ht="11.25">
      <c r="A75" s="18" t="s">
        <v>74</v>
      </c>
      <c r="B75" s="11" t="s">
        <v>576</v>
      </c>
      <c r="C75" s="20">
        <v>4465</v>
      </c>
      <c r="D75" s="20">
        <v>46.44083</v>
      </c>
      <c r="E75" s="30">
        <f t="shared" si="3"/>
        <v>1.0401081746920493</v>
      </c>
      <c r="F75" s="30">
        <v>40.1969</v>
      </c>
      <c r="G75" s="30">
        <f t="shared" si="2"/>
        <v>115.53336202542981</v>
      </c>
    </row>
    <row r="76" spans="1:7" s="17" customFormat="1" ht="22.5">
      <c r="A76" s="18" t="s">
        <v>75</v>
      </c>
      <c r="B76" s="11" t="s">
        <v>577</v>
      </c>
      <c r="C76" s="20">
        <v>7</v>
      </c>
      <c r="D76" s="20">
        <v>9.38473</v>
      </c>
      <c r="E76" s="30">
        <f t="shared" si="3"/>
        <v>134.06757142857143</v>
      </c>
      <c r="F76" s="30">
        <v>1.87354</v>
      </c>
      <c r="G76" s="30" t="s">
        <v>1365</v>
      </c>
    </row>
    <row r="77" spans="1:7" s="10" customFormat="1" ht="11.25">
      <c r="A77" s="25" t="s">
        <v>76</v>
      </c>
      <c r="B77" s="16" t="s">
        <v>578</v>
      </c>
      <c r="C77" s="22">
        <v>206575.75</v>
      </c>
      <c r="D77" s="22">
        <v>52334.81229</v>
      </c>
      <c r="E77" s="21">
        <f t="shared" si="3"/>
        <v>25.33444138046213</v>
      </c>
      <c r="F77" s="21">
        <v>48476.94132</v>
      </c>
      <c r="G77" s="30">
        <f t="shared" si="2"/>
        <v>107.95815673380443</v>
      </c>
    </row>
    <row r="78" spans="1:7" s="10" customFormat="1" ht="22.5">
      <c r="A78" s="18" t="s">
        <v>77</v>
      </c>
      <c r="B78" s="11" t="s">
        <v>579</v>
      </c>
      <c r="C78" s="20">
        <v>105964</v>
      </c>
      <c r="D78" s="20">
        <v>25083.45895</v>
      </c>
      <c r="E78" s="30">
        <f t="shared" si="3"/>
        <v>23.671679957344004</v>
      </c>
      <c r="F78" s="30">
        <v>25537.74068</v>
      </c>
      <c r="G78" s="30">
        <f t="shared" si="2"/>
        <v>98.22113578608082</v>
      </c>
    </row>
    <row r="79" spans="1:7" s="10" customFormat="1" ht="33.75">
      <c r="A79" s="18" t="s">
        <v>78</v>
      </c>
      <c r="B79" s="11" t="s">
        <v>580</v>
      </c>
      <c r="C79" s="20">
        <v>105964</v>
      </c>
      <c r="D79" s="20">
        <v>25083.45895</v>
      </c>
      <c r="E79" s="30">
        <f t="shared" si="3"/>
        <v>23.671679957344004</v>
      </c>
      <c r="F79" s="30">
        <v>25537.74068</v>
      </c>
      <c r="G79" s="30">
        <f t="shared" si="2"/>
        <v>98.22113578608082</v>
      </c>
    </row>
    <row r="80" spans="1:7" s="10" customFormat="1" ht="33.75">
      <c r="A80" s="18" t="s">
        <v>79</v>
      </c>
      <c r="B80" s="11" t="s">
        <v>581</v>
      </c>
      <c r="C80" s="20">
        <v>975.65</v>
      </c>
      <c r="D80" s="20">
        <v>142.73</v>
      </c>
      <c r="E80" s="30">
        <f t="shared" si="3"/>
        <v>14.629221544611285</v>
      </c>
      <c r="F80" s="30">
        <v>232.43013</v>
      </c>
      <c r="G80" s="30">
        <f t="shared" si="2"/>
        <v>61.40770131652037</v>
      </c>
    </row>
    <row r="81" spans="1:7" s="10" customFormat="1" ht="45">
      <c r="A81" s="18" t="s">
        <v>80</v>
      </c>
      <c r="B81" s="11" t="s">
        <v>582</v>
      </c>
      <c r="C81" s="20">
        <v>975.65</v>
      </c>
      <c r="D81" s="20">
        <v>142.73</v>
      </c>
      <c r="E81" s="30">
        <f t="shared" si="3"/>
        <v>14.629221544611285</v>
      </c>
      <c r="F81" s="30">
        <v>232.43013</v>
      </c>
      <c r="G81" s="30">
        <f t="shared" si="2"/>
        <v>61.40770131652037</v>
      </c>
    </row>
    <row r="82" spans="1:7" s="10" customFormat="1" ht="45">
      <c r="A82" s="18" t="s">
        <v>81</v>
      </c>
      <c r="B82" s="11" t="s">
        <v>583</v>
      </c>
      <c r="C82" s="20">
        <v>2760</v>
      </c>
      <c r="D82" s="20">
        <v>698.65</v>
      </c>
      <c r="E82" s="30">
        <f t="shared" si="3"/>
        <v>25.313405797101446</v>
      </c>
      <c r="F82" s="30">
        <v>841.355</v>
      </c>
      <c r="G82" s="30">
        <f t="shared" si="2"/>
        <v>83.0386697648436</v>
      </c>
    </row>
    <row r="83" spans="1:7" s="10" customFormat="1" ht="22.5">
      <c r="A83" s="18" t="s">
        <v>82</v>
      </c>
      <c r="B83" s="11" t="s">
        <v>584</v>
      </c>
      <c r="C83" s="20">
        <v>96876.1</v>
      </c>
      <c r="D83" s="20">
        <v>26409.97334</v>
      </c>
      <c r="E83" s="30">
        <f t="shared" si="3"/>
        <v>27.26159841281802</v>
      </c>
      <c r="F83" s="30">
        <v>21865.415510000003</v>
      </c>
      <c r="G83" s="30">
        <f t="shared" si="2"/>
        <v>120.78422807891107</v>
      </c>
    </row>
    <row r="84" spans="1:7" s="10" customFormat="1" ht="56.25">
      <c r="A84" s="18" t="s">
        <v>83</v>
      </c>
      <c r="B84" s="11" t="s">
        <v>585</v>
      </c>
      <c r="C84" s="20">
        <v>69</v>
      </c>
      <c r="D84" s="20">
        <v>45.785</v>
      </c>
      <c r="E84" s="30">
        <f t="shared" si="3"/>
        <v>66.35507246376811</v>
      </c>
      <c r="F84" s="30">
        <v>14.14</v>
      </c>
      <c r="G84" s="30" t="s">
        <v>1365</v>
      </c>
    </row>
    <row r="85" spans="1:7" s="10" customFormat="1" ht="33.75">
      <c r="A85" s="18" t="s">
        <v>84</v>
      </c>
      <c r="B85" s="11" t="s">
        <v>586</v>
      </c>
      <c r="C85" s="20">
        <v>25873</v>
      </c>
      <c r="D85" s="20">
        <v>10390.94484</v>
      </c>
      <c r="E85" s="30">
        <f t="shared" si="3"/>
        <v>40.16134518610134</v>
      </c>
      <c r="F85" s="30">
        <v>1554.54051</v>
      </c>
      <c r="G85" s="30" t="s">
        <v>1365</v>
      </c>
    </row>
    <row r="86" spans="1:7" s="10" customFormat="1" ht="33.75">
      <c r="A86" s="18" t="s">
        <v>85</v>
      </c>
      <c r="B86" s="11" t="s">
        <v>587</v>
      </c>
      <c r="C86" s="20">
        <v>43962.8</v>
      </c>
      <c r="D86" s="20">
        <v>9086.5</v>
      </c>
      <c r="E86" s="30">
        <f t="shared" si="3"/>
        <v>20.668610734530102</v>
      </c>
      <c r="F86" s="30">
        <v>8139.3929800000005</v>
      </c>
      <c r="G86" s="30">
        <f t="shared" si="2"/>
        <v>111.63608910796195</v>
      </c>
    </row>
    <row r="87" spans="1:7" s="10" customFormat="1" ht="45">
      <c r="A87" s="18" t="s">
        <v>86</v>
      </c>
      <c r="B87" s="11" t="s">
        <v>588</v>
      </c>
      <c r="C87" s="20">
        <v>43962.8</v>
      </c>
      <c r="D87" s="20">
        <v>9086.5</v>
      </c>
      <c r="E87" s="30">
        <f t="shared" si="3"/>
        <v>20.668610734530102</v>
      </c>
      <c r="F87" s="30">
        <v>8139.3929800000005</v>
      </c>
      <c r="G87" s="30">
        <f t="shared" si="2"/>
        <v>111.63608910796195</v>
      </c>
    </row>
    <row r="88" spans="1:7" s="10" customFormat="1" ht="22.5">
      <c r="A88" s="18" t="s">
        <v>87</v>
      </c>
      <c r="B88" s="11" t="s">
        <v>589</v>
      </c>
      <c r="C88" s="20">
        <v>792</v>
      </c>
      <c r="D88" s="20">
        <v>470.8125</v>
      </c>
      <c r="E88" s="30">
        <f t="shared" si="3"/>
        <v>59.44602272727273</v>
      </c>
      <c r="F88" s="30">
        <v>185.405</v>
      </c>
      <c r="G88" s="30" t="s">
        <v>1365</v>
      </c>
    </row>
    <row r="89" spans="1:7" s="10" customFormat="1" ht="56.25">
      <c r="A89" s="18" t="s">
        <v>88</v>
      </c>
      <c r="B89" s="11" t="s">
        <v>590</v>
      </c>
      <c r="C89" s="20">
        <v>176.3</v>
      </c>
      <c r="D89" s="20">
        <v>48.8</v>
      </c>
      <c r="E89" s="30">
        <f t="shared" si="3"/>
        <v>27.680090754395913</v>
      </c>
      <c r="F89" s="30">
        <v>12.8</v>
      </c>
      <c r="G89" s="30" t="s">
        <v>1365</v>
      </c>
    </row>
    <row r="90" spans="1:7" s="10" customFormat="1" ht="22.5">
      <c r="A90" s="18" t="s">
        <v>89</v>
      </c>
      <c r="B90" s="11" t="s">
        <v>591</v>
      </c>
      <c r="C90" s="20">
        <v>42.4</v>
      </c>
      <c r="D90" s="20">
        <v>7</v>
      </c>
      <c r="E90" s="30">
        <f t="shared" si="3"/>
        <v>16.509433962264154</v>
      </c>
      <c r="F90" s="30">
        <v>3.5</v>
      </c>
      <c r="G90" s="30">
        <f t="shared" si="2"/>
        <v>200</v>
      </c>
    </row>
    <row r="91" spans="1:7" s="10" customFormat="1" ht="56.25">
      <c r="A91" s="18" t="s">
        <v>90</v>
      </c>
      <c r="B91" s="11" t="s">
        <v>592</v>
      </c>
      <c r="C91" s="20">
        <v>184</v>
      </c>
      <c r="D91" s="20">
        <v>70.2</v>
      </c>
      <c r="E91" s="30">
        <f t="shared" si="3"/>
        <v>38.15217391304348</v>
      </c>
      <c r="F91" s="30">
        <v>59.5</v>
      </c>
      <c r="G91" s="30">
        <f t="shared" si="2"/>
        <v>117.98319327731093</v>
      </c>
    </row>
    <row r="92" spans="1:7" s="10" customFormat="1" ht="45">
      <c r="A92" s="18" t="s">
        <v>91</v>
      </c>
      <c r="B92" s="11" t="s">
        <v>593</v>
      </c>
      <c r="C92" s="20">
        <v>20283.2</v>
      </c>
      <c r="D92" s="20">
        <v>4775.73</v>
      </c>
      <c r="E92" s="30">
        <f t="shared" si="3"/>
        <v>23.545249270332093</v>
      </c>
      <c r="F92" s="30">
        <v>5125.38</v>
      </c>
      <c r="G92" s="30">
        <f t="shared" si="2"/>
        <v>93.17806679699846</v>
      </c>
    </row>
    <row r="93" spans="1:7" s="10" customFormat="1" ht="123.75">
      <c r="A93" s="18" t="s">
        <v>92</v>
      </c>
      <c r="B93" s="11" t="s">
        <v>594</v>
      </c>
      <c r="C93" s="20">
        <v>20283.2</v>
      </c>
      <c r="D93" s="20">
        <v>4775.73</v>
      </c>
      <c r="E93" s="30">
        <f t="shared" si="3"/>
        <v>23.545249270332093</v>
      </c>
      <c r="F93" s="30">
        <v>5125.38</v>
      </c>
      <c r="G93" s="30">
        <f t="shared" si="2"/>
        <v>93.17806679699846</v>
      </c>
    </row>
    <row r="94" spans="1:7" s="10" customFormat="1" ht="22.5">
      <c r="A94" s="18" t="s">
        <v>93</v>
      </c>
      <c r="B94" s="11" t="s">
        <v>595</v>
      </c>
      <c r="C94" s="20">
        <v>738</v>
      </c>
      <c r="D94" s="20">
        <v>392.001</v>
      </c>
      <c r="E94" s="30">
        <f t="shared" si="3"/>
        <v>53.11666666666667</v>
      </c>
      <c r="F94" s="30">
        <v>26</v>
      </c>
      <c r="G94" s="30" t="s">
        <v>1365</v>
      </c>
    </row>
    <row r="95" spans="1:7" s="10" customFormat="1" ht="78.75">
      <c r="A95" s="18" t="s">
        <v>94</v>
      </c>
      <c r="B95" s="11" t="s">
        <v>596</v>
      </c>
      <c r="C95" s="20">
        <v>4.8</v>
      </c>
      <c r="D95" s="20">
        <v>0</v>
      </c>
      <c r="E95" s="30">
        <f t="shared" si="3"/>
        <v>0</v>
      </c>
      <c r="F95" s="30">
        <v>0.75</v>
      </c>
      <c r="G95" s="30">
        <f t="shared" si="2"/>
        <v>0</v>
      </c>
    </row>
    <row r="96" spans="1:7" s="10" customFormat="1" ht="45">
      <c r="A96" s="18" t="s">
        <v>95</v>
      </c>
      <c r="B96" s="11" t="s">
        <v>597</v>
      </c>
      <c r="C96" s="20">
        <v>1448.6</v>
      </c>
      <c r="D96" s="20">
        <v>248.1</v>
      </c>
      <c r="E96" s="30">
        <f t="shared" si="3"/>
        <v>17.126881126605</v>
      </c>
      <c r="F96" s="30">
        <v>243.6</v>
      </c>
      <c r="G96" s="30">
        <f t="shared" si="2"/>
        <v>101.84729064039408</v>
      </c>
    </row>
    <row r="97" spans="1:7" s="10" customFormat="1" ht="67.5">
      <c r="A97" s="18" t="s">
        <v>96</v>
      </c>
      <c r="B97" s="11" t="s">
        <v>598</v>
      </c>
      <c r="C97" s="20">
        <v>1245</v>
      </c>
      <c r="D97" s="20">
        <v>177.2</v>
      </c>
      <c r="E97" s="30">
        <f t="shared" si="3"/>
        <v>14.23293172690763</v>
      </c>
      <c r="F97" s="30">
        <v>201</v>
      </c>
      <c r="G97" s="30">
        <f t="shared" si="2"/>
        <v>88.1592039800995</v>
      </c>
    </row>
    <row r="98" spans="1:7" s="10" customFormat="1" ht="56.25">
      <c r="A98" s="18" t="s">
        <v>97</v>
      </c>
      <c r="B98" s="11" t="s">
        <v>599</v>
      </c>
      <c r="C98" s="20">
        <v>202</v>
      </c>
      <c r="D98" s="20">
        <v>70.9</v>
      </c>
      <c r="E98" s="30">
        <f t="shared" si="3"/>
        <v>35.099009900990104</v>
      </c>
      <c r="F98" s="30">
        <v>42.6</v>
      </c>
      <c r="G98" s="30">
        <f t="shared" si="2"/>
        <v>166.43192488262912</v>
      </c>
    </row>
    <row r="99" spans="1:7" s="10" customFormat="1" ht="56.25">
      <c r="A99" s="18" t="s">
        <v>98</v>
      </c>
      <c r="B99" s="11" t="s">
        <v>600</v>
      </c>
      <c r="C99" s="20">
        <v>1.6</v>
      </c>
      <c r="D99" s="20">
        <v>0</v>
      </c>
      <c r="E99" s="30">
        <f t="shared" si="3"/>
        <v>0</v>
      </c>
      <c r="F99" s="30">
        <v>0</v>
      </c>
      <c r="G99" s="30">
        <v>0</v>
      </c>
    </row>
    <row r="100" spans="1:7" s="10" customFormat="1" ht="22.5">
      <c r="A100" s="18" t="s">
        <v>99</v>
      </c>
      <c r="B100" s="11" t="s">
        <v>601</v>
      </c>
      <c r="C100" s="20">
        <v>1015</v>
      </c>
      <c r="D100" s="20">
        <v>140</v>
      </c>
      <c r="E100" s="30">
        <f t="shared" si="3"/>
        <v>13.793103448275861</v>
      </c>
      <c r="F100" s="30">
        <v>138</v>
      </c>
      <c r="G100" s="30">
        <f t="shared" si="2"/>
        <v>101.44927536231884</v>
      </c>
    </row>
    <row r="101" spans="1:7" s="10" customFormat="1" ht="56.25">
      <c r="A101" s="18" t="s">
        <v>100</v>
      </c>
      <c r="B101" s="11" t="s">
        <v>602</v>
      </c>
      <c r="C101" s="20">
        <v>1015</v>
      </c>
      <c r="D101" s="20">
        <v>140</v>
      </c>
      <c r="E101" s="30">
        <f t="shared" si="3"/>
        <v>13.793103448275861</v>
      </c>
      <c r="F101" s="30">
        <v>138</v>
      </c>
      <c r="G101" s="30">
        <f t="shared" si="2"/>
        <v>101.44927536231884</v>
      </c>
    </row>
    <row r="102" spans="1:7" s="17" customFormat="1" ht="45">
      <c r="A102" s="18" t="s">
        <v>101</v>
      </c>
      <c r="B102" s="11" t="s">
        <v>603</v>
      </c>
      <c r="C102" s="20">
        <v>0</v>
      </c>
      <c r="D102" s="20">
        <v>9.6</v>
      </c>
      <c r="E102" s="30">
        <v>0</v>
      </c>
      <c r="F102" s="30">
        <v>0</v>
      </c>
      <c r="G102" s="30">
        <v>0</v>
      </c>
    </row>
    <row r="103" spans="1:7" s="10" customFormat="1" ht="56.25">
      <c r="A103" s="18" t="s">
        <v>102</v>
      </c>
      <c r="B103" s="11" t="s">
        <v>604</v>
      </c>
      <c r="C103" s="20">
        <v>0</v>
      </c>
      <c r="D103" s="20">
        <v>9.6</v>
      </c>
      <c r="E103" s="30">
        <v>0</v>
      </c>
      <c r="F103" s="30">
        <v>0</v>
      </c>
      <c r="G103" s="30">
        <v>0</v>
      </c>
    </row>
    <row r="104" spans="1:7" s="10" customFormat="1" ht="22.5">
      <c r="A104" s="18" t="s">
        <v>103</v>
      </c>
      <c r="B104" s="11" t="s">
        <v>605</v>
      </c>
      <c r="C104" s="20">
        <v>100</v>
      </c>
      <c r="D104" s="20">
        <v>0</v>
      </c>
      <c r="E104" s="30">
        <f t="shared" si="3"/>
        <v>0</v>
      </c>
      <c r="F104" s="30">
        <v>18</v>
      </c>
      <c r="G104" s="30">
        <f t="shared" si="2"/>
        <v>0</v>
      </c>
    </row>
    <row r="105" spans="1:7" s="10" customFormat="1" ht="56.25">
      <c r="A105" s="18" t="s">
        <v>104</v>
      </c>
      <c r="B105" s="11" t="s">
        <v>606</v>
      </c>
      <c r="C105" s="20">
        <v>1377</v>
      </c>
      <c r="D105" s="20">
        <v>397</v>
      </c>
      <c r="E105" s="30">
        <f t="shared" si="3"/>
        <v>28.830791575889613</v>
      </c>
      <c r="F105" s="30">
        <v>2525.40702</v>
      </c>
      <c r="G105" s="30">
        <f t="shared" si="2"/>
        <v>15.720238237082274</v>
      </c>
    </row>
    <row r="106" spans="1:7" s="10" customFormat="1" ht="56.25">
      <c r="A106" s="18" t="s">
        <v>105</v>
      </c>
      <c r="B106" s="11" t="s">
        <v>607</v>
      </c>
      <c r="C106" s="20">
        <v>575</v>
      </c>
      <c r="D106" s="20">
        <v>42.5</v>
      </c>
      <c r="E106" s="30">
        <f t="shared" si="3"/>
        <v>7.391304347826087</v>
      </c>
      <c r="F106" s="30">
        <v>39</v>
      </c>
      <c r="G106" s="30">
        <f t="shared" si="2"/>
        <v>108.97435897435896</v>
      </c>
    </row>
    <row r="107" spans="1:7" s="10" customFormat="1" ht="45">
      <c r="A107" s="18" t="s">
        <v>106</v>
      </c>
      <c r="B107" s="11" t="s">
        <v>608</v>
      </c>
      <c r="C107" s="20">
        <v>235</v>
      </c>
      <c r="D107" s="20">
        <v>285</v>
      </c>
      <c r="E107" s="30">
        <f t="shared" si="3"/>
        <v>121.27659574468086</v>
      </c>
      <c r="F107" s="30">
        <v>3780</v>
      </c>
      <c r="G107" s="30">
        <f t="shared" si="2"/>
        <v>7.5396825396825395</v>
      </c>
    </row>
    <row r="108" spans="1:7" s="10" customFormat="1" ht="21.75">
      <c r="A108" s="25" t="s">
        <v>107</v>
      </c>
      <c r="B108" s="16" t="s">
        <v>609</v>
      </c>
      <c r="C108" s="22">
        <v>0</v>
      </c>
      <c r="D108" s="22">
        <v>292.09540999999996</v>
      </c>
      <c r="E108" s="21">
        <v>0</v>
      </c>
      <c r="F108" s="21">
        <v>372.07419</v>
      </c>
      <c r="G108" s="30">
        <f t="shared" si="2"/>
        <v>78.50461489951775</v>
      </c>
    </row>
    <row r="109" spans="1:7" s="10" customFormat="1" ht="22.5">
      <c r="A109" s="18" t="s">
        <v>108</v>
      </c>
      <c r="B109" s="11" t="s">
        <v>610</v>
      </c>
      <c r="C109" s="20">
        <v>0</v>
      </c>
      <c r="D109" s="20">
        <v>10.379620000000001</v>
      </c>
      <c r="E109" s="30">
        <v>0</v>
      </c>
      <c r="F109" s="30">
        <v>-2.2711900000000003</v>
      </c>
      <c r="G109" s="30">
        <v>0</v>
      </c>
    </row>
    <row r="110" spans="1:7" s="10" customFormat="1" ht="22.5">
      <c r="A110" s="18" t="s">
        <v>109</v>
      </c>
      <c r="B110" s="11" t="s">
        <v>611</v>
      </c>
      <c r="C110" s="20">
        <v>0</v>
      </c>
      <c r="D110" s="20">
        <v>-1.8049000000000002</v>
      </c>
      <c r="E110" s="30">
        <v>0</v>
      </c>
      <c r="F110" s="30">
        <v>0.061259999999999995</v>
      </c>
      <c r="G110" s="30">
        <v>0</v>
      </c>
    </row>
    <row r="111" spans="1:7" s="10" customFormat="1" ht="33.75">
      <c r="A111" s="18" t="s">
        <v>110</v>
      </c>
      <c r="B111" s="11" t="s">
        <v>612</v>
      </c>
      <c r="C111" s="20">
        <v>0</v>
      </c>
      <c r="D111" s="20">
        <v>12.184520000000001</v>
      </c>
      <c r="E111" s="30">
        <v>0</v>
      </c>
      <c r="F111" s="30">
        <v>-2.3324499999999997</v>
      </c>
      <c r="G111" s="30">
        <v>0</v>
      </c>
    </row>
    <row r="112" spans="1:7" s="10" customFormat="1" ht="11.25">
      <c r="A112" s="18" t="s">
        <v>111</v>
      </c>
      <c r="B112" s="11" t="s">
        <v>613</v>
      </c>
      <c r="C112" s="20">
        <v>0</v>
      </c>
      <c r="D112" s="20">
        <v>9.75669</v>
      </c>
      <c r="E112" s="30">
        <v>0</v>
      </c>
      <c r="F112" s="30">
        <v>22.37642</v>
      </c>
      <c r="G112" s="30">
        <f t="shared" si="2"/>
        <v>43.60255125708223</v>
      </c>
    </row>
    <row r="113" spans="1:7" s="10" customFormat="1" ht="11.25">
      <c r="A113" s="18" t="s">
        <v>112</v>
      </c>
      <c r="B113" s="11" t="s">
        <v>614</v>
      </c>
      <c r="C113" s="20">
        <v>0</v>
      </c>
      <c r="D113" s="20">
        <v>0.58309</v>
      </c>
      <c r="E113" s="30">
        <v>0</v>
      </c>
      <c r="F113" s="30">
        <v>5.7705</v>
      </c>
      <c r="G113" s="30">
        <f t="shared" si="2"/>
        <v>10.104670305866042</v>
      </c>
    </row>
    <row r="114" spans="1:7" s="10" customFormat="1" ht="11.25">
      <c r="A114" s="18" t="s">
        <v>113</v>
      </c>
      <c r="B114" s="11" t="s">
        <v>615</v>
      </c>
      <c r="C114" s="20">
        <v>0</v>
      </c>
      <c r="D114" s="20">
        <v>0.58309</v>
      </c>
      <c r="E114" s="30">
        <v>0</v>
      </c>
      <c r="F114" s="30">
        <v>5.7705</v>
      </c>
      <c r="G114" s="30">
        <f t="shared" si="2"/>
        <v>10.104670305866042</v>
      </c>
    </row>
    <row r="115" spans="1:7" s="10" customFormat="1" ht="11.25">
      <c r="A115" s="18" t="s">
        <v>114</v>
      </c>
      <c r="B115" s="11" t="s">
        <v>616</v>
      </c>
      <c r="C115" s="20">
        <v>0</v>
      </c>
      <c r="D115" s="20">
        <v>9.1736</v>
      </c>
      <c r="E115" s="30">
        <v>0</v>
      </c>
      <c r="F115" s="30">
        <v>16.605919999999998</v>
      </c>
      <c r="G115" s="30">
        <f t="shared" si="2"/>
        <v>55.242949502346164</v>
      </c>
    </row>
    <row r="116" spans="1:7" s="10" customFormat="1" ht="56.25">
      <c r="A116" s="18" t="s">
        <v>115</v>
      </c>
      <c r="B116" s="11" t="s">
        <v>617</v>
      </c>
      <c r="C116" s="20">
        <v>0</v>
      </c>
      <c r="D116" s="20">
        <v>9.1736</v>
      </c>
      <c r="E116" s="30">
        <v>0</v>
      </c>
      <c r="F116" s="30">
        <v>16.605919999999998</v>
      </c>
      <c r="G116" s="30">
        <f t="shared" si="2"/>
        <v>55.242949502346164</v>
      </c>
    </row>
    <row r="117" spans="1:7" s="10" customFormat="1" ht="11.25">
      <c r="A117" s="18" t="s">
        <v>116</v>
      </c>
      <c r="B117" s="11" t="s">
        <v>618</v>
      </c>
      <c r="C117" s="20">
        <v>0</v>
      </c>
      <c r="D117" s="20">
        <v>238.67060999999998</v>
      </c>
      <c r="E117" s="30">
        <v>0</v>
      </c>
      <c r="F117" s="30">
        <v>251.89896</v>
      </c>
      <c r="G117" s="30">
        <f t="shared" si="2"/>
        <v>94.74854918019511</v>
      </c>
    </row>
    <row r="118" spans="1:7" s="10" customFormat="1" ht="11.25">
      <c r="A118" s="18" t="s">
        <v>117</v>
      </c>
      <c r="B118" s="11" t="s">
        <v>619</v>
      </c>
      <c r="C118" s="20">
        <v>0</v>
      </c>
      <c r="D118" s="20">
        <v>44.67042</v>
      </c>
      <c r="E118" s="30">
        <v>0</v>
      </c>
      <c r="F118" s="30">
        <v>2.9989</v>
      </c>
      <c r="G118" s="30" t="s">
        <v>1365</v>
      </c>
    </row>
    <row r="119" spans="1:7" s="10" customFormat="1" ht="22.5">
      <c r="A119" s="18" t="s">
        <v>118</v>
      </c>
      <c r="B119" s="11" t="s">
        <v>620</v>
      </c>
      <c r="C119" s="20">
        <v>0</v>
      </c>
      <c r="D119" s="20">
        <v>7.98</v>
      </c>
      <c r="E119" s="30">
        <v>0</v>
      </c>
      <c r="F119" s="30">
        <v>9.09457</v>
      </c>
      <c r="G119" s="30">
        <f t="shared" si="2"/>
        <v>87.74466522331458</v>
      </c>
    </row>
    <row r="120" spans="1:7" s="10" customFormat="1" ht="11.25">
      <c r="A120" s="18" t="s">
        <v>119</v>
      </c>
      <c r="B120" s="11" t="s">
        <v>621</v>
      </c>
      <c r="C120" s="20">
        <v>0</v>
      </c>
      <c r="D120" s="20">
        <v>34.05666</v>
      </c>
      <c r="E120" s="30">
        <v>0</v>
      </c>
      <c r="F120" s="30">
        <v>21.90461</v>
      </c>
      <c r="G120" s="30">
        <f t="shared" si="2"/>
        <v>155.47713472186905</v>
      </c>
    </row>
    <row r="121" spans="1:7" s="10" customFormat="1" ht="22.5">
      <c r="A121" s="18" t="s">
        <v>120</v>
      </c>
      <c r="B121" s="11" t="s">
        <v>622</v>
      </c>
      <c r="C121" s="20">
        <v>0</v>
      </c>
      <c r="D121" s="20">
        <v>151.96353</v>
      </c>
      <c r="E121" s="30">
        <v>0</v>
      </c>
      <c r="F121" s="30">
        <v>217.90088</v>
      </c>
      <c r="G121" s="30">
        <f t="shared" si="2"/>
        <v>69.73975047737301</v>
      </c>
    </row>
    <row r="122" spans="1:7" s="10" customFormat="1" ht="22.5">
      <c r="A122" s="18" t="s">
        <v>121</v>
      </c>
      <c r="B122" s="11" t="s">
        <v>623</v>
      </c>
      <c r="C122" s="20">
        <v>0</v>
      </c>
      <c r="D122" s="20">
        <v>-0.12924000000000002</v>
      </c>
      <c r="E122" s="30">
        <v>0</v>
      </c>
      <c r="F122" s="30">
        <v>-0.39080000000000004</v>
      </c>
      <c r="G122" s="30">
        <f t="shared" si="2"/>
        <v>33.070624360286594</v>
      </c>
    </row>
    <row r="123" spans="1:7" s="10" customFormat="1" ht="22.5">
      <c r="A123" s="18" t="s">
        <v>122</v>
      </c>
      <c r="B123" s="11" t="s">
        <v>624</v>
      </c>
      <c r="C123" s="20">
        <v>0</v>
      </c>
      <c r="D123" s="20">
        <v>131.38213000000002</v>
      </c>
      <c r="E123" s="30">
        <v>0</v>
      </c>
      <c r="F123" s="30">
        <v>218.25947</v>
      </c>
      <c r="G123" s="30">
        <f t="shared" si="2"/>
        <v>60.195385794714895</v>
      </c>
    </row>
    <row r="124" spans="1:7" s="10" customFormat="1" ht="22.5">
      <c r="A124" s="18" t="s">
        <v>123</v>
      </c>
      <c r="B124" s="11" t="s">
        <v>625</v>
      </c>
      <c r="C124" s="20">
        <v>0</v>
      </c>
      <c r="D124" s="20">
        <v>20.710639999999998</v>
      </c>
      <c r="E124" s="30">
        <v>0</v>
      </c>
      <c r="F124" s="30">
        <v>0.03221</v>
      </c>
      <c r="G124" s="30" t="s">
        <v>1365</v>
      </c>
    </row>
    <row r="125" spans="1:7" s="17" customFormat="1" ht="22.5">
      <c r="A125" s="18" t="s">
        <v>124</v>
      </c>
      <c r="B125" s="11" t="s">
        <v>626</v>
      </c>
      <c r="C125" s="20">
        <v>0</v>
      </c>
      <c r="D125" s="20">
        <v>26.21977</v>
      </c>
      <c r="E125" s="30">
        <v>0</v>
      </c>
      <c r="F125" s="30">
        <v>88.23811</v>
      </c>
      <c r="G125" s="30">
        <f t="shared" si="2"/>
        <v>29.714791035302092</v>
      </c>
    </row>
    <row r="126" spans="1:7" s="10" customFormat="1" ht="11.25">
      <c r="A126" s="18" t="s">
        <v>125</v>
      </c>
      <c r="B126" s="11" t="s">
        <v>627</v>
      </c>
      <c r="C126" s="20">
        <v>0</v>
      </c>
      <c r="D126" s="20">
        <v>26.09211</v>
      </c>
      <c r="E126" s="30">
        <v>0</v>
      </c>
      <c r="F126" s="30">
        <v>81.74588</v>
      </c>
      <c r="G126" s="30">
        <f t="shared" si="2"/>
        <v>31.918562745914535</v>
      </c>
    </row>
    <row r="127" spans="1:7" s="10" customFormat="1" ht="22.5">
      <c r="A127" s="18" t="s">
        <v>126</v>
      </c>
      <c r="B127" s="11" t="s">
        <v>628</v>
      </c>
      <c r="C127" s="20">
        <v>0</v>
      </c>
      <c r="D127" s="20">
        <v>0.12766</v>
      </c>
      <c r="E127" s="30">
        <v>0</v>
      </c>
      <c r="F127" s="30">
        <v>6.492229999999999</v>
      </c>
      <c r="G127" s="30">
        <f t="shared" si="2"/>
        <v>1.9663505451901737</v>
      </c>
    </row>
    <row r="128" spans="1:7" s="10" customFormat="1" ht="11.25">
      <c r="A128" s="18" t="s">
        <v>127</v>
      </c>
      <c r="B128" s="11" t="s">
        <v>629</v>
      </c>
      <c r="C128" s="20">
        <v>0</v>
      </c>
      <c r="D128" s="20">
        <v>7.06872</v>
      </c>
      <c r="E128" s="30">
        <v>0</v>
      </c>
      <c r="F128" s="30">
        <v>11.83189</v>
      </c>
      <c r="G128" s="30">
        <f t="shared" si="2"/>
        <v>59.74294892870032</v>
      </c>
    </row>
    <row r="129" spans="1:7" s="10" customFormat="1" ht="11.25">
      <c r="A129" s="18" t="s">
        <v>128</v>
      </c>
      <c r="B129" s="11" t="s">
        <v>630</v>
      </c>
      <c r="C129" s="20">
        <v>0</v>
      </c>
      <c r="D129" s="20">
        <v>0.568</v>
      </c>
      <c r="E129" s="30">
        <v>0</v>
      </c>
      <c r="F129" s="30">
        <v>0</v>
      </c>
      <c r="G129" s="30">
        <v>0</v>
      </c>
    </row>
    <row r="130" spans="1:7" s="10" customFormat="1" ht="11.25">
      <c r="A130" s="18" t="s">
        <v>129</v>
      </c>
      <c r="B130" s="11" t="s">
        <v>631</v>
      </c>
      <c r="C130" s="20">
        <v>0</v>
      </c>
      <c r="D130" s="20">
        <v>0.568</v>
      </c>
      <c r="E130" s="30">
        <v>0</v>
      </c>
      <c r="F130" s="30">
        <v>0</v>
      </c>
      <c r="G130" s="30">
        <v>0</v>
      </c>
    </row>
    <row r="131" spans="1:7" s="10" customFormat="1" ht="33.75">
      <c r="A131" s="18" t="s">
        <v>130</v>
      </c>
      <c r="B131" s="11" t="s">
        <v>632</v>
      </c>
      <c r="C131" s="20">
        <v>0</v>
      </c>
      <c r="D131" s="20">
        <v>2.75857</v>
      </c>
      <c r="E131" s="30">
        <v>0</v>
      </c>
      <c r="F131" s="30">
        <v>5.91279</v>
      </c>
      <c r="G131" s="30">
        <f t="shared" si="2"/>
        <v>46.65428672420296</v>
      </c>
    </row>
    <row r="132" spans="1:7" s="10" customFormat="1" ht="45">
      <c r="A132" s="18" t="s">
        <v>131</v>
      </c>
      <c r="B132" s="11" t="s">
        <v>633</v>
      </c>
      <c r="C132" s="20">
        <v>0</v>
      </c>
      <c r="D132" s="20">
        <v>0.08505</v>
      </c>
      <c r="E132" s="30">
        <v>0</v>
      </c>
      <c r="F132" s="30">
        <v>0.8754299999999999</v>
      </c>
      <c r="G132" s="30">
        <f t="shared" si="2"/>
        <v>9.715225660532539</v>
      </c>
    </row>
    <row r="133" spans="1:7" s="10" customFormat="1" ht="45">
      <c r="A133" s="18" t="s">
        <v>132</v>
      </c>
      <c r="B133" s="11" t="s">
        <v>634</v>
      </c>
      <c r="C133" s="20">
        <v>0</v>
      </c>
      <c r="D133" s="20">
        <v>2.67352</v>
      </c>
      <c r="E133" s="30">
        <v>0</v>
      </c>
      <c r="F133" s="30">
        <v>5.03736</v>
      </c>
      <c r="G133" s="30">
        <f t="shared" si="2"/>
        <v>53.07383232486858</v>
      </c>
    </row>
    <row r="134" spans="1:7" s="10" customFormat="1" ht="11.25">
      <c r="A134" s="18" t="s">
        <v>133</v>
      </c>
      <c r="B134" s="11" t="s">
        <v>635</v>
      </c>
      <c r="C134" s="20">
        <v>0</v>
      </c>
      <c r="D134" s="20">
        <v>3.74215</v>
      </c>
      <c r="E134" s="30">
        <v>0</v>
      </c>
      <c r="F134" s="30">
        <v>5.9191</v>
      </c>
      <c r="G134" s="30">
        <f t="shared" si="2"/>
        <v>63.22160463583991</v>
      </c>
    </row>
    <row r="135" spans="1:7" s="10" customFormat="1" ht="22.5">
      <c r="A135" s="18" t="s">
        <v>1325</v>
      </c>
      <c r="B135" s="11" t="s">
        <v>1326</v>
      </c>
      <c r="C135" s="20">
        <v>0</v>
      </c>
      <c r="D135" s="20">
        <v>0</v>
      </c>
      <c r="E135" s="30">
        <v>0</v>
      </c>
      <c r="F135" s="30">
        <v>0.35028</v>
      </c>
      <c r="G135" s="30">
        <f t="shared" si="2"/>
        <v>0</v>
      </c>
    </row>
    <row r="136" spans="1:7" s="10" customFormat="1" ht="22.5">
      <c r="A136" s="18" t="s">
        <v>134</v>
      </c>
      <c r="B136" s="11" t="s">
        <v>636</v>
      </c>
      <c r="C136" s="20">
        <v>0</v>
      </c>
      <c r="D136" s="20">
        <v>3.74215</v>
      </c>
      <c r="E136" s="30">
        <v>0</v>
      </c>
      <c r="F136" s="30">
        <v>5.56882</v>
      </c>
      <c r="G136" s="30">
        <f aca="true" t="shared" si="4" ref="G136:G199">D136/F136*100</f>
        <v>67.19825744053497</v>
      </c>
    </row>
    <row r="137" spans="1:7" s="10" customFormat="1" ht="32.25">
      <c r="A137" s="25" t="s">
        <v>135</v>
      </c>
      <c r="B137" s="16" t="s">
        <v>637</v>
      </c>
      <c r="C137" s="22">
        <v>1479923.09846</v>
      </c>
      <c r="D137" s="22">
        <v>235751.06377</v>
      </c>
      <c r="E137" s="21">
        <f t="shared" si="3"/>
        <v>15.929953658762491</v>
      </c>
      <c r="F137" s="21">
        <v>216653.81784</v>
      </c>
      <c r="G137" s="30">
        <f t="shared" si="4"/>
        <v>108.81463623415277</v>
      </c>
    </row>
    <row r="138" spans="1:7" s="10" customFormat="1" ht="45">
      <c r="A138" s="18" t="s">
        <v>136</v>
      </c>
      <c r="B138" s="11" t="s">
        <v>638</v>
      </c>
      <c r="C138" s="20">
        <v>5948.8</v>
      </c>
      <c r="D138" s="20">
        <v>0</v>
      </c>
      <c r="E138" s="30">
        <f aca="true" t="shared" si="5" ref="E138:E201">D138/C138*100</f>
        <v>0</v>
      </c>
      <c r="F138" s="30">
        <v>709.164</v>
      </c>
      <c r="G138" s="30">
        <f t="shared" si="4"/>
        <v>0</v>
      </c>
    </row>
    <row r="139" spans="1:7" s="10" customFormat="1" ht="45">
      <c r="A139" s="18" t="s">
        <v>137</v>
      </c>
      <c r="B139" s="11" t="s">
        <v>639</v>
      </c>
      <c r="C139" s="20">
        <v>3498.8</v>
      </c>
      <c r="D139" s="20">
        <v>0</v>
      </c>
      <c r="E139" s="30">
        <f t="shared" si="5"/>
        <v>0</v>
      </c>
      <c r="F139" s="30">
        <v>709.164</v>
      </c>
      <c r="G139" s="30">
        <f t="shared" si="4"/>
        <v>0</v>
      </c>
    </row>
    <row r="140" spans="1:7" s="10" customFormat="1" ht="33.75">
      <c r="A140" s="18" t="s">
        <v>138</v>
      </c>
      <c r="B140" s="11" t="s">
        <v>640</v>
      </c>
      <c r="C140" s="20">
        <v>2450</v>
      </c>
      <c r="D140" s="20">
        <v>0</v>
      </c>
      <c r="E140" s="30">
        <f t="shared" si="5"/>
        <v>0</v>
      </c>
      <c r="F140" s="30">
        <v>0</v>
      </c>
      <c r="G140" s="30">
        <v>0</v>
      </c>
    </row>
    <row r="141" spans="1:7" s="10" customFormat="1" ht="22.5">
      <c r="A141" s="18" t="s">
        <v>139</v>
      </c>
      <c r="B141" s="11" t="s">
        <v>641</v>
      </c>
      <c r="C141" s="20">
        <v>42323.5</v>
      </c>
      <c r="D141" s="20">
        <v>0.54744</v>
      </c>
      <c r="E141" s="30">
        <f t="shared" si="5"/>
        <v>0.0012934658050492043</v>
      </c>
      <c r="F141" s="30">
        <v>1.89749</v>
      </c>
      <c r="G141" s="30">
        <f t="shared" si="4"/>
        <v>28.850744931462092</v>
      </c>
    </row>
    <row r="142" spans="1:7" s="10" customFormat="1" ht="22.5">
      <c r="A142" s="18" t="s">
        <v>140</v>
      </c>
      <c r="B142" s="11" t="s">
        <v>642</v>
      </c>
      <c r="C142" s="20">
        <v>42323.5</v>
      </c>
      <c r="D142" s="20">
        <v>0</v>
      </c>
      <c r="E142" s="30">
        <f t="shared" si="5"/>
        <v>0</v>
      </c>
      <c r="F142" s="30">
        <v>0</v>
      </c>
      <c r="G142" s="30">
        <v>0</v>
      </c>
    </row>
    <row r="143" spans="1:7" s="10" customFormat="1" ht="22.5">
      <c r="A143" s="18" t="s">
        <v>141</v>
      </c>
      <c r="B143" s="11" t="s">
        <v>643</v>
      </c>
      <c r="C143" s="20">
        <v>0</v>
      </c>
      <c r="D143" s="20">
        <v>0.54744</v>
      </c>
      <c r="E143" s="30">
        <v>0</v>
      </c>
      <c r="F143" s="30">
        <v>1.89749</v>
      </c>
      <c r="G143" s="30">
        <f t="shared" si="4"/>
        <v>28.850744931462092</v>
      </c>
    </row>
    <row r="144" spans="1:7" s="10" customFormat="1" ht="56.25">
      <c r="A144" s="18" t="s">
        <v>142</v>
      </c>
      <c r="B144" s="11" t="s">
        <v>644</v>
      </c>
      <c r="C144" s="20">
        <v>1376814.94846</v>
      </c>
      <c r="D144" s="20">
        <v>220518.54432</v>
      </c>
      <c r="E144" s="30">
        <f t="shared" si="5"/>
        <v>16.016571040767328</v>
      </c>
      <c r="F144" s="30">
        <v>203348.75275</v>
      </c>
      <c r="G144" s="30">
        <f t="shared" si="4"/>
        <v>108.4435194894501</v>
      </c>
    </row>
    <row r="145" spans="1:7" s="10" customFormat="1" ht="45">
      <c r="A145" s="18" t="s">
        <v>143</v>
      </c>
      <c r="B145" s="11" t="s">
        <v>645</v>
      </c>
      <c r="C145" s="20">
        <v>631775.93815</v>
      </c>
      <c r="D145" s="20">
        <v>69694.7302</v>
      </c>
      <c r="E145" s="30">
        <f t="shared" si="5"/>
        <v>11.031558182491699</v>
      </c>
      <c r="F145" s="30">
        <v>57262.0369</v>
      </c>
      <c r="G145" s="30">
        <f t="shared" si="4"/>
        <v>121.71192988071999</v>
      </c>
    </row>
    <row r="146" spans="1:7" s="10" customFormat="1" ht="56.25">
      <c r="A146" s="18" t="s">
        <v>144</v>
      </c>
      <c r="B146" s="11" t="s">
        <v>646</v>
      </c>
      <c r="C146" s="20">
        <v>402859.97315</v>
      </c>
      <c r="D146" s="20">
        <v>38653.463990000004</v>
      </c>
      <c r="E146" s="30">
        <f t="shared" si="5"/>
        <v>9.594764078388065</v>
      </c>
      <c r="F146" s="30">
        <v>29610.1227</v>
      </c>
      <c r="G146" s="30">
        <f t="shared" si="4"/>
        <v>130.54138404499082</v>
      </c>
    </row>
    <row r="147" spans="1:7" s="10" customFormat="1" ht="56.25">
      <c r="A147" s="18" t="s">
        <v>145</v>
      </c>
      <c r="B147" s="11" t="s">
        <v>647</v>
      </c>
      <c r="C147" s="20">
        <v>103259.558</v>
      </c>
      <c r="D147" s="20">
        <v>14965.99994</v>
      </c>
      <c r="E147" s="30">
        <f t="shared" si="5"/>
        <v>14.493573505321415</v>
      </c>
      <c r="F147" s="30">
        <v>18858.69995</v>
      </c>
      <c r="G147" s="30">
        <f t="shared" si="4"/>
        <v>79.35859831101455</v>
      </c>
    </row>
    <row r="148" spans="1:7" s="10" customFormat="1" ht="56.25">
      <c r="A148" s="18" t="s">
        <v>146</v>
      </c>
      <c r="B148" s="11" t="s">
        <v>648</v>
      </c>
      <c r="C148" s="20">
        <v>125656.407</v>
      </c>
      <c r="D148" s="20">
        <v>16075.26627</v>
      </c>
      <c r="E148" s="30">
        <f t="shared" si="5"/>
        <v>12.793033521959607</v>
      </c>
      <c r="F148" s="30">
        <v>8793.21425</v>
      </c>
      <c r="G148" s="30">
        <f t="shared" si="4"/>
        <v>182.81445001752343</v>
      </c>
    </row>
    <row r="149" spans="1:7" s="10" customFormat="1" ht="56.25">
      <c r="A149" s="18" t="s">
        <v>147</v>
      </c>
      <c r="B149" s="11" t="s">
        <v>649</v>
      </c>
      <c r="C149" s="20">
        <v>111466.14069</v>
      </c>
      <c r="D149" s="20">
        <v>29082.5009</v>
      </c>
      <c r="E149" s="30">
        <f t="shared" si="5"/>
        <v>26.090883491590272</v>
      </c>
      <c r="F149" s="30">
        <v>5799.761030000001</v>
      </c>
      <c r="G149" s="30" t="s">
        <v>1365</v>
      </c>
    </row>
    <row r="150" spans="1:7" s="10" customFormat="1" ht="56.25">
      <c r="A150" s="18" t="s">
        <v>148</v>
      </c>
      <c r="B150" s="11" t="s">
        <v>650</v>
      </c>
      <c r="C150" s="20">
        <v>35227.2</v>
      </c>
      <c r="D150" s="20">
        <v>22936.242469999997</v>
      </c>
      <c r="E150" s="30">
        <f t="shared" si="5"/>
        <v>65.10946788277239</v>
      </c>
      <c r="F150" s="30">
        <v>1878.4814</v>
      </c>
      <c r="G150" s="30" t="s">
        <v>1365</v>
      </c>
    </row>
    <row r="151" spans="1:7" s="10" customFormat="1" ht="45">
      <c r="A151" s="18" t="s">
        <v>149</v>
      </c>
      <c r="B151" s="11" t="s">
        <v>651</v>
      </c>
      <c r="C151" s="20">
        <v>56520.976</v>
      </c>
      <c r="D151" s="20">
        <v>3760.84223</v>
      </c>
      <c r="E151" s="30">
        <f t="shared" si="5"/>
        <v>6.6538876292582065</v>
      </c>
      <c r="F151" s="30">
        <v>2995.17476</v>
      </c>
      <c r="G151" s="30">
        <f t="shared" si="4"/>
        <v>125.56336545784728</v>
      </c>
    </row>
    <row r="152" spans="1:7" s="10" customFormat="1" ht="45">
      <c r="A152" s="18" t="s">
        <v>150</v>
      </c>
      <c r="B152" s="11" t="s">
        <v>652</v>
      </c>
      <c r="C152" s="20">
        <v>5152.6</v>
      </c>
      <c r="D152" s="20">
        <v>715.56747</v>
      </c>
      <c r="E152" s="30">
        <f t="shared" si="5"/>
        <v>13.887502814113262</v>
      </c>
      <c r="F152" s="30">
        <v>518.76582</v>
      </c>
      <c r="G152" s="30">
        <f t="shared" si="4"/>
        <v>137.93651054342786</v>
      </c>
    </row>
    <row r="153" spans="1:7" s="10" customFormat="1" ht="45">
      <c r="A153" s="18" t="s">
        <v>151</v>
      </c>
      <c r="B153" s="11" t="s">
        <v>653</v>
      </c>
      <c r="C153" s="20">
        <v>1555</v>
      </c>
      <c r="D153" s="20">
        <v>131.47491</v>
      </c>
      <c r="E153" s="30">
        <f t="shared" si="5"/>
        <v>8.454978135048231</v>
      </c>
      <c r="F153" s="30">
        <v>55.09871</v>
      </c>
      <c r="G153" s="30" t="s">
        <v>1365</v>
      </c>
    </row>
    <row r="154" spans="1:7" s="10" customFormat="1" ht="45">
      <c r="A154" s="18" t="s">
        <v>152</v>
      </c>
      <c r="B154" s="11" t="s">
        <v>654</v>
      </c>
      <c r="C154" s="20">
        <v>13010.36469</v>
      </c>
      <c r="D154" s="20">
        <v>1538.37382</v>
      </c>
      <c r="E154" s="30">
        <f t="shared" si="5"/>
        <v>11.82421751161535</v>
      </c>
      <c r="F154" s="30">
        <v>352.24034</v>
      </c>
      <c r="G154" s="30" t="s">
        <v>1365</v>
      </c>
    </row>
    <row r="155" spans="1:7" s="10" customFormat="1" ht="56.25">
      <c r="A155" s="18" t="s">
        <v>153</v>
      </c>
      <c r="B155" s="11" t="s">
        <v>655</v>
      </c>
      <c r="C155" s="20">
        <v>30037.378829999998</v>
      </c>
      <c r="D155" s="20">
        <v>5559.39121</v>
      </c>
      <c r="E155" s="30">
        <f t="shared" si="5"/>
        <v>18.50824348377405</v>
      </c>
      <c r="F155" s="30">
        <v>7728.45221</v>
      </c>
      <c r="G155" s="30">
        <f t="shared" si="4"/>
        <v>71.9340827754177</v>
      </c>
    </row>
    <row r="156" spans="1:7" s="10" customFormat="1" ht="56.25">
      <c r="A156" s="18" t="s">
        <v>154</v>
      </c>
      <c r="B156" s="11" t="s">
        <v>656</v>
      </c>
      <c r="C156" s="20">
        <v>8824.4</v>
      </c>
      <c r="D156" s="20">
        <v>2058.25863</v>
      </c>
      <c r="E156" s="30">
        <f t="shared" si="5"/>
        <v>23.324629776528717</v>
      </c>
      <c r="F156" s="30">
        <v>1857.74038</v>
      </c>
      <c r="G156" s="30">
        <f t="shared" si="4"/>
        <v>110.79366375187473</v>
      </c>
    </row>
    <row r="157" spans="1:7" s="10" customFormat="1" ht="45">
      <c r="A157" s="18" t="s">
        <v>155</v>
      </c>
      <c r="B157" s="11" t="s">
        <v>657</v>
      </c>
      <c r="C157" s="20">
        <v>4644.27083</v>
      </c>
      <c r="D157" s="20">
        <v>834.33422</v>
      </c>
      <c r="E157" s="30">
        <f t="shared" si="5"/>
        <v>17.964805467643234</v>
      </c>
      <c r="F157" s="30">
        <v>920.0473499999999</v>
      </c>
      <c r="G157" s="30">
        <f t="shared" si="4"/>
        <v>90.68383491349657</v>
      </c>
    </row>
    <row r="158" spans="1:7" s="10" customFormat="1" ht="45">
      <c r="A158" s="18" t="s">
        <v>156</v>
      </c>
      <c r="B158" s="11" t="s">
        <v>658</v>
      </c>
      <c r="C158" s="20">
        <v>8002.1</v>
      </c>
      <c r="D158" s="20">
        <v>1503.94157</v>
      </c>
      <c r="E158" s="30">
        <f t="shared" si="5"/>
        <v>18.79433611177066</v>
      </c>
      <c r="F158" s="30">
        <v>1601.1704399999999</v>
      </c>
      <c r="G158" s="30">
        <f t="shared" si="4"/>
        <v>93.92763770982432</v>
      </c>
    </row>
    <row r="159" spans="1:7" s="10" customFormat="1" ht="45">
      <c r="A159" s="18" t="s">
        <v>157</v>
      </c>
      <c r="B159" s="11" t="s">
        <v>659</v>
      </c>
      <c r="C159" s="20">
        <v>5146.54</v>
      </c>
      <c r="D159" s="20">
        <v>750.04156</v>
      </c>
      <c r="E159" s="30">
        <f t="shared" si="5"/>
        <v>14.573705052326419</v>
      </c>
      <c r="F159" s="30">
        <v>1251.2568899999999</v>
      </c>
      <c r="G159" s="30">
        <f t="shared" si="4"/>
        <v>59.94305134255845</v>
      </c>
    </row>
    <row r="160" spans="1:7" s="10" customFormat="1" ht="45">
      <c r="A160" s="18" t="s">
        <v>158</v>
      </c>
      <c r="B160" s="11" t="s">
        <v>660</v>
      </c>
      <c r="C160" s="20">
        <v>3420.068</v>
      </c>
      <c r="D160" s="20">
        <v>412.81523</v>
      </c>
      <c r="E160" s="30">
        <f t="shared" si="5"/>
        <v>12.07038076435907</v>
      </c>
      <c r="F160" s="30">
        <v>2098.23715</v>
      </c>
      <c r="G160" s="30">
        <f t="shared" si="4"/>
        <v>19.67438380356577</v>
      </c>
    </row>
    <row r="161" spans="1:7" s="10" customFormat="1" ht="33.75">
      <c r="A161" s="18" t="s">
        <v>159</v>
      </c>
      <c r="B161" s="11" t="s">
        <v>661</v>
      </c>
      <c r="C161" s="20">
        <v>602301.49079</v>
      </c>
      <c r="D161" s="20">
        <v>114922.58579000001</v>
      </c>
      <c r="E161" s="30">
        <f t="shared" si="5"/>
        <v>19.080574686817307</v>
      </c>
      <c r="F161" s="30">
        <v>132558.50261</v>
      </c>
      <c r="G161" s="30">
        <f t="shared" si="4"/>
        <v>86.69574831281358</v>
      </c>
    </row>
    <row r="162" spans="1:7" s="10" customFormat="1" ht="22.5">
      <c r="A162" s="18" t="s">
        <v>160</v>
      </c>
      <c r="B162" s="11" t="s">
        <v>662</v>
      </c>
      <c r="C162" s="20">
        <v>15653.8</v>
      </c>
      <c r="D162" s="20">
        <v>2370.53116</v>
      </c>
      <c r="E162" s="30">
        <f t="shared" si="5"/>
        <v>15.14348694885587</v>
      </c>
      <c r="F162" s="30">
        <v>2754.00375</v>
      </c>
      <c r="G162" s="30">
        <f t="shared" si="4"/>
        <v>86.07581453002743</v>
      </c>
    </row>
    <row r="163" spans="1:7" s="17" customFormat="1" ht="22.5">
      <c r="A163" s="18" t="s">
        <v>161</v>
      </c>
      <c r="B163" s="11" t="s">
        <v>663</v>
      </c>
      <c r="C163" s="20">
        <v>482554.64778</v>
      </c>
      <c r="D163" s="20">
        <v>91760.57679</v>
      </c>
      <c r="E163" s="30">
        <f t="shared" si="5"/>
        <v>19.01558242411423</v>
      </c>
      <c r="F163" s="30">
        <v>104901.33819</v>
      </c>
      <c r="G163" s="30">
        <f t="shared" si="4"/>
        <v>87.4732185244395</v>
      </c>
    </row>
    <row r="164" spans="1:7" s="10" customFormat="1" ht="22.5">
      <c r="A164" s="18" t="s">
        <v>162</v>
      </c>
      <c r="B164" s="11" t="s">
        <v>664</v>
      </c>
      <c r="C164" s="20">
        <v>50290.04</v>
      </c>
      <c r="D164" s="20">
        <v>8639.72047</v>
      </c>
      <c r="E164" s="30">
        <f t="shared" si="5"/>
        <v>17.17978444638342</v>
      </c>
      <c r="F164" s="30">
        <v>14131.2662</v>
      </c>
      <c r="G164" s="30">
        <f t="shared" si="4"/>
        <v>61.139039826452354</v>
      </c>
    </row>
    <row r="165" spans="1:7" s="10" customFormat="1" ht="22.5">
      <c r="A165" s="18" t="s">
        <v>163</v>
      </c>
      <c r="B165" s="11" t="s">
        <v>665</v>
      </c>
      <c r="C165" s="20">
        <v>7241.1</v>
      </c>
      <c r="D165" s="20">
        <v>952.28713</v>
      </c>
      <c r="E165" s="30">
        <f t="shared" si="5"/>
        <v>13.15113905345873</v>
      </c>
      <c r="F165" s="30">
        <v>980.53377</v>
      </c>
      <c r="G165" s="30">
        <f t="shared" si="4"/>
        <v>97.11925882981063</v>
      </c>
    </row>
    <row r="166" spans="1:7" s="10" customFormat="1" ht="22.5">
      <c r="A166" s="18" t="s">
        <v>164</v>
      </c>
      <c r="B166" s="11" t="s">
        <v>666</v>
      </c>
      <c r="C166" s="20">
        <v>46561.903009999995</v>
      </c>
      <c r="D166" s="20">
        <v>11199.47024</v>
      </c>
      <c r="E166" s="30">
        <f t="shared" si="5"/>
        <v>24.052861923608912</v>
      </c>
      <c r="F166" s="30">
        <v>9791.3607</v>
      </c>
      <c r="G166" s="30">
        <f t="shared" si="4"/>
        <v>114.38114255151484</v>
      </c>
    </row>
    <row r="167" spans="1:7" s="10" customFormat="1" ht="33.75">
      <c r="A167" s="18" t="s">
        <v>165</v>
      </c>
      <c r="B167" s="11" t="s">
        <v>667</v>
      </c>
      <c r="C167" s="20">
        <v>1234</v>
      </c>
      <c r="D167" s="20">
        <v>1259.33622</v>
      </c>
      <c r="E167" s="30">
        <f t="shared" si="5"/>
        <v>102.05317828200972</v>
      </c>
      <c r="F167" s="30">
        <v>0</v>
      </c>
      <c r="G167" s="30">
        <v>0</v>
      </c>
    </row>
    <row r="168" spans="1:7" s="10" customFormat="1" ht="45">
      <c r="A168" s="18" t="s">
        <v>166</v>
      </c>
      <c r="B168" s="11" t="s">
        <v>668</v>
      </c>
      <c r="C168" s="20">
        <v>1234</v>
      </c>
      <c r="D168" s="20">
        <v>1259.33622</v>
      </c>
      <c r="E168" s="30">
        <f t="shared" si="5"/>
        <v>102.05317828200972</v>
      </c>
      <c r="F168" s="30">
        <v>0</v>
      </c>
      <c r="G168" s="30">
        <v>0</v>
      </c>
    </row>
    <row r="169" spans="1:7" s="10" customFormat="1" ht="33.75">
      <c r="A169" s="18" t="s">
        <v>167</v>
      </c>
      <c r="B169" s="11" t="s">
        <v>669</v>
      </c>
      <c r="C169" s="20">
        <v>139</v>
      </c>
      <c r="D169" s="20">
        <v>388.19291</v>
      </c>
      <c r="E169" s="30" t="s">
        <v>1365</v>
      </c>
      <c r="F169" s="30">
        <v>0</v>
      </c>
      <c r="G169" s="30">
        <v>0</v>
      </c>
    </row>
    <row r="170" spans="1:7" s="10" customFormat="1" ht="33.75">
      <c r="A170" s="18" t="s">
        <v>168</v>
      </c>
      <c r="B170" s="11" t="s">
        <v>670</v>
      </c>
      <c r="C170" s="20">
        <v>139</v>
      </c>
      <c r="D170" s="20">
        <v>388.06485</v>
      </c>
      <c r="E170" s="30" t="s">
        <v>1365</v>
      </c>
      <c r="F170" s="30">
        <v>0</v>
      </c>
      <c r="G170" s="30">
        <v>0</v>
      </c>
    </row>
    <row r="171" spans="1:7" s="10" customFormat="1" ht="56.25">
      <c r="A171" s="18" t="s">
        <v>169</v>
      </c>
      <c r="B171" s="11" t="s">
        <v>671</v>
      </c>
      <c r="C171" s="20">
        <v>139</v>
      </c>
      <c r="D171" s="20">
        <v>1E-05</v>
      </c>
      <c r="E171" s="30">
        <f t="shared" si="5"/>
        <v>7.194244604316547E-06</v>
      </c>
      <c r="F171" s="30">
        <v>0</v>
      </c>
      <c r="G171" s="30">
        <v>0</v>
      </c>
    </row>
    <row r="172" spans="1:7" s="10" customFormat="1" ht="56.25">
      <c r="A172" s="18" t="s">
        <v>170</v>
      </c>
      <c r="B172" s="11" t="s">
        <v>672</v>
      </c>
      <c r="C172" s="20">
        <v>0</v>
      </c>
      <c r="D172" s="20">
        <v>0.02184</v>
      </c>
      <c r="E172" s="30">
        <v>0</v>
      </c>
      <c r="F172" s="30">
        <v>0</v>
      </c>
      <c r="G172" s="30">
        <v>0</v>
      </c>
    </row>
    <row r="173" spans="1:7" s="10" customFormat="1" ht="56.25">
      <c r="A173" s="18" t="s">
        <v>171</v>
      </c>
      <c r="B173" s="11" t="s">
        <v>673</v>
      </c>
      <c r="C173" s="20">
        <v>0</v>
      </c>
      <c r="D173" s="20">
        <v>388.043</v>
      </c>
      <c r="E173" s="30">
        <v>0</v>
      </c>
      <c r="F173" s="30">
        <v>0</v>
      </c>
      <c r="G173" s="30">
        <v>0</v>
      </c>
    </row>
    <row r="174" spans="1:7" s="10" customFormat="1" ht="33.75">
      <c r="A174" s="18" t="s">
        <v>172</v>
      </c>
      <c r="B174" s="11" t="s">
        <v>674</v>
      </c>
      <c r="C174" s="20">
        <v>0</v>
      </c>
      <c r="D174" s="20">
        <v>0.12806</v>
      </c>
      <c r="E174" s="30">
        <v>0</v>
      </c>
      <c r="F174" s="30">
        <v>0</v>
      </c>
      <c r="G174" s="30">
        <v>0</v>
      </c>
    </row>
    <row r="175" spans="1:7" s="10" customFormat="1" ht="56.25">
      <c r="A175" s="18" t="s">
        <v>173</v>
      </c>
      <c r="B175" s="11" t="s">
        <v>675</v>
      </c>
      <c r="C175" s="20">
        <v>0</v>
      </c>
      <c r="D175" s="20">
        <v>0.12806</v>
      </c>
      <c r="E175" s="30">
        <v>0</v>
      </c>
      <c r="F175" s="30">
        <v>0</v>
      </c>
      <c r="G175" s="30">
        <v>0</v>
      </c>
    </row>
    <row r="176" spans="1:7" s="10" customFormat="1" ht="22.5">
      <c r="A176" s="18" t="s">
        <v>174</v>
      </c>
      <c r="B176" s="11" t="s">
        <v>676</v>
      </c>
      <c r="C176" s="20">
        <v>16720.15</v>
      </c>
      <c r="D176" s="20">
        <v>10183.742189999999</v>
      </c>
      <c r="E176" s="30">
        <f t="shared" si="5"/>
        <v>60.90700256875685</v>
      </c>
      <c r="F176" s="30">
        <v>7831.32459</v>
      </c>
      <c r="G176" s="30">
        <f t="shared" si="4"/>
        <v>130.0385659279639</v>
      </c>
    </row>
    <row r="177" spans="1:7" s="10" customFormat="1" ht="33.75">
      <c r="A177" s="18" t="s">
        <v>175</v>
      </c>
      <c r="B177" s="11" t="s">
        <v>677</v>
      </c>
      <c r="C177" s="20">
        <v>16720.15</v>
      </c>
      <c r="D177" s="20">
        <v>10183.742189999999</v>
      </c>
      <c r="E177" s="30">
        <f t="shared" si="5"/>
        <v>60.90700256875685</v>
      </c>
      <c r="F177" s="30">
        <v>7831.32459</v>
      </c>
      <c r="G177" s="30">
        <f t="shared" si="4"/>
        <v>130.0385659279639</v>
      </c>
    </row>
    <row r="178" spans="1:7" s="10" customFormat="1" ht="33.75">
      <c r="A178" s="18" t="s">
        <v>176</v>
      </c>
      <c r="B178" s="11" t="s">
        <v>678</v>
      </c>
      <c r="C178" s="20">
        <v>2103</v>
      </c>
      <c r="D178" s="20">
        <v>0</v>
      </c>
      <c r="E178" s="30">
        <f t="shared" si="5"/>
        <v>0</v>
      </c>
      <c r="F178" s="30">
        <v>524.19275</v>
      </c>
      <c r="G178" s="30">
        <f t="shared" si="4"/>
        <v>0</v>
      </c>
    </row>
    <row r="179" spans="1:7" s="10" customFormat="1" ht="33.75">
      <c r="A179" s="18" t="s">
        <v>177</v>
      </c>
      <c r="B179" s="11" t="s">
        <v>679</v>
      </c>
      <c r="C179" s="20">
        <v>8429.95</v>
      </c>
      <c r="D179" s="20">
        <v>5896.90141</v>
      </c>
      <c r="E179" s="30">
        <f t="shared" si="5"/>
        <v>69.95179579950059</v>
      </c>
      <c r="F179" s="30">
        <v>3739.0234100000002</v>
      </c>
      <c r="G179" s="30">
        <f t="shared" si="4"/>
        <v>157.71234259268786</v>
      </c>
    </row>
    <row r="180" spans="1:7" s="10" customFormat="1" ht="33.75">
      <c r="A180" s="18" t="s">
        <v>178</v>
      </c>
      <c r="B180" s="11" t="s">
        <v>680</v>
      </c>
      <c r="C180" s="20">
        <v>5762.8</v>
      </c>
      <c r="D180" s="20">
        <v>4132.0750499999995</v>
      </c>
      <c r="E180" s="30">
        <f t="shared" si="5"/>
        <v>71.70255865204413</v>
      </c>
      <c r="F180" s="30">
        <v>3358.8552400000003</v>
      </c>
      <c r="G180" s="30">
        <f t="shared" si="4"/>
        <v>123.02033742901047</v>
      </c>
    </row>
    <row r="181" spans="1:7" s="10" customFormat="1" ht="33.75">
      <c r="A181" s="18" t="s">
        <v>179</v>
      </c>
      <c r="B181" s="11" t="s">
        <v>681</v>
      </c>
      <c r="C181" s="20">
        <v>10</v>
      </c>
      <c r="D181" s="20">
        <v>0</v>
      </c>
      <c r="E181" s="30">
        <f t="shared" si="5"/>
        <v>0</v>
      </c>
      <c r="F181" s="30">
        <v>0</v>
      </c>
      <c r="G181" s="30">
        <v>0</v>
      </c>
    </row>
    <row r="182" spans="1:7" s="10" customFormat="1" ht="33.75">
      <c r="A182" s="18" t="s">
        <v>180</v>
      </c>
      <c r="B182" s="11" t="s">
        <v>682</v>
      </c>
      <c r="C182" s="20">
        <v>414.4</v>
      </c>
      <c r="D182" s="20">
        <v>154.76573000000002</v>
      </c>
      <c r="E182" s="30">
        <f t="shared" si="5"/>
        <v>37.346942567567574</v>
      </c>
      <c r="F182" s="30">
        <v>209.25319</v>
      </c>
      <c r="G182" s="30">
        <f t="shared" si="4"/>
        <v>73.9609895552847</v>
      </c>
    </row>
    <row r="183" spans="1:7" s="17" customFormat="1" ht="56.25">
      <c r="A183" s="18" t="s">
        <v>181</v>
      </c>
      <c r="B183" s="11" t="s">
        <v>683</v>
      </c>
      <c r="C183" s="20">
        <v>37976.7</v>
      </c>
      <c r="D183" s="20">
        <v>4660.03691</v>
      </c>
      <c r="E183" s="30">
        <f t="shared" si="5"/>
        <v>12.270778951304353</v>
      </c>
      <c r="F183" s="30">
        <v>4762.67901</v>
      </c>
      <c r="G183" s="30">
        <f t="shared" si="4"/>
        <v>97.8448663077128</v>
      </c>
    </row>
    <row r="184" spans="1:7" s="10" customFormat="1" ht="56.25">
      <c r="A184" s="18" t="s">
        <v>182</v>
      </c>
      <c r="B184" s="11" t="s">
        <v>684</v>
      </c>
      <c r="C184" s="20">
        <v>37976.7</v>
      </c>
      <c r="D184" s="20">
        <v>4660.03691</v>
      </c>
      <c r="E184" s="30">
        <f t="shared" si="5"/>
        <v>12.270778951304353</v>
      </c>
      <c r="F184" s="30">
        <v>4762.67901</v>
      </c>
      <c r="G184" s="30">
        <f t="shared" si="4"/>
        <v>97.8448663077128</v>
      </c>
    </row>
    <row r="185" spans="1:7" s="10" customFormat="1" ht="67.5">
      <c r="A185" s="18" t="s">
        <v>183</v>
      </c>
      <c r="B185" s="11" t="s">
        <v>685</v>
      </c>
      <c r="C185" s="20">
        <v>0</v>
      </c>
      <c r="D185" s="20">
        <v>163.49643</v>
      </c>
      <c r="E185" s="30">
        <v>0</v>
      </c>
      <c r="F185" s="30">
        <v>0</v>
      </c>
      <c r="G185" s="30">
        <v>0</v>
      </c>
    </row>
    <row r="186" spans="1:7" s="10" customFormat="1" ht="56.25">
      <c r="A186" s="18" t="s">
        <v>184</v>
      </c>
      <c r="B186" s="11" t="s">
        <v>686</v>
      </c>
      <c r="C186" s="20">
        <v>33972</v>
      </c>
      <c r="D186" s="20">
        <v>3888.55651</v>
      </c>
      <c r="E186" s="30">
        <f t="shared" si="5"/>
        <v>11.446357323678322</v>
      </c>
      <c r="F186" s="30">
        <v>4566.149179999999</v>
      </c>
      <c r="G186" s="30">
        <f t="shared" si="4"/>
        <v>85.16052272300048</v>
      </c>
    </row>
    <row r="187" spans="1:7" s="10" customFormat="1" ht="56.25">
      <c r="A187" s="18" t="s">
        <v>185</v>
      </c>
      <c r="B187" s="11" t="s">
        <v>687</v>
      </c>
      <c r="C187" s="20">
        <v>522.4</v>
      </c>
      <c r="D187" s="20">
        <v>201.21675</v>
      </c>
      <c r="E187" s="30">
        <f t="shared" si="5"/>
        <v>38.5177545941807</v>
      </c>
      <c r="F187" s="30">
        <v>144.14275</v>
      </c>
      <c r="G187" s="30">
        <f t="shared" si="4"/>
        <v>139.5954704624409</v>
      </c>
    </row>
    <row r="188" spans="1:7" s="10" customFormat="1" ht="56.25">
      <c r="A188" s="18" t="s">
        <v>186</v>
      </c>
      <c r="B188" s="11" t="s">
        <v>688</v>
      </c>
      <c r="C188" s="20">
        <v>58</v>
      </c>
      <c r="D188" s="20">
        <v>1.5334</v>
      </c>
      <c r="E188" s="30">
        <f t="shared" si="5"/>
        <v>2.6437931034482762</v>
      </c>
      <c r="F188" s="30">
        <v>12.29177</v>
      </c>
      <c r="G188" s="30">
        <f t="shared" si="4"/>
        <v>12.47501376937577</v>
      </c>
    </row>
    <row r="189" spans="1:7" s="10" customFormat="1" ht="56.25">
      <c r="A189" s="18" t="s">
        <v>187</v>
      </c>
      <c r="B189" s="11" t="s">
        <v>689</v>
      </c>
      <c r="C189" s="20">
        <v>3424.3</v>
      </c>
      <c r="D189" s="20">
        <v>405.23382</v>
      </c>
      <c r="E189" s="30">
        <f t="shared" si="5"/>
        <v>11.834063020179306</v>
      </c>
      <c r="F189" s="30">
        <v>40.09531</v>
      </c>
      <c r="G189" s="30" t="s">
        <v>1365</v>
      </c>
    </row>
    <row r="190" spans="1:7" s="10" customFormat="1" ht="21.75">
      <c r="A190" s="25" t="s">
        <v>188</v>
      </c>
      <c r="B190" s="16" t="s">
        <v>690</v>
      </c>
      <c r="C190" s="22">
        <v>214302.31</v>
      </c>
      <c r="D190" s="22">
        <v>74033.80011</v>
      </c>
      <c r="E190" s="21">
        <f t="shared" si="5"/>
        <v>34.54643121205739</v>
      </c>
      <c r="F190" s="21">
        <v>57027.234469999996</v>
      </c>
      <c r="G190" s="30">
        <f t="shared" si="4"/>
        <v>129.82183126721068</v>
      </c>
    </row>
    <row r="191" spans="1:7" s="10" customFormat="1" ht="11.25">
      <c r="A191" s="18" t="s">
        <v>189</v>
      </c>
      <c r="B191" s="11" t="s">
        <v>691</v>
      </c>
      <c r="C191" s="20">
        <v>32123.11</v>
      </c>
      <c r="D191" s="20">
        <v>23963.03881</v>
      </c>
      <c r="E191" s="30">
        <f t="shared" si="5"/>
        <v>74.5975056898289</v>
      </c>
      <c r="F191" s="30">
        <v>19784.93713</v>
      </c>
      <c r="G191" s="30">
        <f t="shared" si="4"/>
        <v>121.11758886342238</v>
      </c>
    </row>
    <row r="192" spans="1:7" s="10" customFormat="1" ht="22.5">
      <c r="A192" s="18" t="s">
        <v>190</v>
      </c>
      <c r="B192" s="11" t="s">
        <v>692</v>
      </c>
      <c r="C192" s="20">
        <v>4347.25963</v>
      </c>
      <c r="D192" s="20">
        <v>4087.84886</v>
      </c>
      <c r="E192" s="30">
        <f t="shared" si="5"/>
        <v>94.03277484947455</v>
      </c>
      <c r="F192" s="30">
        <v>2632.91007</v>
      </c>
      <c r="G192" s="30">
        <f t="shared" si="4"/>
        <v>155.25972218261143</v>
      </c>
    </row>
    <row r="193" spans="1:7" s="10" customFormat="1" ht="22.5">
      <c r="A193" s="18" t="s">
        <v>191</v>
      </c>
      <c r="B193" s="11" t="s">
        <v>693</v>
      </c>
      <c r="C193" s="20">
        <v>121.84530000000001</v>
      </c>
      <c r="D193" s="20">
        <v>251.34410999999997</v>
      </c>
      <c r="E193" s="30" t="s">
        <v>1365</v>
      </c>
      <c r="F193" s="30">
        <v>530.17927</v>
      </c>
      <c r="G193" s="30">
        <f t="shared" si="4"/>
        <v>47.407381657906015</v>
      </c>
    </row>
    <row r="194" spans="1:7" s="10" customFormat="1" ht="11.25">
      <c r="A194" s="18" t="s">
        <v>192</v>
      </c>
      <c r="B194" s="11" t="s">
        <v>694</v>
      </c>
      <c r="C194" s="20">
        <v>10365.93574</v>
      </c>
      <c r="D194" s="20">
        <v>7590.58691</v>
      </c>
      <c r="E194" s="30">
        <f t="shared" si="5"/>
        <v>73.22625858763041</v>
      </c>
      <c r="F194" s="30">
        <v>6907.96325</v>
      </c>
      <c r="G194" s="30">
        <f t="shared" si="4"/>
        <v>109.88169211815075</v>
      </c>
    </row>
    <row r="195" spans="1:7" s="10" customFormat="1" ht="11.25">
      <c r="A195" s="18" t="s">
        <v>193</v>
      </c>
      <c r="B195" s="11" t="s">
        <v>695</v>
      </c>
      <c r="C195" s="20">
        <v>16754.26933</v>
      </c>
      <c r="D195" s="20">
        <v>12026.49113</v>
      </c>
      <c r="E195" s="30">
        <f t="shared" si="5"/>
        <v>71.78165095188905</v>
      </c>
      <c r="F195" s="30">
        <v>9713.88453</v>
      </c>
      <c r="G195" s="30">
        <f t="shared" si="4"/>
        <v>123.8072276117534</v>
      </c>
    </row>
    <row r="196" spans="1:7" s="10" customFormat="1" ht="11.25">
      <c r="A196" s="18" t="s">
        <v>194</v>
      </c>
      <c r="B196" s="11" t="s">
        <v>696</v>
      </c>
      <c r="C196" s="20">
        <v>533.8</v>
      </c>
      <c r="D196" s="20">
        <v>6.7678</v>
      </c>
      <c r="E196" s="30">
        <f t="shared" si="5"/>
        <v>1.2678531285125516</v>
      </c>
      <c r="F196" s="30">
        <v>0</v>
      </c>
      <c r="G196" s="30">
        <v>0</v>
      </c>
    </row>
    <row r="197" spans="1:7" s="10" customFormat="1" ht="11.25">
      <c r="A197" s="18" t="s">
        <v>195</v>
      </c>
      <c r="B197" s="11" t="s">
        <v>697</v>
      </c>
      <c r="C197" s="20">
        <v>12574</v>
      </c>
      <c r="D197" s="20">
        <v>3963.29329</v>
      </c>
      <c r="E197" s="30">
        <f t="shared" si="5"/>
        <v>31.519749403531094</v>
      </c>
      <c r="F197" s="30">
        <v>2909.9003199999997</v>
      </c>
      <c r="G197" s="30">
        <f t="shared" si="4"/>
        <v>136.20031115017716</v>
      </c>
    </row>
    <row r="198" spans="1:7" s="10" customFormat="1" ht="33.75">
      <c r="A198" s="18" t="s">
        <v>196</v>
      </c>
      <c r="B198" s="11" t="s">
        <v>698</v>
      </c>
      <c r="C198" s="20">
        <v>12000</v>
      </c>
      <c r="D198" s="20">
        <v>3415.90022</v>
      </c>
      <c r="E198" s="30">
        <f t="shared" si="5"/>
        <v>28.465835166666665</v>
      </c>
      <c r="F198" s="30">
        <v>2643.75625</v>
      </c>
      <c r="G198" s="30">
        <f t="shared" si="4"/>
        <v>129.20632225455734</v>
      </c>
    </row>
    <row r="199" spans="1:7" s="10" customFormat="1" ht="45">
      <c r="A199" s="18" t="s">
        <v>197</v>
      </c>
      <c r="B199" s="11" t="s">
        <v>699</v>
      </c>
      <c r="C199" s="20">
        <v>12000</v>
      </c>
      <c r="D199" s="20">
        <v>3415.90022</v>
      </c>
      <c r="E199" s="30">
        <f t="shared" si="5"/>
        <v>28.465835166666665</v>
      </c>
      <c r="F199" s="30">
        <v>2643.75625</v>
      </c>
      <c r="G199" s="30">
        <f t="shared" si="4"/>
        <v>129.20632225455734</v>
      </c>
    </row>
    <row r="200" spans="1:7" s="10" customFormat="1" ht="22.5">
      <c r="A200" s="18" t="s">
        <v>198</v>
      </c>
      <c r="B200" s="11" t="s">
        <v>700</v>
      </c>
      <c r="C200" s="20">
        <v>19</v>
      </c>
      <c r="D200" s="20">
        <v>52.39307</v>
      </c>
      <c r="E200" s="30" t="s">
        <v>1365</v>
      </c>
      <c r="F200" s="30">
        <v>1.14407</v>
      </c>
      <c r="G200" s="30" t="s">
        <v>1365</v>
      </c>
    </row>
    <row r="201" spans="1:7" s="10" customFormat="1" ht="33.75">
      <c r="A201" s="18" t="s">
        <v>199</v>
      </c>
      <c r="B201" s="11" t="s">
        <v>701</v>
      </c>
      <c r="C201" s="20">
        <v>275</v>
      </c>
      <c r="D201" s="20">
        <v>275</v>
      </c>
      <c r="E201" s="30">
        <f t="shared" si="5"/>
        <v>100</v>
      </c>
      <c r="F201" s="30">
        <v>25</v>
      </c>
      <c r="G201" s="30" t="s">
        <v>1365</v>
      </c>
    </row>
    <row r="202" spans="1:7" s="10" customFormat="1" ht="45">
      <c r="A202" s="18" t="s">
        <v>200</v>
      </c>
      <c r="B202" s="11" t="s">
        <v>702</v>
      </c>
      <c r="C202" s="20">
        <v>275</v>
      </c>
      <c r="D202" s="20">
        <v>275</v>
      </c>
      <c r="E202" s="30">
        <f aca="true" t="shared" si="6" ref="E202:E266">D202/C202*100</f>
        <v>100</v>
      </c>
      <c r="F202" s="30">
        <v>25</v>
      </c>
      <c r="G202" s="30" t="s">
        <v>1365</v>
      </c>
    </row>
    <row r="203" spans="1:7" s="17" customFormat="1" ht="22.5">
      <c r="A203" s="18" t="s">
        <v>201</v>
      </c>
      <c r="B203" s="11" t="s">
        <v>703</v>
      </c>
      <c r="C203" s="20">
        <v>280</v>
      </c>
      <c r="D203" s="20">
        <v>220</v>
      </c>
      <c r="E203" s="30">
        <f t="shared" si="6"/>
        <v>78.57142857142857</v>
      </c>
      <c r="F203" s="30">
        <v>240</v>
      </c>
      <c r="G203" s="30">
        <f aca="true" t="shared" si="7" ref="G203:G264">D203/F203*100</f>
        <v>91.66666666666666</v>
      </c>
    </row>
    <row r="204" spans="1:7" s="10" customFormat="1" ht="22.5">
      <c r="A204" s="18" t="s">
        <v>202</v>
      </c>
      <c r="B204" s="11" t="s">
        <v>704</v>
      </c>
      <c r="C204" s="20">
        <v>280</v>
      </c>
      <c r="D204" s="20">
        <v>220</v>
      </c>
      <c r="E204" s="30">
        <f t="shared" si="6"/>
        <v>78.57142857142857</v>
      </c>
      <c r="F204" s="30">
        <v>240</v>
      </c>
      <c r="G204" s="30">
        <f t="shared" si="7"/>
        <v>91.66666666666666</v>
      </c>
    </row>
    <row r="205" spans="1:7" s="10" customFormat="1" ht="11.25">
      <c r="A205" s="18" t="s">
        <v>203</v>
      </c>
      <c r="B205" s="11" t="s">
        <v>705</v>
      </c>
      <c r="C205" s="20">
        <v>169605.2</v>
      </c>
      <c r="D205" s="20">
        <v>46107.46801</v>
      </c>
      <c r="E205" s="30">
        <f t="shared" si="6"/>
        <v>27.185173573687592</v>
      </c>
      <c r="F205" s="30">
        <v>34332.397020000004</v>
      </c>
      <c r="G205" s="30">
        <f t="shared" si="7"/>
        <v>134.2972586013745</v>
      </c>
    </row>
    <row r="206" spans="1:7" s="10" customFormat="1" ht="11.25">
      <c r="A206" s="18" t="s">
        <v>204</v>
      </c>
      <c r="B206" s="11" t="s">
        <v>706</v>
      </c>
      <c r="C206" s="20">
        <v>169605.2</v>
      </c>
      <c r="D206" s="20">
        <v>46107.46801</v>
      </c>
      <c r="E206" s="30">
        <f t="shared" si="6"/>
        <v>27.185173573687592</v>
      </c>
      <c r="F206" s="30">
        <v>34332.397020000004</v>
      </c>
      <c r="G206" s="30">
        <f t="shared" si="7"/>
        <v>134.2972586013745</v>
      </c>
    </row>
    <row r="207" spans="1:7" s="10" customFormat="1" ht="33.75">
      <c r="A207" s="18" t="s">
        <v>205</v>
      </c>
      <c r="B207" s="11" t="s">
        <v>707</v>
      </c>
      <c r="C207" s="20">
        <v>12761.1</v>
      </c>
      <c r="D207" s="20">
        <v>26.75</v>
      </c>
      <c r="E207" s="30">
        <f t="shared" si="6"/>
        <v>0.20962142761987604</v>
      </c>
      <c r="F207" s="30">
        <v>168.42588</v>
      </c>
      <c r="G207" s="30">
        <f t="shared" si="7"/>
        <v>15.882357271934694</v>
      </c>
    </row>
    <row r="208" spans="1:7" s="10" customFormat="1" ht="22.5">
      <c r="A208" s="18" t="s">
        <v>206</v>
      </c>
      <c r="B208" s="11" t="s">
        <v>708</v>
      </c>
      <c r="C208" s="20">
        <v>131876.2</v>
      </c>
      <c r="D208" s="20">
        <v>39560.63796</v>
      </c>
      <c r="E208" s="30">
        <f t="shared" si="6"/>
        <v>29.99831505609048</v>
      </c>
      <c r="F208" s="30">
        <v>29431.20837</v>
      </c>
      <c r="G208" s="30">
        <f t="shared" si="7"/>
        <v>134.4173078544923</v>
      </c>
    </row>
    <row r="209" spans="1:7" s="10" customFormat="1" ht="33.75">
      <c r="A209" s="18" t="s">
        <v>207</v>
      </c>
      <c r="B209" s="11" t="s">
        <v>709</v>
      </c>
      <c r="C209" s="20">
        <v>24967.9</v>
      </c>
      <c r="D209" s="20">
        <v>6520.08005</v>
      </c>
      <c r="E209" s="30">
        <f t="shared" si="6"/>
        <v>26.113850383892917</v>
      </c>
      <c r="F209" s="30">
        <v>4732.762769999999</v>
      </c>
      <c r="G209" s="30">
        <f t="shared" si="7"/>
        <v>137.7647764500142</v>
      </c>
    </row>
    <row r="210" spans="1:7" s="10" customFormat="1" ht="21.75">
      <c r="A210" s="25" t="s">
        <v>208</v>
      </c>
      <c r="B210" s="16" t="s">
        <v>710</v>
      </c>
      <c r="C210" s="22">
        <v>349328.92227</v>
      </c>
      <c r="D210" s="22">
        <v>88438.82983</v>
      </c>
      <c r="E210" s="21">
        <f t="shared" si="6"/>
        <v>25.316778598035665</v>
      </c>
      <c r="F210" s="21">
        <v>78025.88911</v>
      </c>
      <c r="G210" s="30">
        <f t="shared" si="7"/>
        <v>113.3454944746864</v>
      </c>
    </row>
    <row r="211" spans="1:7" s="10" customFormat="1" ht="11.25">
      <c r="A211" s="18" t="s">
        <v>209</v>
      </c>
      <c r="B211" s="11" t="s">
        <v>711</v>
      </c>
      <c r="C211" s="20">
        <v>89297.4203</v>
      </c>
      <c r="D211" s="20">
        <v>16012.08628</v>
      </c>
      <c r="E211" s="30">
        <f t="shared" si="6"/>
        <v>17.931185723178164</v>
      </c>
      <c r="F211" s="30">
        <v>20181.06858</v>
      </c>
      <c r="G211" s="30">
        <f t="shared" si="7"/>
        <v>79.34211321133125</v>
      </c>
    </row>
    <row r="212" spans="1:7" s="10" customFormat="1" ht="22.5">
      <c r="A212" s="18" t="s">
        <v>210</v>
      </c>
      <c r="B212" s="11" t="s">
        <v>712</v>
      </c>
      <c r="C212" s="20">
        <v>0</v>
      </c>
      <c r="D212" s="20">
        <v>4.45</v>
      </c>
      <c r="E212" s="30">
        <v>0</v>
      </c>
      <c r="F212" s="30">
        <v>0.65</v>
      </c>
      <c r="G212" s="30" t="s">
        <v>1365</v>
      </c>
    </row>
    <row r="213" spans="1:7" s="10" customFormat="1" ht="56.25">
      <c r="A213" s="18" t="s">
        <v>211</v>
      </c>
      <c r="B213" s="11" t="s">
        <v>713</v>
      </c>
      <c r="C213" s="20">
        <v>0</v>
      </c>
      <c r="D213" s="20">
        <v>4.45</v>
      </c>
      <c r="E213" s="30">
        <v>0</v>
      </c>
      <c r="F213" s="30">
        <v>0.65</v>
      </c>
      <c r="G213" s="30" t="s">
        <v>1365</v>
      </c>
    </row>
    <row r="214" spans="1:7" s="10" customFormat="1" ht="22.5">
      <c r="A214" s="18" t="s">
        <v>212</v>
      </c>
      <c r="B214" s="11" t="s">
        <v>714</v>
      </c>
      <c r="C214" s="20">
        <v>135.2</v>
      </c>
      <c r="D214" s="20">
        <v>89.754</v>
      </c>
      <c r="E214" s="30">
        <f t="shared" si="6"/>
        <v>66.38609467455622</v>
      </c>
      <c r="F214" s="30">
        <v>0</v>
      </c>
      <c r="G214" s="30">
        <v>0</v>
      </c>
    </row>
    <row r="215" spans="1:7" s="10" customFormat="1" ht="45">
      <c r="A215" s="18" t="s">
        <v>213</v>
      </c>
      <c r="B215" s="11" t="s">
        <v>715</v>
      </c>
      <c r="C215" s="20">
        <v>135.2</v>
      </c>
      <c r="D215" s="20">
        <v>89.754</v>
      </c>
      <c r="E215" s="30">
        <f t="shared" si="6"/>
        <v>66.38609467455622</v>
      </c>
      <c r="F215" s="30">
        <v>0</v>
      </c>
      <c r="G215" s="30">
        <v>0</v>
      </c>
    </row>
    <row r="216" spans="1:7" s="10" customFormat="1" ht="11.25">
      <c r="A216" s="18" t="s">
        <v>214</v>
      </c>
      <c r="B216" s="11" t="s">
        <v>716</v>
      </c>
      <c r="C216" s="20">
        <v>89162.2203</v>
      </c>
      <c r="D216" s="20">
        <v>15917.88228</v>
      </c>
      <c r="E216" s="30">
        <f t="shared" si="6"/>
        <v>17.852720834499003</v>
      </c>
      <c r="F216" s="30">
        <v>20180.418579999998</v>
      </c>
      <c r="G216" s="30">
        <f t="shared" si="7"/>
        <v>78.87785982683022</v>
      </c>
    </row>
    <row r="217" spans="1:7" s="10" customFormat="1" ht="22.5">
      <c r="A217" s="18" t="s">
        <v>215</v>
      </c>
      <c r="B217" s="11" t="s">
        <v>717</v>
      </c>
      <c r="C217" s="20">
        <v>24579.7</v>
      </c>
      <c r="D217" s="20">
        <v>2583.40629</v>
      </c>
      <c r="E217" s="30">
        <f t="shared" si="6"/>
        <v>10.510324739520824</v>
      </c>
      <c r="F217" s="30">
        <v>3620.3372200000003</v>
      </c>
      <c r="G217" s="30">
        <f t="shared" si="7"/>
        <v>71.35816729249326</v>
      </c>
    </row>
    <row r="218" spans="1:7" s="10" customFormat="1" ht="22.5">
      <c r="A218" s="18" t="s">
        <v>216</v>
      </c>
      <c r="B218" s="11" t="s">
        <v>718</v>
      </c>
      <c r="C218" s="20">
        <v>23829.39184</v>
      </c>
      <c r="D218" s="20">
        <v>4483.405610000001</v>
      </c>
      <c r="E218" s="30">
        <f t="shared" si="6"/>
        <v>18.81460357907313</v>
      </c>
      <c r="F218" s="30">
        <v>6161.41105</v>
      </c>
      <c r="G218" s="30">
        <f t="shared" si="7"/>
        <v>72.76589037181671</v>
      </c>
    </row>
    <row r="219" spans="1:7" s="10" customFormat="1" ht="22.5">
      <c r="A219" s="18" t="s">
        <v>217</v>
      </c>
      <c r="B219" s="11" t="s">
        <v>719</v>
      </c>
      <c r="C219" s="20">
        <v>14065.823</v>
      </c>
      <c r="D219" s="20">
        <v>3744.0257</v>
      </c>
      <c r="E219" s="30">
        <f t="shared" si="6"/>
        <v>26.617892888315176</v>
      </c>
      <c r="F219" s="30">
        <v>6749.39822</v>
      </c>
      <c r="G219" s="30">
        <f t="shared" si="7"/>
        <v>55.471992879388885</v>
      </c>
    </row>
    <row r="220" spans="1:7" s="10" customFormat="1" ht="22.5">
      <c r="A220" s="18" t="s">
        <v>218</v>
      </c>
      <c r="B220" s="11" t="s">
        <v>720</v>
      </c>
      <c r="C220" s="20">
        <v>4916.209</v>
      </c>
      <c r="D220" s="20">
        <v>1214.73022</v>
      </c>
      <c r="E220" s="30">
        <f t="shared" si="6"/>
        <v>24.7086773568821</v>
      </c>
      <c r="F220" s="30">
        <v>989.02025</v>
      </c>
      <c r="G220" s="30">
        <f t="shared" si="7"/>
        <v>122.8215721568896</v>
      </c>
    </row>
    <row r="221" spans="1:7" s="10" customFormat="1" ht="22.5">
      <c r="A221" s="18" t="s">
        <v>219</v>
      </c>
      <c r="B221" s="11" t="s">
        <v>721</v>
      </c>
      <c r="C221" s="20">
        <v>21771.09646</v>
      </c>
      <c r="D221" s="20">
        <v>3892.31446</v>
      </c>
      <c r="E221" s="30">
        <f t="shared" si="6"/>
        <v>17.878357514750544</v>
      </c>
      <c r="F221" s="30">
        <v>2660.25184</v>
      </c>
      <c r="G221" s="30">
        <f t="shared" si="7"/>
        <v>146.31375877556013</v>
      </c>
    </row>
    <row r="222" spans="1:7" s="10" customFormat="1" ht="11.25">
      <c r="A222" s="18" t="s">
        <v>220</v>
      </c>
      <c r="B222" s="11" t="s">
        <v>722</v>
      </c>
      <c r="C222" s="20">
        <v>260031.50197</v>
      </c>
      <c r="D222" s="20">
        <v>72426.74355</v>
      </c>
      <c r="E222" s="30">
        <f t="shared" si="6"/>
        <v>27.853065109917303</v>
      </c>
      <c r="F222" s="30">
        <v>57844.820530000005</v>
      </c>
      <c r="G222" s="30">
        <f t="shared" si="7"/>
        <v>125.20869264766306</v>
      </c>
    </row>
    <row r="223" spans="1:7" s="10" customFormat="1" ht="22.5">
      <c r="A223" s="18" t="s">
        <v>221</v>
      </c>
      <c r="B223" s="11" t="s">
        <v>723</v>
      </c>
      <c r="C223" s="20">
        <v>26553.8306</v>
      </c>
      <c r="D223" s="20">
        <v>4508.74308</v>
      </c>
      <c r="E223" s="30">
        <f t="shared" si="6"/>
        <v>16.9796333640842</v>
      </c>
      <c r="F223" s="30">
        <v>3917.64127</v>
      </c>
      <c r="G223" s="30">
        <f t="shared" si="7"/>
        <v>115.08820663409031</v>
      </c>
    </row>
    <row r="224" spans="1:7" s="10" customFormat="1" ht="22.5">
      <c r="A224" s="18" t="s">
        <v>222</v>
      </c>
      <c r="B224" s="11" t="s">
        <v>724</v>
      </c>
      <c r="C224" s="20">
        <v>6608.4</v>
      </c>
      <c r="D224" s="20">
        <v>1373.44157</v>
      </c>
      <c r="E224" s="30">
        <f t="shared" si="6"/>
        <v>20.783269323890806</v>
      </c>
      <c r="F224" s="30">
        <v>1215.68142</v>
      </c>
      <c r="G224" s="30">
        <f t="shared" si="7"/>
        <v>112.97709641725051</v>
      </c>
    </row>
    <row r="225" spans="1:7" s="10" customFormat="1" ht="22.5">
      <c r="A225" s="18" t="s">
        <v>223</v>
      </c>
      <c r="B225" s="11" t="s">
        <v>725</v>
      </c>
      <c r="C225" s="20">
        <v>534.7805999999999</v>
      </c>
      <c r="D225" s="20">
        <v>75.16007</v>
      </c>
      <c r="E225" s="30">
        <f t="shared" si="6"/>
        <v>14.05437482212332</v>
      </c>
      <c r="F225" s="30">
        <v>15.13274</v>
      </c>
      <c r="G225" s="30" t="s">
        <v>1365</v>
      </c>
    </row>
    <row r="226" spans="1:7" s="10" customFormat="1" ht="22.5">
      <c r="A226" s="18" t="s">
        <v>224</v>
      </c>
      <c r="B226" s="11" t="s">
        <v>726</v>
      </c>
      <c r="C226" s="20">
        <v>3654.52</v>
      </c>
      <c r="D226" s="20">
        <v>348.54265999999996</v>
      </c>
      <c r="E226" s="30">
        <f t="shared" si="6"/>
        <v>9.537303394152993</v>
      </c>
      <c r="F226" s="30">
        <v>421.26257</v>
      </c>
      <c r="G226" s="30">
        <f t="shared" si="7"/>
        <v>82.73762845818463</v>
      </c>
    </row>
    <row r="227" spans="1:7" s="10" customFormat="1" ht="22.5">
      <c r="A227" s="18" t="s">
        <v>225</v>
      </c>
      <c r="B227" s="11" t="s">
        <v>727</v>
      </c>
      <c r="C227" s="20">
        <v>14333.43</v>
      </c>
      <c r="D227" s="20">
        <v>2566.1382999999996</v>
      </c>
      <c r="E227" s="30">
        <f t="shared" si="6"/>
        <v>17.903169722808844</v>
      </c>
      <c r="F227" s="30">
        <v>2087.35881</v>
      </c>
      <c r="G227" s="30">
        <f t="shared" si="7"/>
        <v>122.93709580290124</v>
      </c>
    </row>
    <row r="228" spans="1:7" s="10" customFormat="1" ht="22.5">
      <c r="A228" s="18" t="s">
        <v>226</v>
      </c>
      <c r="B228" s="11" t="s">
        <v>728</v>
      </c>
      <c r="C228" s="20">
        <v>1422.7</v>
      </c>
      <c r="D228" s="20">
        <v>145.46048000000002</v>
      </c>
      <c r="E228" s="30">
        <f t="shared" si="6"/>
        <v>10.224255289238773</v>
      </c>
      <c r="F228" s="30">
        <v>178.20573000000002</v>
      </c>
      <c r="G228" s="30">
        <f t="shared" si="7"/>
        <v>81.62502967777748</v>
      </c>
    </row>
    <row r="229" spans="1:7" s="10" customFormat="1" ht="11.25">
      <c r="A229" s="18" t="s">
        <v>227</v>
      </c>
      <c r="B229" s="11" t="s">
        <v>729</v>
      </c>
      <c r="C229" s="20">
        <v>233477.67137</v>
      </c>
      <c r="D229" s="20">
        <v>67918.00047</v>
      </c>
      <c r="E229" s="30">
        <f t="shared" si="6"/>
        <v>29.089719831224475</v>
      </c>
      <c r="F229" s="30">
        <v>53927.17926</v>
      </c>
      <c r="G229" s="30">
        <f t="shared" si="7"/>
        <v>125.94391437116677</v>
      </c>
    </row>
    <row r="230" spans="1:7" s="10" customFormat="1" ht="22.5">
      <c r="A230" s="18" t="s">
        <v>228</v>
      </c>
      <c r="B230" s="11" t="s">
        <v>730</v>
      </c>
      <c r="C230" s="20">
        <v>205802.1</v>
      </c>
      <c r="D230" s="20">
        <v>58708.71075</v>
      </c>
      <c r="E230" s="30">
        <f t="shared" si="6"/>
        <v>28.52677924569283</v>
      </c>
      <c r="F230" s="30">
        <v>45266.49903</v>
      </c>
      <c r="G230" s="30">
        <f t="shared" si="7"/>
        <v>129.69571760142372</v>
      </c>
    </row>
    <row r="231" spans="1:7" s="17" customFormat="1" ht="11.25">
      <c r="A231" s="18" t="s">
        <v>229</v>
      </c>
      <c r="B231" s="11" t="s">
        <v>731</v>
      </c>
      <c r="C231" s="20">
        <v>18899.302</v>
      </c>
      <c r="D231" s="20">
        <v>5384.151980000001</v>
      </c>
      <c r="E231" s="30">
        <f t="shared" si="6"/>
        <v>28.488628733484443</v>
      </c>
      <c r="F231" s="30">
        <v>5459.88796</v>
      </c>
      <c r="G231" s="30">
        <f t="shared" si="7"/>
        <v>98.61286567499455</v>
      </c>
    </row>
    <row r="232" spans="1:7" s="10" customFormat="1" ht="22.5">
      <c r="A232" s="18" t="s">
        <v>230</v>
      </c>
      <c r="B232" s="11" t="s">
        <v>732</v>
      </c>
      <c r="C232" s="20">
        <v>728.46</v>
      </c>
      <c r="D232" s="20">
        <v>788.69439</v>
      </c>
      <c r="E232" s="30">
        <f t="shared" si="6"/>
        <v>108.26872992340004</v>
      </c>
      <c r="F232" s="30">
        <v>835.9125300000001</v>
      </c>
      <c r="G232" s="30">
        <f t="shared" si="7"/>
        <v>94.35130611093962</v>
      </c>
    </row>
    <row r="233" spans="1:7" s="10" customFormat="1" ht="11.25">
      <c r="A233" s="18" t="s">
        <v>231</v>
      </c>
      <c r="B233" s="11" t="s">
        <v>733</v>
      </c>
      <c r="C233" s="20">
        <v>1995.1</v>
      </c>
      <c r="D233" s="20">
        <v>1483.67256</v>
      </c>
      <c r="E233" s="30">
        <f t="shared" si="6"/>
        <v>74.36582426946018</v>
      </c>
      <c r="F233" s="30">
        <v>540.80507</v>
      </c>
      <c r="G233" s="30" t="s">
        <v>1365</v>
      </c>
    </row>
    <row r="234" spans="1:7" s="10" customFormat="1" ht="22.5">
      <c r="A234" s="18" t="s">
        <v>232</v>
      </c>
      <c r="B234" s="11" t="s">
        <v>734</v>
      </c>
      <c r="C234" s="20">
        <v>6052.7093700000005</v>
      </c>
      <c r="D234" s="20">
        <v>1552.77079</v>
      </c>
      <c r="E234" s="30">
        <f t="shared" si="6"/>
        <v>25.65414420352385</v>
      </c>
      <c r="F234" s="30">
        <v>1824.07467</v>
      </c>
      <c r="G234" s="30">
        <f t="shared" si="7"/>
        <v>85.12649265613672</v>
      </c>
    </row>
    <row r="235" spans="1:7" s="10" customFormat="1" ht="21.75">
      <c r="A235" s="25" t="s">
        <v>233</v>
      </c>
      <c r="B235" s="16" t="s">
        <v>735</v>
      </c>
      <c r="C235" s="22">
        <v>1499180.5661300002</v>
      </c>
      <c r="D235" s="22">
        <v>282741.16809</v>
      </c>
      <c r="E235" s="21">
        <f t="shared" si="6"/>
        <v>18.859714064988907</v>
      </c>
      <c r="F235" s="21">
        <v>337696.91962</v>
      </c>
      <c r="G235" s="30">
        <f t="shared" si="7"/>
        <v>83.72630949910943</v>
      </c>
    </row>
    <row r="236" spans="1:7" s="10" customFormat="1" ht="11.25">
      <c r="A236" s="18" t="s">
        <v>234</v>
      </c>
      <c r="B236" s="11" t="s">
        <v>736</v>
      </c>
      <c r="C236" s="20">
        <v>3578.5</v>
      </c>
      <c r="D236" s="20">
        <v>2565.8237599999998</v>
      </c>
      <c r="E236" s="30">
        <f t="shared" si="6"/>
        <v>71.7010971077267</v>
      </c>
      <c r="F236" s="30">
        <v>355.62312</v>
      </c>
      <c r="G236" s="30" t="s">
        <v>1365</v>
      </c>
    </row>
    <row r="237" spans="1:7" s="10" customFormat="1" ht="22.5">
      <c r="A237" s="18" t="s">
        <v>235</v>
      </c>
      <c r="B237" s="11" t="s">
        <v>737</v>
      </c>
      <c r="C237" s="20">
        <v>79.5</v>
      </c>
      <c r="D237" s="20">
        <v>19.952759999999998</v>
      </c>
      <c r="E237" s="30">
        <f t="shared" si="6"/>
        <v>25.097811320754715</v>
      </c>
      <c r="F237" s="30">
        <v>6.72312</v>
      </c>
      <c r="G237" s="30" t="s">
        <v>1365</v>
      </c>
    </row>
    <row r="238" spans="1:7" s="10" customFormat="1" ht="22.5">
      <c r="A238" s="18" t="s">
        <v>236</v>
      </c>
      <c r="B238" s="11" t="s">
        <v>738</v>
      </c>
      <c r="C238" s="20">
        <v>3365</v>
      </c>
      <c r="D238" s="20">
        <v>2461.871</v>
      </c>
      <c r="E238" s="30">
        <f t="shared" si="6"/>
        <v>73.16109955423478</v>
      </c>
      <c r="F238" s="30">
        <v>54.6</v>
      </c>
      <c r="G238" s="30" t="s">
        <v>1365</v>
      </c>
    </row>
    <row r="239" spans="1:7" s="10" customFormat="1" ht="22.5">
      <c r="A239" s="18" t="s">
        <v>237</v>
      </c>
      <c r="B239" s="11" t="s">
        <v>739</v>
      </c>
      <c r="C239" s="20">
        <v>84</v>
      </c>
      <c r="D239" s="20">
        <v>84</v>
      </c>
      <c r="E239" s="30">
        <f t="shared" si="6"/>
        <v>100</v>
      </c>
      <c r="F239" s="30">
        <v>56.9</v>
      </c>
      <c r="G239" s="30">
        <f t="shared" si="7"/>
        <v>147.6274165202109</v>
      </c>
    </row>
    <row r="240" spans="1:7" s="10" customFormat="1" ht="22.5">
      <c r="A240" s="18" t="s">
        <v>238</v>
      </c>
      <c r="B240" s="11" t="s">
        <v>740</v>
      </c>
      <c r="C240" s="20">
        <v>50</v>
      </c>
      <c r="D240" s="20">
        <v>0</v>
      </c>
      <c r="E240" s="30">
        <f t="shared" si="6"/>
        <v>0</v>
      </c>
      <c r="F240" s="30">
        <v>237.4</v>
      </c>
      <c r="G240" s="30">
        <f t="shared" si="7"/>
        <v>0</v>
      </c>
    </row>
    <row r="241" spans="1:7" s="10" customFormat="1" ht="56.25">
      <c r="A241" s="18" t="s">
        <v>239</v>
      </c>
      <c r="B241" s="11" t="s">
        <v>741</v>
      </c>
      <c r="C241" s="20">
        <v>1131302.2966300002</v>
      </c>
      <c r="D241" s="20">
        <v>180786.3538</v>
      </c>
      <c r="E241" s="30">
        <f t="shared" si="6"/>
        <v>15.980375390250565</v>
      </c>
      <c r="F241" s="30">
        <v>191099.91003</v>
      </c>
      <c r="G241" s="30">
        <f t="shared" si="7"/>
        <v>94.60305542353164</v>
      </c>
    </row>
    <row r="242" spans="1:7" s="10" customFormat="1" ht="78.75">
      <c r="A242" s="18" t="s">
        <v>240</v>
      </c>
      <c r="B242" s="11" t="s">
        <v>742</v>
      </c>
      <c r="C242" s="20">
        <v>3392.2</v>
      </c>
      <c r="D242" s="20">
        <v>1103.06244</v>
      </c>
      <c r="E242" s="30">
        <f t="shared" si="6"/>
        <v>32.5176121690938</v>
      </c>
      <c r="F242" s="30">
        <v>1053.84408</v>
      </c>
      <c r="G242" s="30">
        <f t="shared" si="7"/>
        <v>104.67036451919907</v>
      </c>
    </row>
    <row r="243" spans="1:7" s="10" customFormat="1" ht="67.5">
      <c r="A243" s="18" t="s">
        <v>241</v>
      </c>
      <c r="B243" s="11" t="s">
        <v>743</v>
      </c>
      <c r="C243" s="20">
        <v>0</v>
      </c>
      <c r="D243" s="20">
        <v>0.0726</v>
      </c>
      <c r="E243" s="30">
        <v>0</v>
      </c>
      <c r="F243" s="30">
        <v>14.8275</v>
      </c>
      <c r="G243" s="30">
        <f t="shared" si="7"/>
        <v>0.48963075366717246</v>
      </c>
    </row>
    <row r="244" spans="1:7" s="10" customFormat="1" ht="67.5">
      <c r="A244" s="18" t="s">
        <v>242</v>
      </c>
      <c r="B244" s="11" t="s">
        <v>744</v>
      </c>
      <c r="C244" s="20">
        <v>0</v>
      </c>
      <c r="D244" s="20">
        <v>246.49464</v>
      </c>
      <c r="E244" s="30">
        <v>0</v>
      </c>
      <c r="F244" s="30">
        <v>58.322</v>
      </c>
      <c r="G244" s="30" t="s">
        <v>1365</v>
      </c>
    </row>
    <row r="245" spans="1:7" s="10" customFormat="1" ht="67.5">
      <c r="A245" s="18" t="s">
        <v>243</v>
      </c>
      <c r="B245" s="11" t="s">
        <v>745</v>
      </c>
      <c r="C245" s="20">
        <v>0</v>
      </c>
      <c r="D245" s="20">
        <v>0.0726</v>
      </c>
      <c r="E245" s="30">
        <v>0</v>
      </c>
      <c r="F245" s="30">
        <v>14.8275</v>
      </c>
      <c r="G245" s="30">
        <f t="shared" si="7"/>
        <v>0.48963075366717246</v>
      </c>
    </row>
    <row r="246" spans="1:7" s="10" customFormat="1" ht="78.75">
      <c r="A246" s="18" t="s">
        <v>244</v>
      </c>
      <c r="B246" s="11" t="s">
        <v>746</v>
      </c>
      <c r="C246" s="20">
        <v>3392.2</v>
      </c>
      <c r="D246" s="20">
        <v>856.5678</v>
      </c>
      <c r="E246" s="30">
        <f t="shared" si="6"/>
        <v>25.251099581392612</v>
      </c>
      <c r="F246" s="30">
        <v>995.52208</v>
      </c>
      <c r="G246" s="30">
        <f t="shared" si="7"/>
        <v>86.04206950387278</v>
      </c>
    </row>
    <row r="247" spans="1:7" s="10" customFormat="1" ht="67.5">
      <c r="A247" s="18" t="s">
        <v>245</v>
      </c>
      <c r="B247" s="11" t="s">
        <v>747</v>
      </c>
      <c r="C247" s="20">
        <v>990550.1</v>
      </c>
      <c r="D247" s="20">
        <v>158323.39227</v>
      </c>
      <c r="E247" s="30">
        <f t="shared" si="6"/>
        <v>15.983380575096607</v>
      </c>
      <c r="F247" s="30">
        <v>165994.88767</v>
      </c>
      <c r="G247" s="30">
        <f t="shared" si="7"/>
        <v>95.3784748990276</v>
      </c>
    </row>
    <row r="248" spans="1:7" s="10" customFormat="1" ht="56.25">
      <c r="A248" s="18" t="s">
        <v>246</v>
      </c>
      <c r="B248" s="11" t="s">
        <v>748</v>
      </c>
      <c r="C248" s="20">
        <v>0</v>
      </c>
      <c r="D248" s="20">
        <v>2.906</v>
      </c>
      <c r="E248" s="30">
        <v>0</v>
      </c>
      <c r="F248" s="30">
        <v>83.96947999999999</v>
      </c>
      <c r="G248" s="30">
        <f t="shared" si="7"/>
        <v>3.4607812267028457</v>
      </c>
    </row>
    <row r="249" spans="1:7" s="10" customFormat="1" ht="56.25">
      <c r="A249" s="18" t="s">
        <v>247</v>
      </c>
      <c r="B249" s="11" t="s">
        <v>749</v>
      </c>
      <c r="C249" s="20">
        <v>0</v>
      </c>
      <c r="D249" s="20">
        <v>2.906</v>
      </c>
      <c r="E249" s="30">
        <v>0</v>
      </c>
      <c r="F249" s="30">
        <v>0</v>
      </c>
      <c r="G249" s="30">
        <v>0</v>
      </c>
    </row>
    <row r="250" spans="1:7" s="10" customFormat="1" ht="67.5">
      <c r="A250" s="18" t="s">
        <v>248</v>
      </c>
      <c r="B250" s="11" t="s">
        <v>750</v>
      </c>
      <c r="C250" s="20">
        <v>990550.1</v>
      </c>
      <c r="D250" s="20">
        <v>158323.39227</v>
      </c>
      <c r="E250" s="30">
        <f t="shared" si="6"/>
        <v>15.983380575096607</v>
      </c>
      <c r="F250" s="30">
        <v>165994.88767</v>
      </c>
      <c r="G250" s="30">
        <f t="shared" si="7"/>
        <v>95.3784748990276</v>
      </c>
    </row>
    <row r="251" spans="1:7" s="10" customFormat="1" ht="56.25">
      <c r="A251" s="18" t="s">
        <v>246</v>
      </c>
      <c r="B251" s="11" t="s">
        <v>748</v>
      </c>
      <c r="C251" s="20">
        <v>0</v>
      </c>
      <c r="D251" s="20">
        <v>0</v>
      </c>
      <c r="E251" s="30">
        <v>0</v>
      </c>
      <c r="F251" s="30">
        <v>83.96947999999999</v>
      </c>
      <c r="G251" s="30">
        <f t="shared" si="7"/>
        <v>0</v>
      </c>
    </row>
    <row r="252" spans="1:7" s="10" customFormat="1" ht="67.5">
      <c r="A252" s="18" t="s">
        <v>249</v>
      </c>
      <c r="B252" s="11" t="s">
        <v>751</v>
      </c>
      <c r="C252" s="20">
        <v>79832.79563</v>
      </c>
      <c r="D252" s="20">
        <v>14726.76327</v>
      </c>
      <c r="E252" s="30">
        <f t="shared" si="6"/>
        <v>18.447009344698305</v>
      </c>
      <c r="F252" s="30">
        <v>9900.59694</v>
      </c>
      <c r="G252" s="30">
        <f t="shared" si="7"/>
        <v>148.74621559940002</v>
      </c>
    </row>
    <row r="253" spans="1:7" s="10" customFormat="1" ht="67.5">
      <c r="A253" s="18" t="s">
        <v>250</v>
      </c>
      <c r="B253" s="11" t="s">
        <v>752</v>
      </c>
      <c r="C253" s="20">
        <v>25245.93</v>
      </c>
      <c r="D253" s="20">
        <v>990.4688000000001</v>
      </c>
      <c r="E253" s="30">
        <f t="shared" si="6"/>
        <v>3.9232810991712332</v>
      </c>
      <c r="F253" s="30">
        <v>3049.06709</v>
      </c>
      <c r="G253" s="30">
        <f t="shared" si="7"/>
        <v>32.48432293433071</v>
      </c>
    </row>
    <row r="254" spans="1:7" s="10" customFormat="1" ht="67.5">
      <c r="A254" s="18" t="s">
        <v>251</v>
      </c>
      <c r="B254" s="11" t="s">
        <v>753</v>
      </c>
      <c r="C254" s="20">
        <v>32281.271</v>
      </c>
      <c r="D254" s="20">
        <v>5639.6884199999995</v>
      </c>
      <c r="E254" s="30">
        <f t="shared" si="6"/>
        <v>17.470465831410415</v>
      </c>
      <c r="F254" s="30">
        <v>11002.71727</v>
      </c>
      <c r="G254" s="30">
        <f t="shared" si="7"/>
        <v>51.257232932606286</v>
      </c>
    </row>
    <row r="255" spans="1:7" s="10" customFormat="1" ht="56.25">
      <c r="A255" s="18" t="s">
        <v>1327</v>
      </c>
      <c r="B255" s="11" t="s">
        <v>1328</v>
      </c>
      <c r="C255" s="20">
        <v>0</v>
      </c>
      <c r="D255" s="20">
        <v>0</v>
      </c>
      <c r="E255" s="30">
        <v>0</v>
      </c>
      <c r="F255" s="30">
        <v>7</v>
      </c>
      <c r="G255" s="30">
        <f t="shared" si="7"/>
        <v>0</v>
      </c>
    </row>
    <row r="256" spans="1:7" s="10" customFormat="1" ht="56.25">
      <c r="A256" s="18" t="s">
        <v>252</v>
      </c>
      <c r="B256" s="11" t="s">
        <v>754</v>
      </c>
      <c r="C256" s="20">
        <v>542</v>
      </c>
      <c r="D256" s="20">
        <v>0</v>
      </c>
      <c r="E256" s="30">
        <f t="shared" si="6"/>
        <v>0</v>
      </c>
      <c r="F256" s="30">
        <v>0</v>
      </c>
      <c r="G256" s="30">
        <v>0</v>
      </c>
    </row>
    <row r="257" spans="1:7" s="10" customFormat="1" ht="56.25">
      <c r="A257" s="18" t="s">
        <v>253</v>
      </c>
      <c r="B257" s="11" t="s">
        <v>755</v>
      </c>
      <c r="C257" s="20">
        <v>750</v>
      </c>
      <c r="D257" s="20">
        <v>0</v>
      </c>
      <c r="E257" s="30">
        <f t="shared" si="6"/>
        <v>0</v>
      </c>
      <c r="F257" s="30">
        <v>0</v>
      </c>
      <c r="G257" s="30">
        <v>0</v>
      </c>
    </row>
    <row r="258" spans="1:7" s="10" customFormat="1" ht="67.5">
      <c r="A258" s="18" t="s">
        <v>254</v>
      </c>
      <c r="B258" s="11" t="s">
        <v>756</v>
      </c>
      <c r="C258" s="20">
        <v>79832.79563</v>
      </c>
      <c r="D258" s="20">
        <v>14726.76327</v>
      </c>
      <c r="E258" s="30">
        <f t="shared" si="6"/>
        <v>18.447009344698305</v>
      </c>
      <c r="F258" s="30">
        <v>9893.59694</v>
      </c>
      <c r="G258" s="30">
        <f t="shared" si="7"/>
        <v>148.85145775910294</v>
      </c>
    </row>
    <row r="259" spans="1:7" s="10" customFormat="1" ht="67.5">
      <c r="A259" s="18" t="s">
        <v>255</v>
      </c>
      <c r="B259" s="11" t="s">
        <v>757</v>
      </c>
      <c r="C259" s="20">
        <v>24703.93</v>
      </c>
      <c r="D259" s="20">
        <v>990.4688000000001</v>
      </c>
      <c r="E259" s="30">
        <f t="shared" si="6"/>
        <v>4.009357215633303</v>
      </c>
      <c r="F259" s="30">
        <v>3049.06709</v>
      </c>
      <c r="G259" s="30">
        <f t="shared" si="7"/>
        <v>32.48432293433071</v>
      </c>
    </row>
    <row r="260" spans="1:7" s="10" customFormat="1" ht="67.5">
      <c r="A260" s="18" t="s">
        <v>256</v>
      </c>
      <c r="B260" s="11" t="s">
        <v>758</v>
      </c>
      <c r="C260" s="20">
        <v>31531.271</v>
      </c>
      <c r="D260" s="20">
        <v>5639.6884199999995</v>
      </c>
      <c r="E260" s="30">
        <f t="shared" si="6"/>
        <v>17.88601677363402</v>
      </c>
      <c r="F260" s="30">
        <v>11002.71727</v>
      </c>
      <c r="G260" s="30">
        <f t="shared" si="7"/>
        <v>51.257232932606286</v>
      </c>
    </row>
    <row r="261" spans="1:7" s="10" customFormat="1" ht="22.5">
      <c r="A261" s="18" t="s">
        <v>257</v>
      </c>
      <c r="B261" s="11" t="s">
        <v>759</v>
      </c>
      <c r="C261" s="20">
        <v>363870.7695</v>
      </c>
      <c r="D261" s="20">
        <v>97040.0171</v>
      </c>
      <c r="E261" s="30">
        <f t="shared" si="6"/>
        <v>26.668813555247667</v>
      </c>
      <c r="F261" s="30">
        <v>146241.38647</v>
      </c>
      <c r="G261" s="30">
        <f t="shared" si="7"/>
        <v>66.35605654621362</v>
      </c>
    </row>
    <row r="262" spans="1:7" s="10" customFormat="1" ht="22.5">
      <c r="A262" s="18" t="s">
        <v>258</v>
      </c>
      <c r="B262" s="11" t="s">
        <v>760</v>
      </c>
      <c r="C262" s="20">
        <v>223798.30419999998</v>
      </c>
      <c r="D262" s="20">
        <v>81426.23142</v>
      </c>
      <c r="E262" s="30">
        <f t="shared" si="6"/>
        <v>36.38375711159656</v>
      </c>
      <c r="F262" s="30">
        <v>131813.79653</v>
      </c>
      <c r="G262" s="30">
        <f t="shared" si="7"/>
        <v>61.77367890429276</v>
      </c>
    </row>
    <row r="263" spans="1:7" s="10" customFormat="1" ht="33.75">
      <c r="A263" s="18" t="s">
        <v>259</v>
      </c>
      <c r="B263" s="11" t="s">
        <v>761</v>
      </c>
      <c r="C263" s="20">
        <v>28844</v>
      </c>
      <c r="D263" s="20">
        <v>10169.2107</v>
      </c>
      <c r="E263" s="30">
        <f t="shared" si="6"/>
        <v>35.25589620024962</v>
      </c>
      <c r="F263" s="30">
        <v>37371.32683</v>
      </c>
      <c r="G263" s="30">
        <f t="shared" si="7"/>
        <v>27.211264792013274</v>
      </c>
    </row>
    <row r="264" spans="1:7" s="10" customFormat="1" ht="33.75">
      <c r="A264" s="18" t="s">
        <v>260</v>
      </c>
      <c r="B264" s="11" t="s">
        <v>762</v>
      </c>
      <c r="C264" s="20">
        <v>174577.44</v>
      </c>
      <c r="D264" s="20">
        <v>56038.23644</v>
      </c>
      <c r="E264" s="30">
        <f t="shared" si="6"/>
        <v>32.09935741983615</v>
      </c>
      <c r="F264" s="30">
        <v>71014.94348999999</v>
      </c>
      <c r="G264" s="30">
        <f t="shared" si="7"/>
        <v>78.91048515428454</v>
      </c>
    </row>
    <row r="265" spans="1:7" s="10" customFormat="1" ht="33.75">
      <c r="A265" s="18" t="s">
        <v>261</v>
      </c>
      <c r="B265" s="11" t="s">
        <v>763</v>
      </c>
      <c r="C265" s="20">
        <v>20376.8642</v>
      </c>
      <c r="D265" s="20">
        <v>15218.78428</v>
      </c>
      <c r="E265" s="30">
        <f t="shared" si="6"/>
        <v>74.68658636886828</v>
      </c>
      <c r="F265" s="30">
        <v>23427.52621</v>
      </c>
      <c r="G265" s="30">
        <f aca="true" t="shared" si="8" ref="G265:G326">D265/F265*100</f>
        <v>64.96112369518505</v>
      </c>
    </row>
    <row r="266" spans="1:7" s="10" customFormat="1" ht="33.75">
      <c r="A266" s="18" t="s">
        <v>262</v>
      </c>
      <c r="B266" s="11" t="s">
        <v>764</v>
      </c>
      <c r="C266" s="20">
        <v>140072.4653</v>
      </c>
      <c r="D266" s="20">
        <v>15613.785679999999</v>
      </c>
      <c r="E266" s="30">
        <f t="shared" si="6"/>
        <v>11.1469343004417</v>
      </c>
      <c r="F266" s="30">
        <v>14427.58994</v>
      </c>
      <c r="G266" s="30">
        <f t="shared" si="8"/>
        <v>108.22171786787003</v>
      </c>
    </row>
    <row r="267" spans="1:7" s="10" customFormat="1" ht="45">
      <c r="A267" s="18" t="s">
        <v>263</v>
      </c>
      <c r="B267" s="11" t="s">
        <v>765</v>
      </c>
      <c r="C267" s="20">
        <v>0</v>
      </c>
      <c r="D267" s="20">
        <v>494.15174</v>
      </c>
      <c r="E267" s="30">
        <v>0</v>
      </c>
      <c r="F267" s="30">
        <v>41.62886</v>
      </c>
      <c r="G267" s="30" t="s">
        <v>1365</v>
      </c>
    </row>
    <row r="268" spans="1:7" s="10" customFormat="1" ht="33.75">
      <c r="A268" s="18" t="s">
        <v>264</v>
      </c>
      <c r="B268" s="11" t="s">
        <v>766</v>
      </c>
      <c r="C268" s="20">
        <v>55250</v>
      </c>
      <c r="D268" s="20">
        <v>10042.42224</v>
      </c>
      <c r="E268" s="30">
        <f aca="true" t="shared" si="9" ref="E268:E326">D268/C268*100</f>
        <v>18.176329846153845</v>
      </c>
      <c r="F268" s="30">
        <v>2053.06581</v>
      </c>
      <c r="G268" s="30" t="s">
        <v>1365</v>
      </c>
    </row>
    <row r="269" spans="1:7" s="10" customFormat="1" ht="33.75">
      <c r="A269" s="18" t="s">
        <v>265</v>
      </c>
      <c r="B269" s="11" t="s">
        <v>767</v>
      </c>
      <c r="C269" s="20">
        <v>36734.5</v>
      </c>
      <c r="D269" s="20">
        <v>1022.0640999999999</v>
      </c>
      <c r="E269" s="30">
        <f t="shared" si="9"/>
        <v>2.782300289918197</v>
      </c>
      <c r="F269" s="30">
        <v>7038.24983</v>
      </c>
      <c r="G269" s="30">
        <f t="shared" si="8"/>
        <v>14.52156608086758</v>
      </c>
    </row>
    <row r="270" spans="1:7" s="10" customFormat="1" ht="33.75">
      <c r="A270" s="18" t="s">
        <v>266</v>
      </c>
      <c r="B270" s="11" t="s">
        <v>768</v>
      </c>
      <c r="C270" s="20">
        <v>23490</v>
      </c>
      <c r="D270" s="20">
        <v>1263.69238</v>
      </c>
      <c r="E270" s="30">
        <f t="shared" si="9"/>
        <v>5.37970361856109</v>
      </c>
      <c r="F270" s="30">
        <v>1713.2768</v>
      </c>
      <c r="G270" s="30">
        <f t="shared" si="8"/>
        <v>73.75879834478584</v>
      </c>
    </row>
    <row r="271" spans="1:7" s="10" customFormat="1" ht="33.75">
      <c r="A271" s="18" t="s">
        <v>267</v>
      </c>
      <c r="B271" s="11" t="s">
        <v>769</v>
      </c>
      <c r="C271" s="20">
        <v>24597.9653</v>
      </c>
      <c r="D271" s="20">
        <v>2791.4552200000003</v>
      </c>
      <c r="E271" s="30">
        <f t="shared" si="9"/>
        <v>11.348317578120986</v>
      </c>
      <c r="F271" s="30">
        <v>3581.36864</v>
      </c>
      <c r="G271" s="30">
        <f t="shared" si="8"/>
        <v>77.94381144745826</v>
      </c>
    </row>
    <row r="272" spans="1:7" s="10" customFormat="1" ht="45">
      <c r="A272" s="18" t="s">
        <v>268</v>
      </c>
      <c r="B272" s="11" t="s">
        <v>770</v>
      </c>
      <c r="C272" s="20">
        <v>429</v>
      </c>
      <c r="D272" s="20">
        <v>2348.97343</v>
      </c>
      <c r="E272" s="30" t="s">
        <v>1365</v>
      </c>
      <c r="F272" s="30">
        <v>0</v>
      </c>
      <c r="G272" s="30">
        <v>0</v>
      </c>
    </row>
    <row r="273" spans="1:7" s="10" customFormat="1" ht="45">
      <c r="A273" s="18" t="s">
        <v>269</v>
      </c>
      <c r="B273" s="11" t="s">
        <v>771</v>
      </c>
      <c r="C273" s="20">
        <v>429</v>
      </c>
      <c r="D273" s="20">
        <v>2348.97343</v>
      </c>
      <c r="E273" s="30" t="s">
        <v>1365</v>
      </c>
      <c r="F273" s="30">
        <v>0</v>
      </c>
      <c r="G273" s="30">
        <v>0</v>
      </c>
    </row>
    <row r="274" spans="1:7" s="10" customFormat="1" ht="56.25">
      <c r="A274" s="18" t="s">
        <v>270</v>
      </c>
      <c r="B274" s="11" t="s">
        <v>772</v>
      </c>
      <c r="C274" s="20">
        <v>79</v>
      </c>
      <c r="D274" s="20">
        <v>0</v>
      </c>
      <c r="E274" s="30">
        <f t="shared" si="9"/>
        <v>0</v>
      </c>
      <c r="F274" s="30">
        <v>0</v>
      </c>
      <c r="G274" s="30">
        <v>0</v>
      </c>
    </row>
    <row r="275" spans="1:7" s="10" customFormat="1" ht="56.25">
      <c r="A275" s="18" t="s">
        <v>271</v>
      </c>
      <c r="B275" s="11" t="s">
        <v>773</v>
      </c>
      <c r="C275" s="20">
        <v>250</v>
      </c>
      <c r="D275" s="20">
        <v>2348.97343</v>
      </c>
      <c r="E275" s="30" t="s">
        <v>1365</v>
      </c>
      <c r="F275" s="30">
        <v>0</v>
      </c>
      <c r="G275" s="30">
        <v>0</v>
      </c>
    </row>
    <row r="276" spans="1:7" s="10" customFormat="1" ht="56.25">
      <c r="A276" s="18" t="s">
        <v>271</v>
      </c>
      <c r="B276" s="11" t="s">
        <v>774</v>
      </c>
      <c r="C276" s="20">
        <v>100</v>
      </c>
      <c r="D276" s="20">
        <v>0</v>
      </c>
      <c r="E276" s="30">
        <f t="shared" si="9"/>
        <v>0</v>
      </c>
      <c r="F276" s="30">
        <v>0</v>
      </c>
      <c r="G276" s="30">
        <v>0</v>
      </c>
    </row>
    <row r="277" spans="1:7" s="10" customFormat="1" ht="11.25">
      <c r="A277" s="25" t="s">
        <v>272</v>
      </c>
      <c r="B277" s="16" t="s">
        <v>775</v>
      </c>
      <c r="C277" s="22">
        <v>5625.1</v>
      </c>
      <c r="D277" s="22">
        <v>1440.95</v>
      </c>
      <c r="E277" s="21">
        <f t="shared" si="9"/>
        <v>25.61643348562692</v>
      </c>
      <c r="F277" s="21">
        <v>1412.493</v>
      </c>
      <c r="G277" s="21">
        <f t="shared" si="8"/>
        <v>102.01466485143644</v>
      </c>
    </row>
    <row r="278" spans="1:7" s="10" customFormat="1" ht="22.5">
      <c r="A278" s="18" t="s">
        <v>273</v>
      </c>
      <c r="B278" s="11" t="s">
        <v>776</v>
      </c>
      <c r="C278" s="20">
        <v>5625.1</v>
      </c>
      <c r="D278" s="20">
        <v>1440.95</v>
      </c>
      <c r="E278" s="30">
        <f t="shared" si="9"/>
        <v>25.61643348562692</v>
      </c>
      <c r="F278" s="30">
        <v>1412.493</v>
      </c>
      <c r="G278" s="30">
        <f t="shared" si="8"/>
        <v>102.01466485143644</v>
      </c>
    </row>
    <row r="279" spans="1:7" s="10" customFormat="1" ht="33.75">
      <c r="A279" s="18" t="s">
        <v>274</v>
      </c>
      <c r="B279" s="11" t="s">
        <v>777</v>
      </c>
      <c r="C279" s="20">
        <v>5625.1</v>
      </c>
      <c r="D279" s="20">
        <v>1440.95</v>
      </c>
      <c r="E279" s="30">
        <f t="shared" si="9"/>
        <v>25.61643348562692</v>
      </c>
      <c r="F279" s="30">
        <v>1412.493</v>
      </c>
      <c r="G279" s="30">
        <f t="shared" si="8"/>
        <v>102.01466485143644</v>
      </c>
    </row>
    <row r="280" spans="1:7" s="10" customFormat="1" ht="11.25">
      <c r="A280" s="25" t="s">
        <v>275</v>
      </c>
      <c r="B280" s="16" t="s">
        <v>778</v>
      </c>
      <c r="C280" s="22">
        <v>843218.627</v>
      </c>
      <c r="D280" s="22">
        <v>245864.23793</v>
      </c>
      <c r="E280" s="21">
        <f t="shared" si="9"/>
        <v>29.157828119231056</v>
      </c>
      <c r="F280" s="21">
        <v>205770.63247</v>
      </c>
      <c r="G280" s="21">
        <f t="shared" si="8"/>
        <v>119.48461011113692</v>
      </c>
    </row>
    <row r="281" spans="1:7" s="10" customFormat="1" ht="56.25">
      <c r="A281" s="18" t="s">
        <v>276</v>
      </c>
      <c r="B281" s="11" t="s">
        <v>779</v>
      </c>
      <c r="C281" s="20">
        <v>513.5</v>
      </c>
      <c r="D281" s="20">
        <v>206.67781</v>
      </c>
      <c r="E281" s="30">
        <f t="shared" si="9"/>
        <v>40.248843232716645</v>
      </c>
      <c r="F281" s="30">
        <v>105.45041</v>
      </c>
      <c r="G281" s="30">
        <f t="shared" si="8"/>
        <v>195.99526450395024</v>
      </c>
    </row>
    <row r="282" spans="1:7" s="10" customFormat="1" ht="56.25">
      <c r="A282" s="18" t="s">
        <v>277</v>
      </c>
      <c r="B282" s="11" t="s">
        <v>780</v>
      </c>
      <c r="C282" s="20">
        <v>513.5</v>
      </c>
      <c r="D282" s="20">
        <v>206.67781</v>
      </c>
      <c r="E282" s="30">
        <f t="shared" si="9"/>
        <v>40.248843232716645</v>
      </c>
      <c r="F282" s="30">
        <v>105.45041</v>
      </c>
      <c r="G282" s="30">
        <f t="shared" si="8"/>
        <v>195.99526450395024</v>
      </c>
    </row>
    <row r="283" spans="1:7" s="10" customFormat="1" ht="22.5">
      <c r="A283" s="18" t="s">
        <v>278</v>
      </c>
      <c r="B283" s="11" t="s">
        <v>781</v>
      </c>
      <c r="C283" s="20">
        <v>1138.5</v>
      </c>
      <c r="D283" s="20">
        <v>463.58042</v>
      </c>
      <c r="E283" s="30">
        <f t="shared" si="9"/>
        <v>40.718526130873954</v>
      </c>
      <c r="F283" s="30">
        <v>519.98792</v>
      </c>
      <c r="G283" s="30">
        <f t="shared" si="8"/>
        <v>89.15215184229663</v>
      </c>
    </row>
    <row r="284" spans="1:7" s="10" customFormat="1" ht="45">
      <c r="A284" s="18" t="s">
        <v>279</v>
      </c>
      <c r="B284" s="11" t="s">
        <v>782</v>
      </c>
      <c r="C284" s="20">
        <v>1028</v>
      </c>
      <c r="D284" s="20">
        <v>386.83292</v>
      </c>
      <c r="E284" s="30">
        <f t="shared" si="9"/>
        <v>37.629661478599225</v>
      </c>
      <c r="F284" s="30">
        <v>435.77931</v>
      </c>
      <c r="G284" s="30">
        <f t="shared" si="8"/>
        <v>88.76807850285503</v>
      </c>
    </row>
    <row r="285" spans="1:7" s="10" customFormat="1" ht="33.75">
      <c r="A285" s="18" t="s">
        <v>280</v>
      </c>
      <c r="B285" s="11" t="s">
        <v>783</v>
      </c>
      <c r="C285" s="20">
        <v>0</v>
      </c>
      <c r="D285" s="20">
        <v>0.15</v>
      </c>
      <c r="E285" s="30">
        <v>0</v>
      </c>
      <c r="F285" s="30">
        <v>0.2</v>
      </c>
      <c r="G285" s="30">
        <f t="shared" si="8"/>
        <v>74.99999999999999</v>
      </c>
    </row>
    <row r="286" spans="1:7" s="10" customFormat="1" ht="33.75">
      <c r="A286" s="18" t="s">
        <v>281</v>
      </c>
      <c r="B286" s="11" t="s">
        <v>784</v>
      </c>
      <c r="C286" s="20">
        <v>110.5</v>
      </c>
      <c r="D286" s="20">
        <v>76.5975</v>
      </c>
      <c r="E286" s="30">
        <f t="shared" si="9"/>
        <v>69.31900452488688</v>
      </c>
      <c r="F286" s="30">
        <v>84.00861</v>
      </c>
      <c r="G286" s="30">
        <f t="shared" si="8"/>
        <v>91.17815423919048</v>
      </c>
    </row>
    <row r="287" spans="1:7" s="10" customFormat="1" ht="45">
      <c r="A287" s="18" t="s">
        <v>282</v>
      </c>
      <c r="B287" s="11" t="s">
        <v>785</v>
      </c>
      <c r="C287" s="20">
        <v>631</v>
      </c>
      <c r="D287" s="20">
        <v>149.41567</v>
      </c>
      <c r="E287" s="30">
        <f t="shared" si="9"/>
        <v>23.67918700475436</v>
      </c>
      <c r="F287" s="30">
        <v>146.3</v>
      </c>
      <c r="G287" s="30">
        <f t="shared" si="8"/>
        <v>102.12964456596035</v>
      </c>
    </row>
    <row r="288" spans="1:7" s="10" customFormat="1" ht="45">
      <c r="A288" s="18" t="s">
        <v>283</v>
      </c>
      <c r="B288" s="11" t="s">
        <v>786</v>
      </c>
      <c r="C288" s="20">
        <v>10413</v>
      </c>
      <c r="D288" s="20">
        <v>2168.42016</v>
      </c>
      <c r="E288" s="30">
        <f t="shared" si="9"/>
        <v>20.824163641601846</v>
      </c>
      <c r="F288" s="30">
        <v>1451.72556</v>
      </c>
      <c r="G288" s="30">
        <f t="shared" si="8"/>
        <v>149.3684632789685</v>
      </c>
    </row>
    <row r="289" spans="1:7" s="10" customFormat="1" ht="33.75">
      <c r="A289" s="18" t="s">
        <v>284</v>
      </c>
      <c r="B289" s="11" t="s">
        <v>787</v>
      </c>
      <c r="C289" s="20">
        <v>10348</v>
      </c>
      <c r="D289" s="20">
        <v>2158.8759</v>
      </c>
      <c r="E289" s="30">
        <f t="shared" si="9"/>
        <v>20.862735794356396</v>
      </c>
      <c r="F289" s="30">
        <v>1434.20842</v>
      </c>
      <c r="G289" s="30">
        <f t="shared" si="8"/>
        <v>150.52734804053097</v>
      </c>
    </row>
    <row r="290" spans="1:7" s="10" customFormat="1" ht="33.75">
      <c r="A290" s="18" t="s">
        <v>285</v>
      </c>
      <c r="B290" s="11" t="s">
        <v>788</v>
      </c>
      <c r="C290" s="20">
        <v>65</v>
      </c>
      <c r="D290" s="20">
        <v>9.54426</v>
      </c>
      <c r="E290" s="30">
        <f t="shared" si="9"/>
        <v>14.68347692307692</v>
      </c>
      <c r="F290" s="30">
        <v>17.517139999999998</v>
      </c>
      <c r="G290" s="30">
        <f t="shared" si="8"/>
        <v>54.48526414700117</v>
      </c>
    </row>
    <row r="291" spans="1:7" s="17" customFormat="1" ht="22.5">
      <c r="A291" s="18" t="s">
        <v>286</v>
      </c>
      <c r="B291" s="11" t="s">
        <v>789</v>
      </c>
      <c r="C291" s="20">
        <v>60</v>
      </c>
      <c r="D291" s="20">
        <v>45.965</v>
      </c>
      <c r="E291" s="30">
        <f t="shared" si="9"/>
        <v>76.60833333333333</v>
      </c>
      <c r="F291" s="30">
        <v>0</v>
      </c>
      <c r="G291" s="30">
        <v>0</v>
      </c>
    </row>
    <row r="292" spans="1:7" s="10" customFormat="1" ht="22.5">
      <c r="A292" s="18" t="s">
        <v>287</v>
      </c>
      <c r="B292" s="11" t="s">
        <v>790</v>
      </c>
      <c r="C292" s="20">
        <v>60</v>
      </c>
      <c r="D292" s="20">
        <v>39.085</v>
      </c>
      <c r="E292" s="30">
        <f t="shared" si="9"/>
        <v>65.14166666666667</v>
      </c>
      <c r="F292" s="30">
        <v>0</v>
      </c>
      <c r="G292" s="30">
        <v>0</v>
      </c>
    </row>
    <row r="293" spans="1:7" s="10" customFormat="1" ht="22.5">
      <c r="A293" s="18" t="s">
        <v>288</v>
      </c>
      <c r="B293" s="11" t="s">
        <v>791</v>
      </c>
      <c r="C293" s="20">
        <v>0</v>
      </c>
      <c r="D293" s="20">
        <v>6.88</v>
      </c>
      <c r="E293" s="30">
        <v>0</v>
      </c>
      <c r="F293" s="30">
        <v>0</v>
      </c>
      <c r="G293" s="30">
        <v>0</v>
      </c>
    </row>
    <row r="294" spans="1:7" s="10" customFormat="1" ht="33.75">
      <c r="A294" s="18" t="s">
        <v>289</v>
      </c>
      <c r="B294" s="11" t="s">
        <v>792</v>
      </c>
      <c r="C294" s="20">
        <v>23.4</v>
      </c>
      <c r="D294" s="20">
        <v>0.19576</v>
      </c>
      <c r="E294" s="30">
        <f t="shared" si="9"/>
        <v>0.8365811965811966</v>
      </c>
      <c r="F294" s="30">
        <v>5.286</v>
      </c>
      <c r="G294" s="30">
        <f t="shared" si="8"/>
        <v>3.703367385546727</v>
      </c>
    </row>
    <row r="295" spans="1:7" s="10" customFormat="1" ht="33.75">
      <c r="A295" s="18" t="s">
        <v>290</v>
      </c>
      <c r="B295" s="11" t="s">
        <v>793</v>
      </c>
      <c r="C295" s="20">
        <v>23.4</v>
      </c>
      <c r="D295" s="20">
        <v>0</v>
      </c>
      <c r="E295" s="30">
        <f t="shared" si="9"/>
        <v>0</v>
      </c>
      <c r="F295" s="30">
        <v>0</v>
      </c>
      <c r="G295" s="30">
        <v>0</v>
      </c>
    </row>
    <row r="296" spans="1:7" s="10" customFormat="1" ht="33.75">
      <c r="A296" s="18" t="s">
        <v>291</v>
      </c>
      <c r="B296" s="11" t="s">
        <v>794</v>
      </c>
      <c r="C296" s="20">
        <v>0</v>
      </c>
      <c r="D296" s="20">
        <v>0.19576</v>
      </c>
      <c r="E296" s="30">
        <v>0</v>
      </c>
      <c r="F296" s="30">
        <v>5.286</v>
      </c>
      <c r="G296" s="30">
        <f t="shared" si="8"/>
        <v>3.703367385546727</v>
      </c>
    </row>
    <row r="297" spans="1:7" s="10" customFormat="1" ht="11.25">
      <c r="A297" s="18" t="s">
        <v>292</v>
      </c>
      <c r="B297" s="11" t="s">
        <v>795</v>
      </c>
      <c r="C297" s="20">
        <v>96</v>
      </c>
      <c r="D297" s="20">
        <v>239.11691</v>
      </c>
      <c r="E297" s="30" t="s">
        <v>1365</v>
      </c>
      <c r="F297" s="30">
        <v>126.35222</v>
      </c>
      <c r="G297" s="30">
        <f t="shared" si="8"/>
        <v>189.24630687137906</v>
      </c>
    </row>
    <row r="298" spans="1:7" s="10" customFormat="1" ht="33.75">
      <c r="A298" s="18" t="s">
        <v>293</v>
      </c>
      <c r="B298" s="11" t="s">
        <v>796</v>
      </c>
      <c r="C298" s="20">
        <v>0</v>
      </c>
      <c r="D298" s="20">
        <v>1.7</v>
      </c>
      <c r="E298" s="30">
        <v>0</v>
      </c>
      <c r="F298" s="30">
        <v>76.04707</v>
      </c>
      <c r="G298" s="30">
        <f t="shared" si="8"/>
        <v>2.235457592251746</v>
      </c>
    </row>
    <row r="299" spans="1:7" s="10" customFormat="1" ht="45">
      <c r="A299" s="18" t="s">
        <v>294</v>
      </c>
      <c r="B299" s="11" t="s">
        <v>797</v>
      </c>
      <c r="C299" s="20">
        <v>0</v>
      </c>
      <c r="D299" s="20">
        <v>1.7</v>
      </c>
      <c r="E299" s="30">
        <v>0</v>
      </c>
      <c r="F299" s="30">
        <v>76.04707</v>
      </c>
      <c r="G299" s="30">
        <f t="shared" si="8"/>
        <v>2.235457592251746</v>
      </c>
    </row>
    <row r="300" spans="1:7" s="10" customFormat="1" ht="33.75">
      <c r="A300" s="18" t="s">
        <v>295</v>
      </c>
      <c r="B300" s="11" t="s">
        <v>798</v>
      </c>
      <c r="C300" s="20">
        <v>10</v>
      </c>
      <c r="D300" s="20">
        <v>43.2</v>
      </c>
      <c r="E300" s="30" t="s">
        <v>1365</v>
      </c>
      <c r="F300" s="30">
        <v>12.99</v>
      </c>
      <c r="G300" s="30" t="s">
        <v>1365</v>
      </c>
    </row>
    <row r="301" spans="1:7" s="10" customFormat="1" ht="45">
      <c r="A301" s="18" t="s">
        <v>296</v>
      </c>
      <c r="B301" s="11" t="s">
        <v>799</v>
      </c>
      <c r="C301" s="20">
        <v>10</v>
      </c>
      <c r="D301" s="20">
        <v>43.2</v>
      </c>
      <c r="E301" s="30" t="s">
        <v>1365</v>
      </c>
      <c r="F301" s="30">
        <v>0</v>
      </c>
      <c r="G301" s="30">
        <v>0</v>
      </c>
    </row>
    <row r="302" spans="1:7" s="10" customFormat="1" ht="33.75">
      <c r="A302" s="18" t="s">
        <v>1329</v>
      </c>
      <c r="B302" s="11" t="s">
        <v>1330</v>
      </c>
      <c r="C302" s="20">
        <v>0</v>
      </c>
      <c r="D302" s="20">
        <v>0</v>
      </c>
      <c r="E302" s="30">
        <v>0</v>
      </c>
      <c r="F302" s="30">
        <v>12.99</v>
      </c>
      <c r="G302" s="30">
        <v>0</v>
      </c>
    </row>
    <row r="303" spans="1:7" s="10" customFormat="1" ht="33.75">
      <c r="A303" s="18" t="s">
        <v>297</v>
      </c>
      <c r="B303" s="11" t="s">
        <v>800</v>
      </c>
      <c r="C303" s="20">
        <v>60</v>
      </c>
      <c r="D303" s="20">
        <v>67.0277</v>
      </c>
      <c r="E303" s="30">
        <f t="shared" si="9"/>
        <v>111.71283333333332</v>
      </c>
      <c r="F303" s="30">
        <v>8.0869</v>
      </c>
      <c r="G303" s="30" t="s">
        <v>1365</v>
      </c>
    </row>
    <row r="304" spans="1:7" s="10" customFormat="1" ht="33.75">
      <c r="A304" s="18" t="s">
        <v>298</v>
      </c>
      <c r="B304" s="11" t="s">
        <v>801</v>
      </c>
      <c r="C304" s="20">
        <v>0</v>
      </c>
      <c r="D304" s="20">
        <v>113.5</v>
      </c>
      <c r="E304" s="30">
        <v>0</v>
      </c>
      <c r="F304" s="30">
        <v>25.5</v>
      </c>
      <c r="G304" s="30" t="s">
        <v>1365</v>
      </c>
    </row>
    <row r="305" spans="1:7" s="10" customFormat="1" ht="33.75">
      <c r="A305" s="18" t="s">
        <v>299</v>
      </c>
      <c r="B305" s="11" t="s">
        <v>802</v>
      </c>
      <c r="C305" s="20">
        <v>26</v>
      </c>
      <c r="D305" s="20">
        <v>13.68921</v>
      </c>
      <c r="E305" s="30">
        <f t="shared" si="9"/>
        <v>52.65080769230769</v>
      </c>
      <c r="F305" s="30">
        <v>3.72825</v>
      </c>
      <c r="G305" s="30" t="s">
        <v>1365</v>
      </c>
    </row>
    <row r="306" spans="1:7" s="10" customFormat="1" ht="45">
      <c r="A306" s="18" t="s">
        <v>300</v>
      </c>
      <c r="B306" s="11" t="s">
        <v>803</v>
      </c>
      <c r="C306" s="20">
        <v>60</v>
      </c>
      <c r="D306" s="20">
        <v>67.0277</v>
      </c>
      <c r="E306" s="30">
        <f t="shared" si="9"/>
        <v>111.71283333333332</v>
      </c>
      <c r="F306" s="30">
        <v>8.0869</v>
      </c>
      <c r="G306" s="30" t="s">
        <v>1365</v>
      </c>
    </row>
    <row r="307" spans="1:7" s="10" customFormat="1" ht="45">
      <c r="A307" s="18" t="s">
        <v>301</v>
      </c>
      <c r="B307" s="11" t="s">
        <v>804</v>
      </c>
      <c r="C307" s="20">
        <v>0</v>
      </c>
      <c r="D307" s="20">
        <v>113.5</v>
      </c>
      <c r="E307" s="30">
        <v>0</v>
      </c>
      <c r="F307" s="30">
        <v>25.5</v>
      </c>
      <c r="G307" s="30" t="s">
        <v>1365</v>
      </c>
    </row>
    <row r="308" spans="1:7" s="10" customFormat="1" ht="33.75">
      <c r="A308" s="18" t="s">
        <v>302</v>
      </c>
      <c r="B308" s="11" t="s">
        <v>805</v>
      </c>
      <c r="C308" s="20">
        <v>26</v>
      </c>
      <c r="D308" s="20">
        <v>13.68921</v>
      </c>
      <c r="E308" s="30">
        <f t="shared" si="9"/>
        <v>52.65080769230769</v>
      </c>
      <c r="F308" s="30">
        <v>3.72825</v>
      </c>
      <c r="G308" s="30" t="s">
        <v>1365</v>
      </c>
    </row>
    <row r="309" spans="1:7" s="10" customFormat="1" ht="78.75">
      <c r="A309" s="18" t="s">
        <v>303</v>
      </c>
      <c r="B309" s="11" t="s">
        <v>806</v>
      </c>
      <c r="C309" s="20">
        <v>14394.33</v>
      </c>
      <c r="D309" s="20">
        <v>7005.75454</v>
      </c>
      <c r="E309" s="30">
        <f t="shared" si="9"/>
        <v>48.670237100302685</v>
      </c>
      <c r="F309" s="30">
        <v>4211.78609</v>
      </c>
      <c r="G309" s="30">
        <f t="shared" si="8"/>
        <v>166.33690292661564</v>
      </c>
    </row>
    <row r="310" spans="1:7" s="10" customFormat="1" ht="22.5">
      <c r="A310" s="18" t="s">
        <v>304</v>
      </c>
      <c r="B310" s="11" t="s">
        <v>807</v>
      </c>
      <c r="C310" s="20">
        <v>2167</v>
      </c>
      <c r="D310" s="20">
        <v>1161</v>
      </c>
      <c r="E310" s="30">
        <f t="shared" si="9"/>
        <v>53.57637286571296</v>
      </c>
      <c r="F310" s="30">
        <v>1398</v>
      </c>
      <c r="G310" s="30">
        <f t="shared" si="8"/>
        <v>83.04721030042919</v>
      </c>
    </row>
    <row r="311" spans="1:7" s="10" customFormat="1" ht="22.5">
      <c r="A311" s="18" t="s">
        <v>305</v>
      </c>
      <c r="B311" s="11" t="s">
        <v>808</v>
      </c>
      <c r="C311" s="20">
        <v>789</v>
      </c>
      <c r="D311" s="20">
        <v>215.75186</v>
      </c>
      <c r="E311" s="30">
        <f t="shared" si="9"/>
        <v>27.34497591888466</v>
      </c>
      <c r="F311" s="30">
        <v>89.26207000000001</v>
      </c>
      <c r="G311" s="30" t="s">
        <v>1365</v>
      </c>
    </row>
    <row r="312" spans="1:7" s="10" customFormat="1" ht="22.5">
      <c r="A312" s="18" t="s">
        <v>306</v>
      </c>
      <c r="B312" s="11" t="s">
        <v>809</v>
      </c>
      <c r="C312" s="20">
        <v>1945</v>
      </c>
      <c r="D312" s="20">
        <v>477.78411</v>
      </c>
      <c r="E312" s="30">
        <f t="shared" si="9"/>
        <v>24.564735732647815</v>
      </c>
      <c r="F312" s="30">
        <v>755.1353</v>
      </c>
      <c r="G312" s="30">
        <f t="shared" si="8"/>
        <v>63.271325019503124</v>
      </c>
    </row>
    <row r="313" spans="1:7" s="10" customFormat="1" ht="22.5">
      <c r="A313" s="18" t="s">
        <v>307</v>
      </c>
      <c r="B313" s="11" t="s">
        <v>810</v>
      </c>
      <c r="C313" s="20">
        <v>5526</v>
      </c>
      <c r="D313" s="20">
        <v>1508.51549</v>
      </c>
      <c r="E313" s="30">
        <f t="shared" si="9"/>
        <v>27.298506876583424</v>
      </c>
      <c r="F313" s="30">
        <v>1192.67319</v>
      </c>
      <c r="G313" s="30">
        <f t="shared" si="8"/>
        <v>126.4818814280549</v>
      </c>
    </row>
    <row r="314" spans="1:7" s="10" customFormat="1" ht="22.5">
      <c r="A314" s="18" t="s">
        <v>308</v>
      </c>
      <c r="B314" s="11" t="s">
        <v>811</v>
      </c>
      <c r="C314" s="20">
        <v>3517.33</v>
      </c>
      <c r="D314" s="20">
        <v>3625.15744</v>
      </c>
      <c r="E314" s="30">
        <f t="shared" si="9"/>
        <v>103.06560487642615</v>
      </c>
      <c r="F314" s="30">
        <v>609.15506</v>
      </c>
      <c r="G314" s="30" t="s">
        <v>1365</v>
      </c>
    </row>
    <row r="315" spans="1:9" s="10" customFormat="1" ht="11.25">
      <c r="A315" s="18" t="s">
        <v>309</v>
      </c>
      <c r="B315" s="11" t="s">
        <v>812</v>
      </c>
      <c r="C315" s="20">
        <v>450</v>
      </c>
      <c r="D315" s="20">
        <v>17.54564</v>
      </c>
      <c r="E315" s="30">
        <f t="shared" si="9"/>
        <v>3.8990311111111104</v>
      </c>
      <c r="F315" s="30">
        <v>167.56047</v>
      </c>
      <c r="G315" s="30">
        <f t="shared" si="8"/>
        <v>10.471228685381462</v>
      </c>
      <c r="H315" s="29"/>
      <c r="I315" s="29"/>
    </row>
    <row r="316" spans="1:7" s="10" customFormat="1" ht="33.75">
      <c r="A316" s="18" t="s">
        <v>310</v>
      </c>
      <c r="B316" s="11" t="s">
        <v>813</v>
      </c>
      <c r="C316" s="20">
        <v>387</v>
      </c>
      <c r="D316" s="20">
        <v>0</v>
      </c>
      <c r="E316" s="30">
        <f t="shared" si="9"/>
        <v>0</v>
      </c>
      <c r="F316" s="30">
        <v>50</v>
      </c>
      <c r="G316" s="30">
        <f t="shared" si="8"/>
        <v>0</v>
      </c>
    </row>
    <row r="317" spans="1:7" s="10" customFormat="1" ht="45">
      <c r="A317" s="18" t="s">
        <v>311</v>
      </c>
      <c r="B317" s="11" t="s">
        <v>814</v>
      </c>
      <c r="C317" s="20">
        <v>63</v>
      </c>
      <c r="D317" s="20">
        <v>17.54564</v>
      </c>
      <c r="E317" s="30">
        <f t="shared" si="9"/>
        <v>27.85022222222222</v>
      </c>
      <c r="F317" s="30">
        <v>117.56047</v>
      </c>
      <c r="G317" s="30">
        <f t="shared" si="8"/>
        <v>14.924778711755746</v>
      </c>
    </row>
    <row r="318" spans="1:7" s="10" customFormat="1" ht="22.5">
      <c r="A318" s="18" t="s">
        <v>312</v>
      </c>
      <c r="B318" s="11" t="s">
        <v>815</v>
      </c>
      <c r="C318" s="20">
        <v>453.6</v>
      </c>
      <c r="D318" s="20">
        <v>4.5742899999999995</v>
      </c>
      <c r="E318" s="30">
        <f t="shared" si="9"/>
        <v>1.0084413580246911</v>
      </c>
      <c r="F318" s="30">
        <v>71.49352999999999</v>
      </c>
      <c r="G318" s="30">
        <f t="shared" si="8"/>
        <v>6.39818736045066</v>
      </c>
    </row>
    <row r="319" spans="1:7" s="10" customFormat="1" ht="22.5">
      <c r="A319" s="18" t="s">
        <v>313</v>
      </c>
      <c r="B319" s="11" t="s">
        <v>816</v>
      </c>
      <c r="C319" s="20">
        <v>6408</v>
      </c>
      <c r="D319" s="20">
        <v>1470.8278400000002</v>
      </c>
      <c r="E319" s="30">
        <f t="shared" si="9"/>
        <v>22.952993757802748</v>
      </c>
      <c r="F319" s="30">
        <v>1305.8638600000002</v>
      </c>
      <c r="G319" s="30">
        <f t="shared" si="8"/>
        <v>112.63255573976907</v>
      </c>
    </row>
    <row r="320" spans="1:7" s="10" customFormat="1" ht="33.75">
      <c r="A320" s="18" t="s">
        <v>314</v>
      </c>
      <c r="B320" s="11" t="s">
        <v>817</v>
      </c>
      <c r="C320" s="20">
        <v>23502</v>
      </c>
      <c r="D320" s="20">
        <v>4313.2369100000005</v>
      </c>
      <c r="E320" s="30">
        <f t="shared" si="9"/>
        <v>18.352637690409328</v>
      </c>
      <c r="F320" s="30">
        <v>5345.116940000001</v>
      </c>
      <c r="G320" s="30">
        <f t="shared" si="8"/>
        <v>80.69490262639604</v>
      </c>
    </row>
    <row r="321" spans="1:7" s="10" customFormat="1" ht="22.5">
      <c r="A321" s="18" t="s">
        <v>315</v>
      </c>
      <c r="B321" s="11" t="s">
        <v>818</v>
      </c>
      <c r="C321" s="20">
        <v>686135.2</v>
      </c>
      <c r="D321" s="20">
        <v>201575.08028999998</v>
      </c>
      <c r="E321" s="30">
        <f t="shared" si="9"/>
        <v>29.37833247587356</v>
      </c>
      <c r="F321" s="30">
        <v>166635.18542</v>
      </c>
      <c r="G321" s="30">
        <f t="shared" si="8"/>
        <v>120.96789749531878</v>
      </c>
    </row>
    <row r="322" spans="1:7" s="10" customFormat="1" ht="33.75">
      <c r="A322" s="18" t="s">
        <v>316</v>
      </c>
      <c r="B322" s="11" t="s">
        <v>819</v>
      </c>
      <c r="C322" s="20">
        <v>220.2</v>
      </c>
      <c r="D322" s="20">
        <v>612.06</v>
      </c>
      <c r="E322" s="30" t="s">
        <v>1365</v>
      </c>
      <c r="F322" s="30">
        <v>3</v>
      </c>
      <c r="G322" s="30" t="s">
        <v>1365</v>
      </c>
    </row>
    <row r="323" spans="1:7" s="10" customFormat="1" ht="33.75">
      <c r="A323" s="18" t="s">
        <v>317</v>
      </c>
      <c r="B323" s="11" t="s">
        <v>820</v>
      </c>
      <c r="C323" s="20">
        <v>220.2</v>
      </c>
      <c r="D323" s="20">
        <v>610.56</v>
      </c>
      <c r="E323" s="30" t="s">
        <v>1365</v>
      </c>
      <c r="F323" s="30">
        <v>2.5</v>
      </c>
      <c r="G323" s="30" t="s">
        <v>1365</v>
      </c>
    </row>
    <row r="324" spans="1:7" s="10" customFormat="1" ht="33.75">
      <c r="A324" s="18" t="s">
        <v>318</v>
      </c>
      <c r="B324" s="11" t="s">
        <v>821</v>
      </c>
      <c r="C324" s="20">
        <v>0</v>
      </c>
      <c r="D324" s="20">
        <v>1.5</v>
      </c>
      <c r="E324" s="30">
        <v>0</v>
      </c>
      <c r="F324" s="30">
        <v>0.5</v>
      </c>
      <c r="G324" s="30" t="s">
        <v>1365</v>
      </c>
    </row>
    <row r="325" spans="1:7" s="10" customFormat="1" ht="22.5">
      <c r="A325" s="18" t="s">
        <v>319</v>
      </c>
      <c r="B325" s="11" t="s">
        <v>822</v>
      </c>
      <c r="C325" s="20">
        <v>683336</v>
      </c>
      <c r="D325" s="20">
        <v>200552.19116999998</v>
      </c>
      <c r="E325" s="30">
        <f t="shared" si="9"/>
        <v>29.348986614198573</v>
      </c>
      <c r="F325" s="30">
        <v>165563.11322</v>
      </c>
      <c r="G325" s="30">
        <f t="shared" si="8"/>
        <v>121.13337764040868</v>
      </c>
    </row>
    <row r="326" spans="1:7" s="10" customFormat="1" ht="22.5">
      <c r="A326" s="18" t="s">
        <v>320</v>
      </c>
      <c r="B326" s="11" t="s">
        <v>823</v>
      </c>
      <c r="C326" s="20">
        <v>2579</v>
      </c>
      <c r="D326" s="20">
        <v>410.82912</v>
      </c>
      <c r="E326" s="30">
        <f t="shared" si="9"/>
        <v>15.929783637068631</v>
      </c>
      <c r="F326" s="30">
        <v>1069.0722</v>
      </c>
      <c r="G326" s="30">
        <f t="shared" si="8"/>
        <v>38.42856637746262</v>
      </c>
    </row>
    <row r="327" spans="1:7" s="10" customFormat="1" ht="33.75">
      <c r="A327" s="18" t="s">
        <v>321</v>
      </c>
      <c r="B327" s="11" t="s">
        <v>824</v>
      </c>
      <c r="C327" s="20">
        <v>0</v>
      </c>
      <c r="D327" s="20">
        <v>0.61591</v>
      </c>
      <c r="E327" s="30">
        <v>0</v>
      </c>
      <c r="F327" s="30">
        <v>12.46655</v>
      </c>
      <c r="G327" s="30">
        <f aca="true" t="shared" si="10" ref="G327:G390">D327/F327*100</f>
        <v>4.940500780087514</v>
      </c>
    </row>
    <row r="328" spans="1:7" s="10" customFormat="1" ht="33.75">
      <c r="A328" s="18" t="s">
        <v>322</v>
      </c>
      <c r="B328" s="11" t="s">
        <v>825</v>
      </c>
      <c r="C328" s="20">
        <v>0</v>
      </c>
      <c r="D328" s="20">
        <v>0.61591</v>
      </c>
      <c r="E328" s="30">
        <v>0</v>
      </c>
      <c r="F328" s="30">
        <v>12.46655</v>
      </c>
      <c r="G328" s="30">
        <f t="shared" si="10"/>
        <v>4.940500780087514</v>
      </c>
    </row>
    <row r="329" spans="1:7" s="10" customFormat="1" ht="45">
      <c r="A329" s="18" t="s">
        <v>323</v>
      </c>
      <c r="B329" s="11" t="s">
        <v>826</v>
      </c>
      <c r="C329" s="20">
        <v>633</v>
      </c>
      <c r="D329" s="20">
        <v>898.682</v>
      </c>
      <c r="E329" s="30">
        <f aca="true" t="shared" si="11" ref="E329:E380">D329/C329*100</f>
        <v>141.97187993680885</v>
      </c>
      <c r="F329" s="30">
        <v>533.89043</v>
      </c>
      <c r="G329" s="30">
        <f t="shared" si="10"/>
        <v>168.3270479300406</v>
      </c>
    </row>
    <row r="330" spans="1:7" s="10" customFormat="1" ht="45">
      <c r="A330" s="18" t="s">
        <v>324</v>
      </c>
      <c r="B330" s="11" t="s">
        <v>827</v>
      </c>
      <c r="C330" s="20">
        <v>433</v>
      </c>
      <c r="D330" s="20">
        <v>81.59571000000001</v>
      </c>
      <c r="E330" s="30">
        <f t="shared" si="11"/>
        <v>18.844274826789842</v>
      </c>
      <c r="F330" s="30">
        <v>430.46644</v>
      </c>
      <c r="G330" s="30">
        <f t="shared" si="10"/>
        <v>18.95518498492008</v>
      </c>
    </row>
    <row r="331" spans="1:7" s="10" customFormat="1" ht="45">
      <c r="A331" s="18" t="s">
        <v>325</v>
      </c>
      <c r="B331" s="11" t="s">
        <v>828</v>
      </c>
      <c r="C331" s="20">
        <v>0</v>
      </c>
      <c r="D331" s="20">
        <v>127.361</v>
      </c>
      <c r="E331" s="30">
        <v>0</v>
      </c>
      <c r="F331" s="30">
        <v>0</v>
      </c>
      <c r="G331" s="30">
        <v>0</v>
      </c>
    </row>
    <row r="332" spans="1:7" s="10" customFormat="1" ht="45">
      <c r="A332" s="18" t="s">
        <v>326</v>
      </c>
      <c r="B332" s="11" t="s">
        <v>829</v>
      </c>
      <c r="C332" s="20">
        <v>200</v>
      </c>
      <c r="D332" s="20">
        <v>542.6252900000001</v>
      </c>
      <c r="E332" s="30" t="s">
        <v>1365</v>
      </c>
      <c r="F332" s="30">
        <v>0</v>
      </c>
      <c r="G332" s="30">
        <v>0</v>
      </c>
    </row>
    <row r="333" spans="1:7" s="10" customFormat="1" ht="45">
      <c r="A333" s="18" t="s">
        <v>327</v>
      </c>
      <c r="B333" s="11" t="s">
        <v>830</v>
      </c>
      <c r="C333" s="20">
        <v>0</v>
      </c>
      <c r="D333" s="20">
        <v>25</v>
      </c>
      <c r="E333" s="30">
        <v>0</v>
      </c>
      <c r="F333" s="30">
        <v>103.42399</v>
      </c>
      <c r="G333" s="30">
        <f t="shared" si="10"/>
        <v>24.172341446119027</v>
      </c>
    </row>
    <row r="334" spans="1:7" s="10" customFormat="1" ht="45">
      <c r="A334" s="18" t="s">
        <v>328</v>
      </c>
      <c r="B334" s="11" t="s">
        <v>831</v>
      </c>
      <c r="C334" s="20">
        <v>0</v>
      </c>
      <c r="D334" s="20">
        <v>122.1</v>
      </c>
      <c r="E334" s="30">
        <v>0</v>
      </c>
      <c r="F334" s="30">
        <v>0</v>
      </c>
      <c r="G334" s="30">
        <v>0</v>
      </c>
    </row>
    <row r="335" spans="1:7" s="10" customFormat="1" ht="22.5">
      <c r="A335" s="18" t="s">
        <v>329</v>
      </c>
      <c r="B335" s="11" t="s">
        <v>832</v>
      </c>
      <c r="C335" s="20">
        <v>0</v>
      </c>
      <c r="D335" s="20">
        <v>848.89122</v>
      </c>
      <c r="E335" s="30">
        <v>0</v>
      </c>
      <c r="F335" s="30">
        <v>73.5</v>
      </c>
      <c r="G335" s="30" t="s">
        <v>1365</v>
      </c>
    </row>
    <row r="336" spans="1:7" s="10" customFormat="1" ht="22.5">
      <c r="A336" s="18" t="s">
        <v>330</v>
      </c>
      <c r="B336" s="11" t="s">
        <v>833</v>
      </c>
      <c r="C336" s="20">
        <v>0</v>
      </c>
      <c r="D336" s="20">
        <v>848.89122</v>
      </c>
      <c r="E336" s="30">
        <v>0</v>
      </c>
      <c r="F336" s="30">
        <v>73.5</v>
      </c>
      <c r="G336" s="30" t="s">
        <v>1365</v>
      </c>
    </row>
    <row r="337" spans="1:7" s="17" customFormat="1" ht="33.75">
      <c r="A337" s="18" t="s">
        <v>331</v>
      </c>
      <c r="B337" s="11" t="s">
        <v>834</v>
      </c>
      <c r="C337" s="20">
        <v>9201.8</v>
      </c>
      <c r="D337" s="20">
        <v>1116.06754</v>
      </c>
      <c r="E337" s="30">
        <f t="shared" si="11"/>
        <v>12.128795887761092</v>
      </c>
      <c r="F337" s="30">
        <v>700.05499</v>
      </c>
      <c r="G337" s="30">
        <f t="shared" si="10"/>
        <v>159.42569597282636</v>
      </c>
    </row>
    <row r="338" spans="1:7" s="10" customFormat="1" ht="56.25">
      <c r="A338" s="18" t="s">
        <v>332</v>
      </c>
      <c r="B338" s="11" t="s">
        <v>835</v>
      </c>
      <c r="C338" s="20">
        <v>8698.7</v>
      </c>
      <c r="D338" s="20">
        <v>958.0335699999999</v>
      </c>
      <c r="E338" s="30">
        <f t="shared" si="11"/>
        <v>11.01352581420212</v>
      </c>
      <c r="F338" s="30">
        <v>664.11252</v>
      </c>
      <c r="G338" s="30">
        <f t="shared" si="10"/>
        <v>144.25771855648796</v>
      </c>
    </row>
    <row r="339" spans="1:7" s="10" customFormat="1" ht="45">
      <c r="A339" s="18" t="s">
        <v>333</v>
      </c>
      <c r="B339" s="11" t="s">
        <v>836</v>
      </c>
      <c r="C339" s="20">
        <v>503.1</v>
      </c>
      <c r="D339" s="20">
        <v>123.53397</v>
      </c>
      <c r="E339" s="30">
        <f t="shared" si="11"/>
        <v>24.554555754323196</v>
      </c>
      <c r="F339" s="30">
        <v>35.94247</v>
      </c>
      <c r="G339" s="30" t="s">
        <v>1365</v>
      </c>
    </row>
    <row r="340" spans="1:7" s="10" customFormat="1" ht="45">
      <c r="A340" s="18" t="s">
        <v>334</v>
      </c>
      <c r="B340" s="11" t="s">
        <v>837</v>
      </c>
      <c r="C340" s="20">
        <v>0</v>
      </c>
      <c r="D340" s="20">
        <v>34.5</v>
      </c>
      <c r="E340" s="30">
        <v>0</v>
      </c>
      <c r="F340" s="30">
        <v>0</v>
      </c>
      <c r="G340" s="30">
        <v>0</v>
      </c>
    </row>
    <row r="341" spans="1:7" s="10" customFormat="1" ht="22.5">
      <c r="A341" s="18" t="s">
        <v>335</v>
      </c>
      <c r="B341" s="11" t="s">
        <v>838</v>
      </c>
      <c r="C341" s="20">
        <v>700</v>
      </c>
      <c r="D341" s="20">
        <v>416</v>
      </c>
      <c r="E341" s="30">
        <f t="shared" si="11"/>
        <v>59.42857142857143</v>
      </c>
      <c r="F341" s="30">
        <v>294</v>
      </c>
      <c r="G341" s="30">
        <f t="shared" si="10"/>
        <v>141.49659863945578</v>
      </c>
    </row>
    <row r="342" spans="1:7" s="10" customFormat="1" ht="45">
      <c r="A342" s="18" t="s">
        <v>336</v>
      </c>
      <c r="B342" s="11" t="s">
        <v>839</v>
      </c>
      <c r="C342" s="20">
        <v>5410.9</v>
      </c>
      <c r="D342" s="20">
        <v>952.48471</v>
      </c>
      <c r="E342" s="30">
        <f t="shared" si="11"/>
        <v>17.60307361067475</v>
      </c>
      <c r="F342" s="30">
        <v>1202.50584</v>
      </c>
      <c r="G342" s="30">
        <f t="shared" si="10"/>
        <v>79.20832301321713</v>
      </c>
    </row>
    <row r="343" spans="1:7" s="10" customFormat="1" ht="22.5">
      <c r="A343" s="18" t="s">
        <v>337</v>
      </c>
      <c r="B343" s="11" t="s">
        <v>840</v>
      </c>
      <c r="C343" s="20">
        <v>9450</v>
      </c>
      <c r="D343" s="20">
        <v>927.93317</v>
      </c>
      <c r="E343" s="30">
        <f t="shared" si="11"/>
        <v>9.819398624338623</v>
      </c>
      <c r="F343" s="30">
        <v>2137.8206600000003</v>
      </c>
      <c r="G343" s="30">
        <f t="shared" si="10"/>
        <v>43.405566582933105</v>
      </c>
    </row>
    <row r="344" spans="1:7" s="17" customFormat="1" ht="56.25">
      <c r="A344" s="18" t="s">
        <v>338</v>
      </c>
      <c r="B344" s="11" t="s">
        <v>841</v>
      </c>
      <c r="C344" s="20">
        <v>0</v>
      </c>
      <c r="D344" s="20">
        <v>4978.9301399999995</v>
      </c>
      <c r="E344" s="30">
        <v>0</v>
      </c>
      <c r="F344" s="30">
        <v>55.63482</v>
      </c>
      <c r="G344" s="30" t="s">
        <v>1365</v>
      </c>
    </row>
    <row r="345" spans="1:7" s="10" customFormat="1" ht="56.25">
      <c r="A345" s="18" t="s">
        <v>339</v>
      </c>
      <c r="B345" s="11" t="s">
        <v>842</v>
      </c>
      <c r="C345" s="20">
        <v>0</v>
      </c>
      <c r="D345" s="20">
        <v>4978.9301399999995</v>
      </c>
      <c r="E345" s="30">
        <v>0</v>
      </c>
      <c r="F345" s="30">
        <v>55.63482</v>
      </c>
      <c r="G345" s="30" t="s">
        <v>1365</v>
      </c>
    </row>
    <row r="346" spans="1:7" s="17" customFormat="1" ht="33.75">
      <c r="A346" s="18" t="s">
        <v>340</v>
      </c>
      <c r="B346" s="11" t="s">
        <v>843</v>
      </c>
      <c r="C346" s="20">
        <v>3703.7</v>
      </c>
      <c r="D346" s="20">
        <v>2663.77698</v>
      </c>
      <c r="E346" s="30">
        <f t="shared" si="11"/>
        <v>71.92205038205039</v>
      </c>
      <c r="F346" s="30">
        <v>503.68136</v>
      </c>
      <c r="G346" s="30" t="s">
        <v>1365</v>
      </c>
    </row>
    <row r="347" spans="1:7" s="10" customFormat="1" ht="33.75">
      <c r="A347" s="18" t="s">
        <v>341</v>
      </c>
      <c r="B347" s="11" t="s">
        <v>844</v>
      </c>
      <c r="C347" s="20">
        <v>3196.2</v>
      </c>
      <c r="D347" s="20">
        <v>2561.6755</v>
      </c>
      <c r="E347" s="30">
        <f t="shared" si="11"/>
        <v>80.14753457230461</v>
      </c>
      <c r="F347" s="30">
        <v>402.77868</v>
      </c>
      <c r="G347" s="30" t="s">
        <v>1365</v>
      </c>
    </row>
    <row r="348" spans="1:7" s="10" customFormat="1" ht="33.75">
      <c r="A348" s="18" t="s">
        <v>342</v>
      </c>
      <c r="B348" s="11" t="s">
        <v>845</v>
      </c>
      <c r="C348" s="20">
        <v>159.7</v>
      </c>
      <c r="D348" s="20">
        <v>10.5</v>
      </c>
      <c r="E348" s="30">
        <f t="shared" si="11"/>
        <v>6.5748278021289925</v>
      </c>
      <c r="F348" s="30">
        <v>26</v>
      </c>
      <c r="G348" s="30">
        <f t="shared" si="10"/>
        <v>40.38461538461539</v>
      </c>
    </row>
    <row r="349" spans="1:7" s="10" customFormat="1" ht="33.75">
      <c r="A349" s="18" t="s">
        <v>343</v>
      </c>
      <c r="B349" s="11" t="s">
        <v>846</v>
      </c>
      <c r="C349" s="20">
        <v>347.8</v>
      </c>
      <c r="D349" s="20">
        <v>91.60148</v>
      </c>
      <c r="E349" s="30">
        <f t="shared" si="11"/>
        <v>26.33740080506038</v>
      </c>
      <c r="F349" s="30">
        <v>74.90267999999999</v>
      </c>
      <c r="G349" s="30">
        <f t="shared" si="10"/>
        <v>122.29399535503937</v>
      </c>
    </row>
    <row r="350" spans="1:9" s="10" customFormat="1" ht="22.5">
      <c r="A350" s="18" t="s">
        <v>344</v>
      </c>
      <c r="B350" s="11" t="s">
        <v>847</v>
      </c>
      <c r="C350" s="20">
        <v>70350.697</v>
      </c>
      <c r="D350" s="20">
        <v>15418.01066</v>
      </c>
      <c r="E350" s="30">
        <f t="shared" si="11"/>
        <v>21.91593163604335</v>
      </c>
      <c r="F350" s="30">
        <v>20332.529870000002</v>
      </c>
      <c r="G350" s="30">
        <f t="shared" si="10"/>
        <v>75.82927829728057</v>
      </c>
      <c r="H350" s="35"/>
      <c r="I350" s="29"/>
    </row>
    <row r="351" spans="1:9" s="10" customFormat="1" ht="33.75">
      <c r="A351" s="18" t="s">
        <v>345</v>
      </c>
      <c r="B351" s="11" t="s">
        <v>848</v>
      </c>
      <c r="C351" s="20">
        <v>5215.1</v>
      </c>
      <c r="D351" s="20">
        <v>1158.7676399999998</v>
      </c>
      <c r="E351" s="30">
        <f t="shared" si="11"/>
        <v>22.219471151080512</v>
      </c>
      <c r="F351" s="30">
        <v>1849.17496</v>
      </c>
      <c r="G351" s="30">
        <f t="shared" si="10"/>
        <v>62.66403477581157</v>
      </c>
      <c r="H351" s="35"/>
      <c r="I351" s="29"/>
    </row>
    <row r="352" spans="1:7" s="10" customFormat="1" ht="22.5">
      <c r="A352" s="18" t="s">
        <v>346</v>
      </c>
      <c r="B352" s="11" t="s">
        <v>849</v>
      </c>
      <c r="C352" s="20">
        <v>44759.847</v>
      </c>
      <c r="D352" s="20">
        <v>8031.93886</v>
      </c>
      <c r="E352" s="30">
        <f t="shared" si="11"/>
        <v>17.944518130278688</v>
      </c>
      <c r="F352" s="30">
        <v>9965.59578</v>
      </c>
      <c r="G352" s="30">
        <f t="shared" si="10"/>
        <v>80.59667517439686</v>
      </c>
    </row>
    <row r="353" spans="1:7" s="10" customFormat="1" ht="22.5">
      <c r="A353" s="18" t="s">
        <v>347</v>
      </c>
      <c r="B353" s="11" t="s">
        <v>850</v>
      </c>
      <c r="C353" s="20">
        <v>20157.35</v>
      </c>
      <c r="D353" s="20">
        <v>4889.12072</v>
      </c>
      <c r="E353" s="30">
        <f t="shared" si="11"/>
        <v>24.254779125232236</v>
      </c>
      <c r="F353" s="30">
        <v>8284.90094</v>
      </c>
      <c r="G353" s="30">
        <f t="shared" si="10"/>
        <v>59.01242218111542</v>
      </c>
    </row>
    <row r="354" spans="1:7" s="17" customFormat="1" ht="22.5">
      <c r="A354" s="18" t="s">
        <v>348</v>
      </c>
      <c r="B354" s="11" t="s">
        <v>851</v>
      </c>
      <c r="C354" s="20">
        <v>1.3</v>
      </c>
      <c r="D354" s="20">
        <v>10.5</v>
      </c>
      <c r="E354" s="30" t="s">
        <v>1365</v>
      </c>
      <c r="F354" s="30">
        <v>5.1626</v>
      </c>
      <c r="G354" s="30" t="s">
        <v>1365</v>
      </c>
    </row>
    <row r="355" spans="1:7" s="17" customFormat="1" ht="22.5">
      <c r="A355" s="18" t="s">
        <v>349</v>
      </c>
      <c r="B355" s="11" t="s">
        <v>852</v>
      </c>
      <c r="C355" s="20">
        <v>217.1</v>
      </c>
      <c r="D355" s="20">
        <v>1327.68344</v>
      </c>
      <c r="E355" s="30" t="s">
        <v>1365</v>
      </c>
      <c r="F355" s="30">
        <v>227.69559</v>
      </c>
      <c r="G355" s="30" t="s">
        <v>1365</v>
      </c>
    </row>
    <row r="356" spans="1:7" s="17" customFormat="1" ht="10.5">
      <c r="A356" s="25" t="s">
        <v>350</v>
      </c>
      <c r="B356" s="16" t="s">
        <v>853</v>
      </c>
      <c r="C356" s="22">
        <v>1424</v>
      </c>
      <c r="D356" s="22">
        <v>31476.1027</v>
      </c>
      <c r="E356" s="21" t="s">
        <v>1365</v>
      </c>
      <c r="F356" s="21">
        <v>2774.8018700000002</v>
      </c>
      <c r="G356" s="21" t="s">
        <v>1365</v>
      </c>
    </row>
    <row r="357" spans="1:7" s="10" customFormat="1" ht="11.25">
      <c r="A357" s="18" t="s">
        <v>351</v>
      </c>
      <c r="B357" s="11" t="s">
        <v>854</v>
      </c>
      <c r="C357" s="20">
        <v>0</v>
      </c>
      <c r="D357" s="20">
        <v>558.9687299999999</v>
      </c>
      <c r="E357" s="30">
        <v>0</v>
      </c>
      <c r="F357" s="30">
        <v>1151.1808700000001</v>
      </c>
      <c r="G357" s="30">
        <f t="shared" si="10"/>
        <v>48.55611698967859</v>
      </c>
    </row>
    <row r="358" spans="1:7" s="10" customFormat="1" ht="22.5">
      <c r="A358" s="18" t="s">
        <v>352</v>
      </c>
      <c r="B358" s="11" t="s">
        <v>855</v>
      </c>
      <c r="C358" s="20">
        <v>0</v>
      </c>
      <c r="D358" s="20">
        <v>341.08227</v>
      </c>
      <c r="E358" s="30">
        <v>0</v>
      </c>
      <c r="F358" s="30">
        <v>1362.3918700000002</v>
      </c>
      <c r="G358" s="30">
        <f t="shared" si="10"/>
        <v>25.03554795875286</v>
      </c>
    </row>
    <row r="359" spans="1:9" s="17" customFormat="1" ht="22.5">
      <c r="A359" s="18" t="s">
        <v>353</v>
      </c>
      <c r="B359" s="11" t="s">
        <v>856</v>
      </c>
      <c r="C359" s="20">
        <v>0</v>
      </c>
      <c r="D359" s="20">
        <v>98.5245</v>
      </c>
      <c r="E359" s="30">
        <v>0</v>
      </c>
      <c r="F359" s="30">
        <v>-102.16889</v>
      </c>
      <c r="G359" s="30">
        <v>0</v>
      </c>
      <c r="H359" s="35"/>
      <c r="I359" s="31"/>
    </row>
    <row r="360" spans="1:7" s="10" customFormat="1" ht="22.5">
      <c r="A360" s="18" t="s">
        <v>354</v>
      </c>
      <c r="B360" s="11" t="s">
        <v>857</v>
      </c>
      <c r="C360" s="20">
        <v>0</v>
      </c>
      <c r="D360" s="20">
        <v>116.55886</v>
      </c>
      <c r="E360" s="30">
        <v>0</v>
      </c>
      <c r="F360" s="30">
        <v>-100.52471000000001</v>
      </c>
      <c r="G360" s="30">
        <v>0</v>
      </c>
    </row>
    <row r="361" spans="1:7" s="17" customFormat="1" ht="22.5">
      <c r="A361" s="18" t="s">
        <v>355</v>
      </c>
      <c r="B361" s="11" t="s">
        <v>858</v>
      </c>
      <c r="C361" s="20">
        <v>0</v>
      </c>
      <c r="D361" s="20">
        <v>0.11309999999999999</v>
      </c>
      <c r="E361" s="30">
        <v>0</v>
      </c>
      <c r="F361" s="30">
        <v>-13.8174</v>
      </c>
      <c r="G361" s="30">
        <v>0</v>
      </c>
    </row>
    <row r="362" spans="1:7" s="17" customFormat="1" ht="22.5">
      <c r="A362" s="18" t="s">
        <v>356</v>
      </c>
      <c r="B362" s="11" t="s">
        <v>859</v>
      </c>
      <c r="C362" s="20">
        <v>0</v>
      </c>
      <c r="D362" s="20">
        <v>2.69</v>
      </c>
      <c r="E362" s="30">
        <v>0</v>
      </c>
      <c r="F362" s="30">
        <v>5.3</v>
      </c>
      <c r="G362" s="30">
        <f t="shared" si="10"/>
        <v>50.75471698113208</v>
      </c>
    </row>
    <row r="363" spans="1:7" s="10" customFormat="1" ht="22.5">
      <c r="A363" s="18" t="s">
        <v>357</v>
      </c>
      <c r="B363" s="11" t="s">
        <v>860</v>
      </c>
      <c r="C363" s="20">
        <v>0</v>
      </c>
      <c r="D363" s="20">
        <v>0</v>
      </c>
      <c r="E363" s="30">
        <v>0</v>
      </c>
      <c r="F363" s="30">
        <v>0</v>
      </c>
      <c r="G363" s="30">
        <v>0</v>
      </c>
    </row>
    <row r="364" spans="1:7" s="17" customFormat="1" ht="11.25">
      <c r="A364" s="18" t="s">
        <v>358</v>
      </c>
      <c r="B364" s="11" t="s">
        <v>861</v>
      </c>
      <c r="C364" s="20">
        <v>803.6</v>
      </c>
      <c r="D364" s="20">
        <v>30870.83413</v>
      </c>
      <c r="E364" s="30" t="s">
        <v>1365</v>
      </c>
      <c r="F364" s="30">
        <v>1536.2196000000001</v>
      </c>
      <c r="G364" s="30" t="s">
        <v>1365</v>
      </c>
    </row>
    <row r="365" spans="1:7" s="17" customFormat="1" ht="22.5">
      <c r="A365" s="18" t="s">
        <v>359</v>
      </c>
      <c r="B365" s="11" t="s">
        <v>862</v>
      </c>
      <c r="C365" s="20">
        <v>0</v>
      </c>
      <c r="D365" s="20">
        <v>29018.569219999998</v>
      </c>
      <c r="E365" s="30">
        <v>0</v>
      </c>
      <c r="F365" s="30">
        <v>159.28762</v>
      </c>
      <c r="G365" s="30" t="s">
        <v>1365</v>
      </c>
    </row>
    <row r="366" spans="1:7" s="10" customFormat="1" ht="11.25">
      <c r="A366" s="18" t="s">
        <v>360</v>
      </c>
      <c r="B366" s="11" t="s">
        <v>863</v>
      </c>
      <c r="C366" s="20">
        <v>0</v>
      </c>
      <c r="D366" s="20">
        <v>465.14944</v>
      </c>
      <c r="E366" s="30">
        <v>0</v>
      </c>
      <c r="F366" s="30">
        <v>553.82401</v>
      </c>
      <c r="G366" s="30">
        <f t="shared" si="10"/>
        <v>83.98867358603684</v>
      </c>
    </row>
    <row r="367" spans="1:7" s="10" customFormat="1" ht="11.25">
      <c r="A367" s="18" t="s">
        <v>361</v>
      </c>
      <c r="B367" s="11" t="s">
        <v>864</v>
      </c>
      <c r="C367" s="20">
        <v>803.6</v>
      </c>
      <c r="D367" s="20">
        <v>658.2243000000001</v>
      </c>
      <c r="E367" s="30">
        <f t="shared" si="11"/>
        <v>81.9094449975112</v>
      </c>
      <c r="F367" s="30">
        <v>615.62709</v>
      </c>
      <c r="G367" s="30">
        <f t="shared" si="10"/>
        <v>106.91932026577975</v>
      </c>
    </row>
    <row r="368" spans="1:7" s="10" customFormat="1" ht="11.25">
      <c r="A368" s="18" t="s">
        <v>362</v>
      </c>
      <c r="B368" s="11" t="s">
        <v>865</v>
      </c>
      <c r="C368" s="20">
        <v>0</v>
      </c>
      <c r="D368" s="20">
        <v>556.60971</v>
      </c>
      <c r="E368" s="30">
        <v>0</v>
      </c>
      <c r="F368" s="30">
        <v>37.6785</v>
      </c>
      <c r="G368" s="30" t="s">
        <v>1365</v>
      </c>
    </row>
    <row r="369" spans="1:7" s="17" customFormat="1" ht="11.25">
      <c r="A369" s="18" t="s">
        <v>363</v>
      </c>
      <c r="B369" s="11" t="s">
        <v>866</v>
      </c>
      <c r="C369" s="20">
        <v>0</v>
      </c>
      <c r="D369" s="20">
        <v>172.28145999999998</v>
      </c>
      <c r="E369" s="30">
        <v>0</v>
      </c>
      <c r="F369" s="30">
        <v>169.80238</v>
      </c>
      <c r="G369" s="30">
        <f t="shared" si="10"/>
        <v>101.45997953621145</v>
      </c>
    </row>
    <row r="370" spans="1:7" s="10" customFormat="1" ht="11.25">
      <c r="A370" s="18" t="s">
        <v>364</v>
      </c>
      <c r="B370" s="11" t="s">
        <v>867</v>
      </c>
      <c r="C370" s="20">
        <v>620.4</v>
      </c>
      <c r="D370" s="20">
        <v>46.299839999999996</v>
      </c>
      <c r="E370" s="30">
        <f t="shared" si="11"/>
        <v>7.462901353965183</v>
      </c>
      <c r="F370" s="30">
        <v>87.4014</v>
      </c>
      <c r="G370" s="30">
        <f t="shared" si="10"/>
        <v>52.973796758404326</v>
      </c>
    </row>
    <row r="371" spans="1:7" s="17" customFormat="1" ht="22.5">
      <c r="A371" s="18" t="s">
        <v>365</v>
      </c>
      <c r="B371" s="11" t="s">
        <v>868</v>
      </c>
      <c r="C371" s="20">
        <v>620.4</v>
      </c>
      <c r="D371" s="20">
        <v>46.299839999999996</v>
      </c>
      <c r="E371" s="30">
        <f t="shared" si="11"/>
        <v>7.462901353965183</v>
      </c>
      <c r="F371" s="30">
        <v>87.4014</v>
      </c>
      <c r="G371" s="30">
        <f t="shared" si="10"/>
        <v>52.973796758404326</v>
      </c>
    </row>
    <row r="372" spans="1:10" s="17" customFormat="1" ht="11.25">
      <c r="A372" s="25" t="s">
        <v>366</v>
      </c>
      <c r="B372" s="16" t="s">
        <v>869</v>
      </c>
      <c r="C372" s="22">
        <f>C373+C483+C487+C497+C511+C530</f>
        <v>7766125.320079999</v>
      </c>
      <c r="D372" s="22">
        <v>2151789.69332</v>
      </c>
      <c r="E372" s="21">
        <f t="shared" si="11"/>
        <v>27.70737793473869</v>
      </c>
      <c r="F372" s="21">
        <v>2695604.93022</v>
      </c>
      <c r="G372" s="21">
        <f t="shared" si="10"/>
        <v>79.82585538394838</v>
      </c>
      <c r="H372" s="35">
        <v>7553753.3691300005</v>
      </c>
      <c r="I372" s="31">
        <f>H372+H390+H392+H391+H393+H396+H397+H400+H402+H407+H459+H467+H386</f>
        <v>7766125.320080001</v>
      </c>
      <c r="J372" s="31">
        <f>I372-C372</f>
        <v>0</v>
      </c>
    </row>
    <row r="373" spans="1:10" s="10" customFormat="1" ht="21.75">
      <c r="A373" s="25" t="s">
        <v>367</v>
      </c>
      <c r="B373" s="16" t="s">
        <v>870</v>
      </c>
      <c r="C373" s="22">
        <f>C374+C381+C413+C456</f>
        <v>7257084.67888</v>
      </c>
      <c r="D373" s="22">
        <v>2087033.3858800002</v>
      </c>
      <c r="E373" s="21">
        <f t="shared" si="11"/>
        <v>28.75856460589208</v>
      </c>
      <c r="F373" s="21">
        <v>2703497.55693</v>
      </c>
      <c r="G373" s="21">
        <f t="shared" si="10"/>
        <v>77.19753178730313</v>
      </c>
      <c r="H373" s="35">
        <v>7044712.72793</v>
      </c>
      <c r="I373" s="29">
        <f>H373+H386+H390+H391+H393+H396+H397+H400+H402+H407+H459+H467</f>
        <v>7257084.6788800005</v>
      </c>
      <c r="J373" s="29">
        <f>C373-I373</f>
        <v>0</v>
      </c>
    </row>
    <row r="374" spans="1:7" s="10" customFormat="1" ht="11.25">
      <c r="A374" s="18" t="s">
        <v>368</v>
      </c>
      <c r="B374" s="11" t="s">
        <v>871</v>
      </c>
      <c r="C374" s="20">
        <v>3149101</v>
      </c>
      <c r="D374" s="20">
        <v>964450</v>
      </c>
      <c r="E374" s="30">
        <f t="shared" si="11"/>
        <v>30.626200937981984</v>
      </c>
      <c r="F374" s="30">
        <v>881068</v>
      </c>
      <c r="G374" s="30">
        <f t="shared" si="10"/>
        <v>109.46374173162572</v>
      </c>
    </row>
    <row r="375" spans="1:7" s="10" customFormat="1" ht="11.25">
      <c r="A375" s="18" t="s">
        <v>369</v>
      </c>
      <c r="B375" s="11" t="s">
        <v>872</v>
      </c>
      <c r="C375" s="20">
        <v>2632549.6</v>
      </c>
      <c r="D375" s="20">
        <v>837630</v>
      </c>
      <c r="E375" s="30">
        <f t="shared" si="11"/>
        <v>31.81820391912084</v>
      </c>
      <c r="F375" s="30">
        <v>704912</v>
      </c>
      <c r="G375" s="30">
        <f t="shared" si="10"/>
        <v>118.82759833851601</v>
      </c>
    </row>
    <row r="376" spans="1:7" s="17" customFormat="1" ht="22.5">
      <c r="A376" s="18" t="s">
        <v>370</v>
      </c>
      <c r="B376" s="11" t="s">
        <v>873</v>
      </c>
      <c r="C376" s="20">
        <v>2632549.6</v>
      </c>
      <c r="D376" s="20">
        <v>837630</v>
      </c>
      <c r="E376" s="30">
        <f t="shared" si="11"/>
        <v>31.81820391912084</v>
      </c>
      <c r="F376" s="30">
        <v>704912</v>
      </c>
      <c r="G376" s="30">
        <f t="shared" si="10"/>
        <v>118.82759833851601</v>
      </c>
    </row>
    <row r="377" spans="1:7" s="10" customFormat="1" ht="22.5">
      <c r="A377" s="13" t="s">
        <v>371</v>
      </c>
      <c r="B377" s="11" t="s">
        <v>874</v>
      </c>
      <c r="C377" s="20">
        <v>284694.4</v>
      </c>
      <c r="D377" s="20">
        <v>71175</v>
      </c>
      <c r="E377" s="30">
        <f t="shared" si="11"/>
        <v>25.000491755369968</v>
      </c>
      <c r="F377" s="30">
        <v>123849</v>
      </c>
      <c r="G377" s="30">
        <f t="shared" si="10"/>
        <v>57.469176174212144</v>
      </c>
    </row>
    <row r="378" spans="1:7" s="17" customFormat="1" ht="22.5">
      <c r="A378" s="13" t="s">
        <v>372</v>
      </c>
      <c r="B378" s="11" t="s">
        <v>875</v>
      </c>
      <c r="C378" s="20">
        <v>284694.4</v>
      </c>
      <c r="D378" s="20">
        <v>71175</v>
      </c>
      <c r="E378" s="30">
        <f t="shared" si="11"/>
        <v>25.000491755369968</v>
      </c>
      <c r="F378" s="30">
        <v>123849</v>
      </c>
      <c r="G378" s="30">
        <f t="shared" si="10"/>
        <v>57.469176174212144</v>
      </c>
    </row>
    <row r="379" spans="1:7" s="10" customFormat="1" ht="33.75">
      <c r="A379" s="13" t="s">
        <v>373</v>
      </c>
      <c r="B379" s="11" t="s">
        <v>876</v>
      </c>
      <c r="C379" s="20">
        <v>231857</v>
      </c>
      <c r="D379" s="20">
        <v>55645</v>
      </c>
      <c r="E379" s="30">
        <f t="shared" si="11"/>
        <v>23.999706715777396</v>
      </c>
      <c r="F379" s="30">
        <v>52307</v>
      </c>
      <c r="G379" s="30">
        <f t="shared" si="10"/>
        <v>106.38155504999331</v>
      </c>
    </row>
    <row r="380" spans="1:7" s="17" customFormat="1" ht="33.75">
      <c r="A380" s="13" t="s">
        <v>374</v>
      </c>
      <c r="B380" s="11" t="s">
        <v>877</v>
      </c>
      <c r="C380" s="20">
        <v>231857</v>
      </c>
      <c r="D380" s="20">
        <v>55645</v>
      </c>
      <c r="E380" s="30">
        <f t="shared" si="11"/>
        <v>23.999706715777396</v>
      </c>
      <c r="F380" s="30">
        <v>52307</v>
      </c>
      <c r="G380" s="30">
        <f t="shared" si="10"/>
        <v>106.38155504999331</v>
      </c>
    </row>
    <row r="381" spans="1:10" s="10" customFormat="1" ht="22.5">
      <c r="A381" s="13" t="s">
        <v>375</v>
      </c>
      <c r="B381" s="11" t="s">
        <v>878</v>
      </c>
      <c r="C381" s="20">
        <f>C383+C384+C386+C387+C388+C389+C390+C391+C392+C393+C394+C395+C396+C397+C398+C399+C400+C401+C402+C403+C405+C407+C409+C411</f>
        <v>562474.74156</v>
      </c>
      <c r="D381" s="20">
        <v>334286.96825</v>
      </c>
      <c r="E381" s="30">
        <f aca="true" t="shared" si="12" ref="E381:E431">D381/C381*100</f>
        <v>59.43146305963343</v>
      </c>
      <c r="F381" s="30">
        <v>271900.961</v>
      </c>
      <c r="G381" s="30">
        <f t="shared" si="10"/>
        <v>122.94438644885848</v>
      </c>
      <c r="H381" s="10">
        <v>351495.67546</v>
      </c>
      <c r="I381" s="29">
        <f>H381+H386+H390+H391+H393+H396+H397+H400+H402+H407</f>
        <v>562474.74156</v>
      </c>
      <c r="J381" s="29">
        <f>I381-C381</f>
        <v>0</v>
      </c>
    </row>
    <row r="382" spans="1:10" s="10" customFormat="1" ht="22.5">
      <c r="A382" s="13" t="s">
        <v>1331</v>
      </c>
      <c r="B382" s="11" t="s">
        <v>1332</v>
      </c>
      <c r="C382" s="20"/>
      <c r="D382" s="20"/>
      <c r="E382" s="30"/>
      <c r="F382" s="30">
        <v>6700</v>
      </c>
      <c r="G382" s="30"/>
      <c r="I382" s="29"/>
      <c r="J382" s="29"/>
    </row>
    <row r="383" spans="1:7" s="10" customFormat="1" ht="33.75">
      <c r="A383" s="13" t="s">
        <v>376</v>
      </c>
      <c r="B383" s="11" t="s">
        <v>879</v>
      </c>
      <c r="C383" s="20">
        <v>10047.1</v>
      </c>
      <c r="D383" s="20">
        <v>0</v>
      </c>
      <c r="E383" s="30">
        <f t="shared" si="12"/>
        <v>0</v>
      </c>
      <c r="F383" s="30">
        <v>0</v>
      </c>
      <c r="G383" s="30">
        <v>0</v>
      </c>
    </row>
    <row r="384" spans="1:7" s="10" customFormat="1" ht="33.75">
      <c r="A384" s="13" t="s">
        <v>377</v>
      </c>
      <c r="B384" s="11" t="s">
        <v>880</v>
      </c>
      <c r="C384" s="20">
        <v>6205.7</v>
      </c>
      <c r="D384" s="20">
        <v>0</v>
      </c>
      <c r="E384" s="30">
        <f t="shared" si="12"/>
        <v>0</v>
      </c>
      <c r="F384" s="30">
        <v>5886.336</v>
      </c>
      <c r="G384" s="30">
        <f t="shared" si="10"/>
        <v>0</v>
      </c>
    </row>
    <row r="385" spans="1:7" s="10" customFormat="1" ht="45">
      <c r="A385" s="13" t="s">
        <v>378</v>
      </c>
      <c r="B385" s="11" t="s">
        <v>881</v>
      </c>
      <c r="C385" s="20">
        <v>6205.7</v>
      </c>
      <c r="D385" s="20">
        <v>0</v>
      </c>
      <c r="E385" s="30">
        <f t="shared" si="12"/>
        <v>0</v>
      </c>
      <c r="F385" s="30">
        <v>5886.336</v>
      </c>
      <c r="G385" s="30">
        <f t="shared" si="10"/>
        <v>0</v>
      </c>
    </row>
    <row r="386" spans="1:8" s="10" customFormat="1" ht="45">
      <c r="A386" s="13" t="s">
        <v>379</v>
      </c>
      <c r="B386" s="11" t="s">
        <v>882</v>
      </c>
      <c r="C386" s="20">
        <v>75437.56925</v>
      </c>
      <c r="D386" s="20">
        <v>75437.56925</v>
      </c>
      <c r="E386" s="30">
        <f t="shared" si="12"/>
        <v>100</v>
      </c>
      <c r="F386" s="30">
        <v>0</v>
      </c>
      <c r="G386" s="30">
        <v>0</v>
      </c>
      <c r="H386" s="10">
        <v>75437.56925</v>
      </c>
    </row>
    <row r="387" spans="1:7" s="10" customFormat="1" ht="45">
      <c r="A387" s="13" t="s">
        <v>380</v>
      </c>
      <c r="B387" s="11" t="s">
        <v>883</v>
      </c>
      <c r="C387" s="20">
        <v>42149.1</v>
      </c>
      <c r="D387" s="20">
        <v>0</v>
      </c>
      <c r="E387" s="30">
        <f t="shared" si="12"/>
        <v>0</v>
      </c>
      <c r="F387" s="30">
        <v>0</v>
      </c>
      <c r="G387" s="30">
        <v>0</v>
      </c>
    </row>
    <row r="388" spans="1:7" s="10" customFormat="1" ht="22.5">
      <c r="A388" s="13" t="s">
        <v>381</v>
      </c>
      <c r="B388" s="11" t="s">
        <v>884</v>
      </c>
      <c r="C388" s="20">
        <v>5424.9</v>
      </c>
      <c r="D388" s="20">
        <v>0</v>
      </c>
      <c r="E388" s="30">
        <f t="shared" si="12"/>
        <v>0</v>
      </c>
      <c r="F388" s="30">
        <v>0</v>
      </c>
      <c r="G388" s="30">
        <v>0</v>
      </c>
    </row>
    <row r="389" spans="1:7" s="10" customFormat="1" ht="33.75">
      <c r="A389" s="13" t="s">
        <v>382</v>
      </c>
      <c r="B389" s="11" t="s">
        <v>885</v>
      </c>
      <c r="C389" s="20">
        <v>674.2</v>
      </c>
      <c r="D389" s="20">
        <v>0</v>
      </c>
      <c r="E389" s="30">
        <f t="shared" si="12"/>
        <v>0</v>
      </c>
      <c r="F389" s="30">
        <v>0</v>
      </c>
      <c r="G389" s="30">
        <v>0</v>
      </c>
    </row>
    <row r="390" spans="1:8" ht="45">
      <c r="A390" s="13" t="s">
        <v>383</v>
      </c>
      <c r="B390" s="11" t="s">
        <v>886</v>
      </c>
      <c r="C390" s="20">
        <v>2181.419</v>
      </c>
      <c r="D390" s="20">
        <v>2181.419</v>
      </c>
      <c r="E390" s="30">
        <f t="shared" si="12"/>
        <v>100</v>
      </c>
      <c r="F390" s="30">
        <v>2047.006</v>
      </c>
      <c r="G390" s="30">
        <f t="shared" si="10"/>
        <v>106.56632174014145</v>
      </c>
      <c r="H390" s="2">
        <v>2181.419</v>
      </c>
    </row>
    <row r="391" spans="1:8" ht="45">
      <c r="A391" s="13" t="s">
        <v>384</v>
      </c>
      <c r="B391" s="11" t="s">
        <v>887</v>
      </c>
      <c r="C391" s="20">
        <v>7398.062</v>
      </c>
      <c r="D391" s="20">
        <v>7398.062</v>
      </c>
      <c r="E391" s="30">
        <f t="shared" si="12"/>
        <v>100</v>
      </c>
      <c r="F391" s="30">
        <v>0</v>
      </c>
      <c r="G391" s="30">
        <v>0</v>
      </c>
      <c r="H391" s="2">
        <v>7398.062</v>
      </c>
    </row>
    <row r="392" spans="1:7" ht="45">
      <c r="A392" s="13" t="s">
        <v>385</v>
      </c>
      <c r="B392" s="11" t="s">
        <v>888</v>
      </c>
      <c r="C392" s="20">
        <v>13227.8</v>
      </c>
      <c r="D392" s="20">
        <v>0</v>
      </c>
      <c r="E392" s="30">
        <f t="shared" si="12"/>
        <v>0</v>
      </c>
      <c r="F392" s="30">
        <v>0</v>
      </c>
      <c r="G392" s="30">
        <v>0</v>
      </c>
    </row>
    <row r="393" spans="1:8" ht="33.75">
      <c r="A393" s="13" t="s">
        <v>386</v>
      </c>
      <c r="B393" s="11" t="s">
        <v>889</v>
      </c>
      <c r="C393" s="20">
        <v>109155.9535</v>
      </c>
      <c r="D393" s="20">
        <v>109155.9535</v>
      </c>
      <c r="E393" s="30">
        <f t="shared" si="12"/>
        <v>100</v>
      </c>
      <c r="F393" s="30">
        <v>92193.8</v>
      </c>
      <c r="G393" s="30">
        <f>D393/F393*100</f>
        <v>118.39836680991564</v>
      </c>
      <c r="H393" s="2">
        <v>2845.4535</v>
      </c>
    </row>
    <row r="394" spans="1:7" ht="22.5">
      <c r="A394" s="13" t="s">
        <v>387</v>
      </c>
      <c r="B394" s="11" t="s">
        <v>890</v>
      </c>
      <c r="C394" s="20">
        <v>18777.5</v>
      </c>
      <c r="D394" s="20">
        <v>0</v>
      </c>
      <c r="E394" s="30">
        <f t="shared" si="12"/>
        <v>0</v>
      </c>
      <c r="F394" s="30">
        <v>0</v>
      </c>
      <c r="G394" s="30">
        <v>0</v>
      </c>
    </row>
    <row r="395" spans="1:7" ht="33.75">
      <c r="A395" s="13" t="s">
        <v>388</v>
      </c>
      <c r="B395" s="11" t="s">
        <v>891</v>
      </c>
      <c r="C395" s="20">
        <v>84665.1</v>
      </c>
      <c r="D395" s="20">
        <v>16997.402149999998</v>
      </c>
      <c r="E395" s="30">
        <f t="shared" si="12"/>
        <v>20.076043316549555</v>
      </c>
      <c r="F395" s="30">
        <v>0</v>
      </c>
      <c r="G395" s="30">
        <v>0</v>
      </c>
    </row>
    <row r="396" spans="1:8" ht="45">
      <c r="A396" s="13" t="s">
        <v>389</v>
      </c>
      <c r="B396" s="11" t="s">
        <v>892</v>
      </c>
      <c r="C396" s="20">
        <v>11160.434</v>
      </c>
      <c r="D396" s="20">
        <v>11160.434</v>
      </c>
      <c r="E396" s="30">
        <f t="shared" si="12"/>
        <v>100</v>
      </c>
      <c r="F396" s="30">
        <v>20099.713</v>
      </c>
      <c r="G396" s="30">
        <f>D396/F396*100</f>
        <v>55.52534008818931</v>
      </c>
      <c r="H396" s="2">
        <v>11160.434</v>
      </c>
    </row>
    <row r="397" spans="1:8" ht="45">
      <c r="A397" s="13" t="s">
        <v>390</v>
      </c>
      <c r="B397" s="11" t="s">
        <v>893</v>
      </c>
      <c r="C397" s="20">
        <v>102683.22134999999</v>
      </c>
      <c r="D397" s="20">
        <v>102683.22134999999</v>
      </c>
      <c r="E397" s="30">
        <f t="shared" si="12"/>
        <v>100</v>
      </c>
      <c r="F397" s="30">
        <v>144700.903</v>
      </c>
      <c r="G397" s="30">
        <f>D397/F397*100</f>
        <v>70.96239154084616</v>
      </c>
      <c r="H397" s="2">
        <v>102683.22134999999</v>
      </c>
    </row>
    <row r="398" spans="1:7" ht="45">
      <c r="A398" s="13" t="s">
        <v>391</v>
      </c>
      <c r="B398" s="11" t="s">
        <v>894</v>
      </c>
      <c r="C398" s="20">
        <v>4042.2</v>
      </c>
      <c r="D398" s="20">
        <v>0</v>
      </c>
      <c r="E398" s="30">
        <f t="shared" si="12"/>
        <v>0</v>
      </c>
      <c r="F398" s="30">
        <v>0</v>
      </c>
      <c r="G398" s="30">
        <v>0</v>
      </c>
    </row>
    <row r="399" spans="1:7" ht="22.5">
      <c r="A399" s="13" t="s">
        <v>392</v>
      </c>
      <c r="B399" s="11" t="s">
        <v>895</v>
      </c>
      <c r="C399" s="20">
        <v>3438.6</v>
      </c>
      <c r="D399" s="20">
        <v>0</v>
      </c>
      <c r="E399" s="30">
        <f t="shared" si="12"/>
        <v>0</v>
      </c>
      <c r="F399" s="30">
        <v>0</v>
      </c>
      <c r="G399" s="30">
        <v>0</v>
      </c>
    </row>
    <row r="400" spans="1:8" ht="33.75">
      <c r="A400" s="13" t="s">
        <v>393</v>
      </c>
      <c r="B400" s="11" t="s">
        <v>896</v>
      </c>
      <c r="C400" s="20">
        <v>239.308</v>
      </c>
      <c r="D400" s="20">
        <v>239.308</v>
      </c>
      <c r="E400" s="30">
        <f t="shared" si="12"/>
        <v>100</v>
      </c>
      <c r="F400" s="30">
        <v>273.203</v>
      </c>
      <c r="G400" s="30">
        <f>D400/F400*100</f>
        <v>87.5934744494021</v>
      </c>
      <c r="H400" s="2">
        <v>239.308</v>
      </c>
    </row>
    <row r="401" spans="1:7" ht="33.75">
      <c r="A401" s="13" t="s">
        <v>394</v>
      </c>
      <c r="B401" s="11" t="s">
        <v>897</v>
      </c>
      <c r="C401" s="20">
        <v>21580.1</v>
      </c>
      <c r="D401" s="20">
        <v>0</v>
      </c>
      <c r="E401" s="30">
        <f t="shared" si="12"/>
        <v>0</v>
      </c>
      <c r="F401" s="30">
        <v>0</v>
      </c>
      <c r="G401" s="30">
        <v>0</v>
      </c>
    </row>
    <row r="402" spans="1:8" ht="33.75">
      <c r="A402" s="13" t="s">
        <v>395</v>
      </c>
      <c r="B402" s="11" t="s">
        <v>898</v>
      </c>
      <c r="C402" s="20">
        <v>88</v>
      </c>
      <c r="D402" s="20">
        <v>88</v>
      </c>
      <c r="E402" s="30">
        <f t="shared" si="12"/>
        <v>100</v>
      </c>
      <c r="F402" s="30">
        <v>0</v>
      </c>
      <c r="G402" s="30">
        <v>0</v>
      </c>
      <c r="H402" s="2">
        <v>88</v>
      </c>
    </row>
    <row r="403" spans="1:7" ht="33.75">
      <c r="A403" s="13" t="s">
        <v>396</v>
      </c>
      <c r="B403" s="11" t="s">
        <v>899</v>
      </c>
      <c r="C403" s="20">
        <v>1695.6</v>
      </c>
      <c r="D403" s="20">
        <v>0</v>
      </c>
      <c r="E403" s="30">
        <f t="shared" si="12"/>
        <v>0</v>
      </c>
      <c r="F403" s="30">
        <v>0</v>
      </c>
      <c r="G403" s="30">
        <v>0</v>
      </c>
    </row>
    <row r="404" spans="1:7" ht="33.75">
      <c r="A404" s="13" t="s">
        <v>397</v>
      </c>
      <c r="B404" s="11" t="s">
        <v>900</v>
      </c>
      <c r="C404" s="20">
        <v>1695.6</v>
      </c>
      <c r="D404" s="20">
        <v>0</v>
      </c>
      <c r="E404" s="30">
        <f t="shared" si="12"/>
        <v>0</v>
      </c>
      <c r="F404" s="30">
        <v>0</v>
      </c>
      <c r="G404" s="30">
        <v>0</v>
      </c>
    </row>
    <row r="405" spans="1:7" ht="33.75">
      <c r="A405" s="13" t="s">
        <v>398</v>
      </c>
      <c r="B405" s="11" t="s">
        <v>901</v>
      </c>
      <c r="C405" s="20">
        <v>4375.4</v>
      </c>
      <c r="D405" s="20">
        <v>0</v>
      </c>
      <c r="E405" s="30">
        <f t="shared" si="12"/>
        <v>0</v>
      </c>
      <c r="F405" s="30">
        <v>0</v>
      </c>
      <c r="G405" s="30">
        <v>0</v>
      </c>
    </row>
    <row r="406" spans="1:7" ht="45">
      <c r="A406" s="13" t="s">
        <v>399</v>
      </c>
      <c r="B406" s="11" t="s">
        <v>902</v>
      </c>
      <c r="C406" s="20">
        <v>4375.4</v>
      </c>
      <c r="D406" s="20">
        <v>0</v>
      </c>
      <c r="E406" s="30">
        <f t="shared" si="12"/>
        <v>0</v>
      </c>
      <c r="F406" s="30">
        <v>0</v>
      </c>
      <c r="G406" s="30">
        <v>0</v>
      </c>
    </row>
    <row r="407" spans="1:10" ht="33.75">
      <c r="A407" s="13" t="s">
        <v>400</v>
      </c>
      <c r="B407" s="11" t="s">
        <v>903</v>
      </c>
      <c r="C407" s="20">
        <v>8945.599</v>
      </c>
      <c r="D407" s="20">
        <v>8945.599</v>
      </c>
      <c r="E407" s="30">
        <f t="shared" si="12"/>
        <v>100</v>
      </c>
      <c r="F407" s="30">
        <v>0</v>
      </c>
      <c r="G407" s="30">
        <v>0</v>
      </c>
      <c r="H407" s="35">
        <v>8945.599</v>
      </c>
      <c r="I407" s="33"/>
      <c r="J407" s="33"/>
    </row>
    <row r="408" spans="1:7" ht="33.75">
      <c r="A408" s="13" t="s">
        <v>401</v>
      </c>
      <c r="B408" s="11" t="s">
        <v>904</v>
      </c>
      <c r="C408" s="20">
        <v>8945.599</v>
      </c>
      <c r="D408" s="20">
        <v>8945.599</v>
      </c>
      <c r="E408" s="30">
        <f t="shared" si="12"/>
        <v>100</v>
      </c>
      <c r="F408" s="30">
        <v>0</v>
      </c>
      <c r="G408" s="30">
        <v>0</v>
      </c>
    </row>
    <row r="409" spans="1:7" ht="22.5">
      <c r="A409" s="13" t="s">
        <v>402</v>
      </c>
      <c r="B409" s="11" t="s">
        <v>905</v>
      </c>
      <c r="C409" s="20">
        <v>23028</v>
      </c>
      <c r="D409" s="20">
        <v>0</v>
      </c>
      <c r="E409" s="30">
        <f t="shared" si="12"/>
        <v>0</v>
      </c>
      <c r="F409" s="30">
        <v>0</v>
      </c>
      <c r="G409" s="30">
        <v>0</v>
      </c>
    </row>
    <row r="410" spans="1:7" ht="22.5">
      <c r="A410" s="13" t="s">
        <v>403</v>
      </c>
      <c r="B410" s="11" t="s">
        <v>906</v>
      </c>
      <c r="C410" s="20">
        <v>23028</v>
      </c>
      <c r="D410" s="20">
        <v>0</v>
      </c>
      <c r="E410" s="30">
        <f t="shared" si="12"/>
        <v>0</v>
      </c>
      <c r="F410" s="30">
        <v>0</v>
      </c>
      <c r="G410" s="30">
        <v>0</v>
      </c>
    </row>
    <row r="411" spans="1:7" ht="12.75">
      <c r="A411" s="13" t="s">
        <v>404</v>
      </c>
      <c r="B411" s="11" t="s">
        <v>907</v>
      </c>
      <c r="C411" s="20">
        <v>5853.87546</v>
      </c>
      <c r="D411" s="20">
        <v>0</v>
      </c>
      <c r="E411" s="30">
        <f t="shared" si="12"/>
        <v>0</v>
      </c>
      <c r="F411" s="30">
        <v>0</v>
      </c>
      <c r="G411" s="30">
        <v>0</v>
      </c>
    </row>
    <row r="412" spans="1:7" ht="12.75">
      <c r="A412" s="13" t="s">
        <v>405</v>
      </c>
      <c r="B412" s="11" t="s">
        <v>908</v>
      </c>
      <c r="C412" s="32">
        <v>5853.87546</v>
      </c>
      <c r="D412" s="20">
        <v>0</v>
      </c>
      <c r="E412" s="30">
        <f t="shared" si="12"/>
        <v>0</v>
      </c>
      <c r="F412" s="30">
        <v>0</v>
      </c>
      <c r="G412" s="30">
        <v>0</v>
      </c>
    </row>
    <row r="413" spans="1:7" ht="12.75">
      <c r="A413" s="13" t="s">
        <v>406</v>
      </c>
      <c r="B413" s="11" t="s">
        <v>909</v>
      </c>
      <c r="C413" s="32">
        <v>2989092.45247</v>
      </c>
      <c r="D413" s="20">
        <v>713897.16407</v>
      </c>
      <c r="E413" s="30">
        <f t="shared" si="12"/>
        <v>23.883408607187103</v>
      </c>
      <c r="F413" s="30">
        <v>1245630.18924</v>
      </c>
      <c r="G413" s="30">
        <f>D413/F413*100</f>
        <v>57.312127647257185</v>
      </c>
    </row>
    <row r="414" spans="1:7" ht="22.5">
      <c r="A414" s="13" t="s">
        <v>407</v>
      </c>
      <c r="B414" s="11" t="s">
        <v>910</v>
      </c>
      <c r="C414" s="20">
        <v>1157619.3</v>
      </c>
      <c r="D414" s="20">
        <v>318763.85183</v>
      </c>
      <c r="E414" s="30">
        <f t="shared" si="12"/>
        <v>27.536155610916303</v>
      </c>
      <c r="F414" s="30">
        <v>293484.75913</v>
      </c>
      <c r="G414" s="30">
        <f>D414/F414*100</f>
        <v>108.61342605147088</v>
      </c>
    </row>
    <row r="415" spans="1:7" ht="22.5">
      <c r="A415" s="13" t="s">
        <v>408</v>
      </c>
      <c r="B415" s="11" t="s">
        <v>911</v>
      </c>
      <c r="C415" s="20">
        <v>1157619.3</v>
      </c>
      <c r="D415" s="20">
        <v>318763.85183</v>
      </c>
      <c r="E415" s="30">
        <f t="shared" si="12"/>
        <v>27.536155610916303</v>
      </c>
      <c r="F415" s="30">
        <v>293484.75913</v>
      </c>
      <c r="G415" s="30">
        <f>D415/F415*100</f>
        <v>108.61342605147088</v>
      </c>
    </row>
    <row r="416" spans="1:7" ht="22.5">
      <c r="A416" s="13" t="s">
        <v>409</v>
      </c>
      <c r="B416" s="11" t="s">
        <v>912</v>
      </c>
      <c r="C416" s="20">
        <v>1255.8</v>
      </c>
      <c r="D416" s="20">
        <v>0</v>
      </c>
      <c r="E416" s="30">
        <f t="shared" si="12"/>
        <v>0</v>
      </c>
      <c r="F416" s="30">
        <v>0</v>
      </c>
      <c r="G416" s="30">
        <v>0</v>
      </c>
    </row>
    <row r="417" spans="1:7" ht="22.5">
      <c r="A417" s="13" t="s">
        <v>410</v>
      </c>
      <c r="B417" s="11" t="s">
        <v>913</v>
      </c>
      <c r="C417" s="20">
        <v>1255.8</v>
      </c>
      <c r="D417" s="20">
        <v>0</v>
      </c>
      <c r="E417" s="30">
        <f t="shared" si="12"/>
        <v>0</v>
      </c>
      <c r="F417" s="30">
        <v>0</v>
      </c>
      <c r="G417" s="30">
        <v>0</v>
      </c>
    </row>
    <row r="418" spans="1:7" ht="45">
      <c r="A418" s="13" t="s">
        <v>411</v>
      </c>
      <c r="B418" s="11" t="s">
        <v>914</v>
      </c>
      <c r="C418" s="20">
        <v>65671</v>
      </c>
      <c r="D418" s="20">
        <v>64187.35624</v>
      </c>
      <c r="E418" s="30">
        <f t="shared" si="12"/>
        <v>97.74079310502353</v>
      </c>
      <c r="F418" s="30">
        <v>64991.13377</v>
      </c>
      <c r="G418" s="30">
        <f>D418/F418*100</f>
        <v>98.7632504876057</v>
      </c>
    </row>
    <row r="419" spans="1:7" ht="45">
      <c r="A419" s="13" t="s">
        <v>412</v>
      </c>
      <c r="B419" s="11" t="s">
        <v>915</v>
      </c>
      <c r="C419" s="20">
        <v>65671</v>
      </c>
      <c r="D419" s="20">
        <v>64187.35624</v>
      </c>
      <c r="E419" s="30">
        <f t="shared" si="12"/>
        <v>97.74079310502353</v>
      </c>
      <c r="F419" s="30">
        <v>64991.13377</v>
      </c>
      <c r="G419" s="30">
        <f>D419/F419*100</f>
        <v>98.7632504876057</v>
      </c>
    </row>
    <row r="420" spans="1:7" ht="33.75">
      <c r="A420" s="13" t="s">
        <v>413</v>
      </c>
      <c r="B420" s="11" t="s">
        <v>916</v>
      </c>
      <c r="C420" s="20">
        <v>1722.6</v>
      </c>
      <c r="D420" s="20">
        <v>0</v>
      </c>
      <c r="E420" s="30">
        <f t="shared" si="12"/>
        <v>0</v>
      </c>
      <c r="F420" s="30">
        <v>0</v>
      </c>
      <c r="G420" s="30">
        <v>0</v>
      </c>
    </row>
    <row r="421" spans="1:7" ht="33.75">
      <c r="A421" s="13" t="s">
        <v>414</v>
      </c>
      <c r="B421" s="11" t="s">
        <v>917</v>
      </c>
      <c r="C421" s="20">
        <v>1711.3</v>
      </c>
      <c r="D421" s="20">
        <v>0</v>
      </c>
      <c r="E421" s="30">
        <f t="shared" si="12"/>
        <v>0</v>
      </c>
      <c r="F421" s="30">
        <v>0</v>
      </c>
      <c r="G421" s="30">
        <v>0</v>
      </c>
    </row>
    <row r="422" spans="1:7" ht="33.75">
      <c r="A422" s="13" t="s">
        <v>415</v>
      </c>
      <c r="B422" s="11" t="s">
        <v>918</v>
      </c>
      <c r="C422" s="20">
        <v>11.3</v>
      </c>
      <c r="D422" s="20">
        <v>0</v>
      </c>
      <c r="E422" s="30">
        <f t="shared" si="12"/>
        <v>0</v>
      </c>
      <c r="F422" s="30">
        <v>0</v>
      </c>
      <c r="G422" s="30">
        <v>0</v>
      </c>
    </row>
    <row r="423" spans="1:7" ht="33.75">
      <c r="A423" s="13" t="s">
        <v>416</v>
      </c>
      <c r="B423" s="11" t="s">
        <v>919</v>
      </c>
      <c r="C423" s="20">
        <v>30.5</v>
      </c>
      <c r="D423" s="20">
        <v>7.1171999999999995</v>
      </c>
      <c r="E423" s="30">
        <f t="shared" si="12"/>
        <v>23.335081967213114</v>
      </c>
      <c r="F423" s="30">
        <v>0</v>
      </c>
      <c r="G423" s="30">
        <v>0</v>
      </c>
    </row>
    <row r="424" spans="1:7" ht="45">
      <c r="A424" s="13" t="s">
        <v>417</v>
      </c>
      <c r="B424" s="11" t="s">
        <v>920</v>
      </c>
      <c r="C424" s="20">
        <v>30.5</v>
      </c>
      <c r="D424" s="20">
        <v>7.1171999999999995</v>
      </c>
      <c r="E424" s="30">
        <f t="shared" si="12"/>
        <v>23.335081967213114</v>
      </c>
      <c r="F424" s="30">
        <v>0</v>
      </c>
      <c r="G424" s="30">
        <v>0</v>
      </c>
    </row>
    <row r="425" spans="1:7" ht="33.75">
      <c r="A425" s="13" t="s">
        <v>418</v>
      </c>
      <c r="B425" s="11" t="s">
        <v>921</v>
      </c>
      <c r="C425" s="20">
        <v>102.9</v>
      </c>
      <c r="D425" s="20">
        <v>11.96678</v>
      </c>
      <c r="E425" s="30">
        <f t="shared" si="12"/>
        <v>11.629523809523809</v>
      </c>
      <c r="F425" s="30">
        <v>0</v>
      </c>
      <c r="G425" s="30">
        <v>0</v>
      </c>
    </row>
    <row r="426" spans="1:7" ht="45">
      <c r="A426" s="13" t="s">
        <v>419</v>
      </c>
      <c r="B426" s="11" t="s">
        <v>922</v>
      </c>
      <c r="C426" s="20">
        <v>102.9</v>
      </c>
      <c r="D426" s="20">
        <v>11.96678</v>
      </c>
      <c r="E426" s="30">
        <f t="shared" si="12"/>
        <v>11.629523809523809</v>
      </c>
      <c r="F426" s="30">
        <v>0</v>
      </c>
      <c r="G426" s="30">
        <v>0</v>
      </c>
    </row>
    <row r="427" spans="1:7" ht="22.5">
      <c r="A427" s="13" t="s">
        <v>420</v>
      </c>
      <c r="B427" s="11" t="s">
        <v>923</v>
      </c>
      <c r="C427" s="20">
        <v>31353.5</v>
      </c>
      <c r="D427" s="20">
        <v>26650.5</v>
      </c>
      <c r="E427" s="30">
        <f t="shared" si="12"/>
        <v>85.00007973591465</v>
      </c>
      <c r="F427" s="30">
        <v>28793.6</v>
      </c>
      <c r="G427" s="30">
        <f>D427/F427*100</f>
        <v>92.55702656145812</v>
      </c>
    </row>
    <row r="428" spans="1:7" ht="33.75">
      <c r="A428" s="13" t="s">
        <v>421</v>
      </c>
      <c r="B428" s="11" t="s">
        <v>924</v>
      </c>
      <c r="C428" s="20">
        <v>31353.5</v>
      </c>
      <c r="D428" s="20">
        <v>26650.5</v>
      </c>
      <c r="E428" s="30">
        <f t="shared" si="12"/>
        <v>85.00007973591465</v>
      </c>
      <c r="F428" s="30">
        <v>28793.6</v>
      </c>
      <c r="G428" s="30">
        <f>D428/F428*100</f>
        <v>92.55702656145812</v>
      </c>
    </row>
    <row r="429" spans="1:7" ht="22.5">
      <c r="A429" s="13" t="s">
        <v>422</v>
      </c>
      <c r="B429" s="11" t="s">
        <v>925</v>
      </c>
      <c r="C429" s="20">
        <v>283994.6</v>
      </c>
      <c r="D429" s="20">
        <v>52505.8407</v>
      </c>
      <c r="E429" s="30">
        <f t="shared" si="12"/>
        <v>18.48832361601242</v>
      </c>
      <c r="F429" s="30">
        <v>46083.7555</v>
      </c>
      <c r="G429" s="30">
        <f>D429/F429*100</f>
        <v>113.93568108831755</v>
      </c>
    </row>
    <row r="430" spans="1:7" ht="22.5">
      <c r="A430" s="13" t="s">
        <v>423</v>
      </c>
      <c r="B430" s="11" t="s">
        <v>926</v>
      </c>
      <c r="C430" s="20">
        <v>283994.6</v>
      </c>
      <c r="D430" s="20">
        <v>52505.8407</v>
      </c>
      <c r="E430" s="30">
        <f t="shared" si="12"/>
        <v>18.48832361601242</v>
      </c>
      <c r="F430" s="30">
        <v>46083.7555</v>
      </c>
      <c r="G430" s="30">
        <f>D430/F430*100</f>
        <v>113.93568108831755</v>
      </c>
    </row>
    <row r="431" spans="1:7" ht="22.5">
      <c r="A431" s="13" t="s">
        <v>424</v>
      </c>
      <c r="B431" s="11" t="s">
        <v>927</v>
      </c>
      <c r="C431" s="20">
        <v>21174.3</v>
      </c>
      <c r="D431" s="20">
        <v>0</v>
      </c>
      <c r="E431" s="30">
        <f t="shared" si="12"/>
        <v>0</v>
      </c>
      <c r="F431" s="30">
        <v>0</v>
      </c>
      <c r="G431" s="30">
        <v>0</v>
      </c>
    </row>
    <row r="432" spans="1:7" ht="22.5">
      <c r="A432" s="13" t="s">
        <v>425</v>
      </c>
      <c r="B432" s="11" t="s">
        <v>928</v>
      </c>
      <c r="C432" s="20">
        <v>21174.3</v>
      </c>
      <c r="D432" s="20">
        <v>0</v>
      </c>
      <c r="E432" s="30">
        <f aca="true" t="shared" si="13" ref="E432:E481">D432/C432*100</f>
        <v>0</v>
      </c>
      <c r="F432" s="30">
        <v>0</v>
      </c>
      <c r="G432" s="30">
        <v>0</v>
      </c>
    </row>
    <row r="433" spans="1:7" ht="33.75">
      <c r="A433" s="13" t="s">
        <v>426</v>
      </c>
      <c r="B433" s="11" t="s">
        <v>929</v>
      </c>
      <c r="C433" s="20">
        <v>9499.2</v>
      </c>
      <c r="D433" s="20">
        <v>1752.2161</v>
      </c>
      <c r="E433" s="30">
        <f t="shared" si="13"/>
        <v>18.445933341755094</v>
      </c>
      <c r="F433" s="30">
        <v>1846.78609</v>
      </c>
      <c r="G433" s="30">
        <f aca="true" t="shared" si="14" ref="G433:G442">D433/F433*100</f>
        <v>94.8792125676017</v>
      </c>
    </row>
    <row r="434" spans="1:7" ht="33.75">
      <c r="A434" s="13" t="s">
        <v>427</v>
      </c>
      <c r="B434" s="11" t="s">
        <v>930</v>
      </c>
      <c r="C434" s="20">
        <v>9499.2</v>
      </c>
      <c r="D434" s="20">
        <v>1752.2161</v>
      </c>
      <c r="E434" s="30">
        <f t="shared" si="13"/>
        <v>18.445933341755094</v>
      </c>
      <c r="F434" s="30">
        <v>1846.78609</v>
      </c>
      <c r="G434" s="30">
        <f t="shared" si="14"/>
        <v>94.8792125676017</v>
      </c>
    </row>
    <row r="435" spans="1:7" ht="33.75">
      <c r="A435" s="13" t="s">
        <v>428</v>
      </c>
      <c r="B435" s="11" t="s">
        <v>931</v>
      </c>
      <c r="C435" s="20">
        <v>320178.2</v>
      </c>
      <c r="D435" s="20">
        <v>90496.6513</v>
      </c>
      <c r="E435" s="30">
        <f t="shared" si="13"/>
        <v>28.26446375799476</v>
      </c>
      <c r="F435" s="30">
        <v>89000</v>
      </c>
      <c r="G435" s="30">
        <f t="shared" si="14"/>
        <v>101.6816306741573</v>
      </c>
    </row>
    <row r="436" spans="1:7" ht="33.75">
      <c r="A436" s="13" t="s">
        <v>429</v>
      </c>
      <c r="B436" s="11" t="s">
        <v>932</v>
      </c>
      <c r="C436" s="20">
        <v>320178.2</v>
      </c>
      <c r="D436" s="20">
        <v>90496.6513</v>
      </c>
      <c r="E436" s="30">
        <f t="shared" si="13"/>
        <v>28.26446375799476</v>
      </c>
      <c r="F436" s="30">
        <v>89000</v>
      </c>
      <c r="G436" s="30">
        <f t="shared" si="14"/>
        <v>101.6816306741573</v>
      </c>
    </row>
    <row r="437" spans="1:7" ht="45">
      <c r="A437" s="13" t="s">
        <v>430</v>
      </c>
      <c r="B437" s="11" t="s">
        <v>933</v>
      </c>
      <c r="C437" s="20">
        <v>14012.6</v>
      </c>
      <c r="D437" s="20">
        <v>1552.33949</v>
      </c>
      <c r="E437" s="30">
        <f t="shared" si="13"/>
        <v>11.078168862309635</v>
      </c>
      <c r="F437" s="30">
        <v>2255.5158199999996</v>
      </c>
      <c r="G437" s="30">
        <f t="shared" si="14"/>
        <v>68.8241455118679</v>
      </c>
    </row>
    <row r="438" spans="1:7" ht="56.25">
      <c r="A438" s="13" t="s">
        <v>431</v>
      </c>
      <c r="B438" s="11" t="s">
        <v>934</v>
      </c>
      <c r="C438" s="20">
        <v>14012.6</v>
      </c>
      <c r="D438" s="20">
        <v>1552.33949</v>
      </c>
      <c r="E438" s="30">
        <f t="shared" si="13"/>
        <v>11.078168862309635</v>
      </c>
      <c r="F438" s="30">
        <v>2255.5158199999996</v>
      </c>
      <c r="G438" s="30">
        <f t="shared" si="14"/>
        <v>68.8241455118679</v>
      </c>
    </row>
    <row r="439" spans="1:7" ht="45">
      <c r="A439" s="13" t="s">
        <v>432</v>
      </c>
      <c r="B439" s="11" t="s">
        <v>935</v>
      </c>
      <c r="C439" s="20">
        <v>198879.9</v>
      </c>
      <c r="D439" s="20">
        <v>0</v>
      </c>
      <c r="E439" s="30">
        <f t="shared" si="13"/>
        <v>0</v>
      </c>
      <c r="F439" s="30">
        <v>219447.1</v>
      </c>
      <c r="G439" s="30">
        <f t="shared" si="14"/>
        <v>0</v>
      </c>
    </row>
    <row r="440" spans="1:7" ht="56.25">
      <c r="A440" s="13" t="s">
        <v>433</v>
      </c>
      <c r="B440" s="11" t="s">
        <v>936</v>
      </c>
      <c r="C440" s="20">
        <v>198879.9</v>
      </c>
      <c r="D440" s="20">
        <v>0</v>
      </c>
      <c r="E440" s="30">
        <f t="shared" si="13"/>
        <v>0</v>
      </c>
      <c r="F440" s="30">
        <v>219447.1</v>
      </c>
      <c r="G440" s="30">
        <f t="shared" si="14"/>
        <v>0</v>
      </c>
    </row>
    <row r="441" spans="1:7" ht="56.25">
      <c r="A441" s="13" t="s">
        <v>434</v>
      </c>
      <c r="B441" s="11" t="s">
        <v>937</v>
      </c>
      <c r="C441" s="20">
        <v>312546.2</v>
      </c>
      <c r="D441" s="20">
        <v>0</v>
      </c>
      <c r="E441" s="30">
        <f t="shared" si="13"/>
        <v>0</v>
      </c>
      <c r="F441" s="30">
        <v>371864.6</v>
      </c>
      <c r="G441" s="30">
        <f t="shared" si="14"/>
        <v>0</v>
      </c>
    </row>
    <row r="442" spans="1:7" ht="67.5">
      <c r="A442" s="13" t="s">
        <v>435</v>
      </c>
      <c r="B442" s="11" t="s">
        <v>938</v>
      </c>
      <c r="C442" s="20">
        <v>312546.2</v>
      </c>
      <c r="D442" s="20">
        <v>0</v>
      </c>
      <c r="E442" s="30">
        <f t="shared" si="13"/>
        <v>0</v>
      </c>
      <c r="F442" s="30">
        <v>371864.6</v>
      </c>
      <c r="G442" s="30">
        <f t="shared" si="14"/>
        <v>0</v>
      </c>
    </row>
    <row r="443" spans="1:7" ht="45">
      <c r="A443" s="13" t="s">
        <v>436</v>
      </c>
      <c r="B443" s="11" t="s">
        <v>939</v>
      </c>
      <c r="C443" s="20">
        <v>16888.6</v>
      </c>
      <c r="D443" s="20">
        <v>0</v>
      </c>
      <c r="E443" s="30">
        <f t="shared" si="13"/>
        <v>0</v>
      </c>
      <c r="F443" s="30">
        <v>0</v>
      </c>
      <c r="G443" s="30">
        <v>0</v>
      </c>
    </row>
    <row r="444" spans="1:7" ht="56.25">
      <c r="A444" s="13" t="s">
        <v>437</v>
      </c>
      <c r="B444" s="11" t="s">
        <v>940</v>
      </c>
      <c r="C444" s="20">
        <v>16888.6</v>
      </c>
      <c r="D444" s="20">
        <v>0</v>
      </c>
      <c r="E444" s="30">
        <f t="shared" si="13"/>
        <v>0</v>
      </c>
      <c r="F444" s="30">
        <v>0</v>
      </c>
      <c r="G444" s="30">
        <v>0</v>
      </c>
    </row>
    <row r="445" spans="1:7" ht="22.5">
      <c r="A445" s="13" t="s">
        <v>438</v>
      </c>
      <c r="B445" s="11" t="s">
        <v>941</v>
      </c>
      <c r="C445" s="20">
        <v>30860.527670000003</v>
      </c>
      <c r="D445" s="20">
        <v>0</v>
      </c>
      <c r="E445" s="30">
        <f t="shared" si="13"/>
        <v>0</v>
      </c>
      <c r="F445" s="30">
        <v>0</v>
      </c>
      <c r="G445" s="30">
        <v>0</v>
      </c>
    </row>
    <row r="446" spans="1:7" ht="33.75">
      <c r="A446" s="13" t="s">
        <v>439</v>
      </c>
      <c r="B446" s="11" t="s">
        <v>942</v>
      </c>
      <c r="C446" s="20">
        <v>30860.5</v>
      </c>
      <c r="D446" s="20">
        <v>0</v>
      </c>
      <c r="E446" s="30">
        <f t="shared" si="13"/>
        <v>0</v>
      </c>
      <c r="F446" s="30">
        <v>0</v>
      </c>
      <c r="G446" s="30">
        <v>0</v>
      </c>
    </row>
    <row r="447" spans="1:7" ht="56.25">
      <c r="A447" s="13" t="s">
        <v>440</v>
      </c>
      <c r="B447" s="11" t="s">
        <v>943</v>
      </c>
      <c r="C447" s="20">
        <v>408643.7</v>
      </c>
      <c r="D447" s="20">
        <v>101955.71451</v>
      </c>
      <c r="E447" s="30">
        <f t="shared" si="13"/>
        <v>24.94978253916554</v>
      </c>
      <c r="F447" s="30">
        <v>99574.24975</v>
      </c>
      <c r="G447" s="30">
        <f>D447/F447*100</f>
        <v>102.39164720394993</v>
      </c>
    </row>
    <row r="448" spans="1:7" ht="67.5">
      <c r="A448" s="13" t="s">
        <v>441</v>
      </c>
      <c r="B448" s="11" t="s">
        <v>944</v>
      </c>
      <c r="C448" s="20">
        <v>408643.7</v>
      </c>
      <c r="D448" s="20">
        <v>101955.71451</v>
      </c>
      <c r="E448" s="30">
        <f t="shared" si="13"/>
        <v>24.94978253916554</v>
      </c>
      <c r="F448" s="30">
        <v>99574.24975</v>
      </c>
      <c r="G448" s="30">
        <f>D448/F448*100</f>
        <v>102.39164720394993</v>
      </c>
    </row>
    <row r="449" spans="1:7" ht="33.75">
      <c r="A449" s="13" t="s">
        <v>442</v>
      </c>
      <c r="B449" s="11" t="s">
        <v>945</v>
      </c>
      <c r="C449" s="20">
        <v>34195.4</v>
      </c>
      <c r="D449" s="20">
        <v>7845.09102</v>
      </c>
      <c r="E449" s="30">
        <f t="shared" si="13"/>
        <v>22.94194839071922</v>
      </c>
      <c r="F449" s="30">
        <v>10883.72</v>
      </c>
      <c r="G449" s="30">
        <f>D449/F449*100</f>
        <v>72.08097066076672</v>
      </c>
    </row>
    <row r="450" spans="1:7" ht="45">
      <c r="A450" s="13" t="s">
        <v>443</v>
      </c>
      <c r="B450" s="11" t="s">
        <v>946</v>
      </c>
      <c r="C450" s="20">
        <v>34195.4</v>
      </c>
      <c r="D450" s="20">
        <v>7845.09102</v>
      </c>
      <c r="E450" s="30">
        <f t="shared" si="13"/>
        <v>22.94194839071922</v>
      </c>
      <c r="F450" s="30">
        <v>10883.72</v>
      </c>
      <c r="G450" s="30">
        <f>D450/F450*100</f>
        <v>72.08097066076672</v>
      </c>
    </row>
    <row r="451" spans="1:7" ht="67.5">
      <c r="A451" s="13" t="s">
        <v>444</v>
      </c>
      <c r="B451" s="11" t="s">
        <v>947</v>
      </c>
      <c r="C451" s="20">
        <v>0</v>
      </c>
      <c r="D451" s="20">
        <v>31815.67702</v>
      </c>
      <c r="E451" s="30">
        <v>0</v>
      </c>
      <c r="F451" s="30">
        <v>0</v>
      </c>
      <c r="G451" s="30">
        <v>0</v>
      </c>
    </row>
    <row r="452" spans="1:7" ht="67.5">
      <c r="A452" s="13" t="s">
        <v>445</v>
      </c>
      <c r="B452" s="11" t="s">
        <v>948</v>
      </c>
      <c r="C452" s="20">
        <v>0</v>
      </c>
      <c r="D452" s="20">
        <v>31815.67702</v>
      </c>
      <c r="E452" s="30">
        <v>0</v>
      </c>
      <c r="F452" s="30">
        <v>0</v>
      </c>
      <c r="G452" s="30">
        <v>0</v>
      </c>
    </row>
    <row r="453" spans="1:7" ht="12.75">
      <c r="A453" s="13" t="s">
        <v>446</v>
      </c>
      <c r="B453" s="11" t="s">
        <v>949</v>
      </c>
      <c r="C453" s="20">
        <v>75027.6</v>
      </c>
      <c r="D453" s="20">
        <v>16352.84188</v>
      </c>
      <c r="E453" s="30">
        <f t="shared" si="13"/>
        <v>21.795768330587677</v>
      </c>
      <c r="F453" s="30">
        <v>17404.96918</v>
      </c>
      <c r="G453" s="30">
        <f>D453/F453*100</f>
        <v>93.95501773591765</v>
      </c>
    </row>
    <row r="454" spans="1:7" ht="12.75">
      <c r="A454" s="13" t="s">
        <v>447</v>
      </c>
      <c r="B454" s="11" t="s">
        <v>950</v>
      </c>
      <c r="C454" s="20">
        <v>5436</v>
      </c>
      <c r="D454" s="20">
        <v>0</v>
      </c>
      <c r="E454" s="30">
        <f t="shared" si="13"/>
        <v>0</v>
      </c>
      <c r="F454" s="30">
        <v>0</v>
      </c>
      <c r="G454" s="30">
        <v>0</v>
      </c>
    </row>
    <row r="455" spans="1:7" ht="12.75">
      <c r="A455" s="13" t="s">
        <v>448</v>
      </c>
      <c r="B455" s="11" t="s">
        <v>951</v>
      </c>
      <c r="C455" s="20">
        <v>5436</v>
      </c>
      <c r="D455" s="20">
        <v>0</v>
      </c>
      <c r="E455" s="30">
        <f t="shared" si="13"/>
        <v>0</v>
      </c>
      <c r="F455" s="30">
        <v>0</v>
      </c>
      <c r="G455" s="30">
        <v>0</v>
      </c>
    </row>
    <row r="456" spans="1:10" ht="12.75">
      <c r="A456" s="13" t="s">
        <v>449</v>
      </c>
      <c r="B456" s="11" t="s">
        <v>952</v>
      </c>
      <c r="C456" s="20">
        <f>C457+C459+C461+C463+C465+C467+C469+C470+C471+C473+C474+C479</f>
        <v>556416.48485</v>
      </c>
      <c r="D456" s="20">
        <v>74399.25356</v>
      </c>
      <c r="E456" s="30">
        <f t="shared" si="13"/>
        <v>13.371144742423782</v>
      </c>
      <c r="F456" s="30">
        <v>304898.40669</v>
      </c>
      <c r="G456" s="30">
        <f>D456/F456*100</f>
        <v>24.401325794937364</v>
      </c>
      <c r="H456" s="20">
        <v>555023.6</v>
      </c>
      <c r="I456" s="20">
        <f>H456+H459+H467</f>
        <v>556416.48485</v>
      </c>
      <c r="J456" s="33">
        <f>I456-C456</f>
        <v>0</v>
      </c>
    </row>
    <row r="457" spans="1:7" ht="22.5">
      <c r="A457" s="13" t="s">
        <v>450</v>
      </c>
      <c r="B457" s="11" t="s">
        <v>953</v>
      </c>
      <c r="C457" s="20">
        <v>8050.7</v>
      </c>
      <c r="D457" s="20">
        <v>2098.3842799999998</v>
      </c>
      <c r="E457" s="30">
        <f t="shared" si="13"/>
        <v>26.06461897723179</v>
      </c>
      <c r="F457" s="30">
        <v>2947.1954100000003</v>
      </c>
      <c r="G457" s="30">
        <f>D457/F457*100</f>
        <v>71.19936034373777</v>
      </c>
    </row>
    <row r="458" spans="1:7" ht="33.75">
      <c r="A458" s="13" t="s">
        <v>451</v>
      </c>
      <c r="B458" s="11" t="s">
        <v>954</v>
      </c>
      <c r="C458" s="20">
        <v>8050.7</v>
      </c>
      <c r="D458" s="20">
        <v>2098.3842799999998</v>
      </c>
      <c r="E458" s="30">
        <f t="shared" si="13"/>
        <v>26.06461897723179</v>
      </c>
      <c r="F458" s="30">
        <v>2947.1954100000003</v>
      </c>
      <c r="G458" s="30">
        <f>D458/F458*100</f>
        <v>71.19936034373777</v>
      </c>
    </row>
    <row r="459" spans="1:8" ht="22.5">
      <c r="A459" s="13" t="s">
        <v>452</v>
      </c>
      <c r="B459" s="11" t="s">
        <v>955</v>
      </c>
      <c r="C459" s="20">
        <v>888.88485</v>
      </c>
      <c r="D459" s="20">
        <v>888.88485</v>
      </c>
      <c r="E459" s="30">
        <f t="shared" si="13"/>
        <v>100</v>
      </c>
      <c r="F459" s="30">
        <v>749.81128</v>
      </c>
      <c r="G459" s="30">
        <f>D459/F459*100</f>
        <v>118.54780979021815</v>
      </c>
      <c r="H459" s="2">
        <v>888.88485</v>
      </c>
    </row>
    <row r="460" spans="1:7" ht="33.75">
      <c r="A460" s="13" t="s">
        <v>453</v>
      </c>
      <c r="B460" s="11" t="s">
        <v>956</v>
      </c>
      <c r="C460" s="20">
        <v>888.88485</v>
      </c>
      <c r="D460" s="20">
        <v>888.88485</v>
      </c>
      <c r="E460" s="30">
        <f t="shared" si="13"/>
        <v>100</v>
      </c>
      <c r="F460" s="30">
        <v>749.81128</v>
      </c>
      <c r="G460" s="30">
        <f>D460/F460*100</f>
        <v>118.54780979021815</v>
      </c>
    </row>
    <row r="461" spans="1:7" ht="45">
      <c r="A461" s="13" t="s">
        <v>454</v>
      </c>
      <c r="B461" s="11" t="s">
        <v>957</v>
      </c>
      <c r="C461" s="20">
        <v>100669.8</v>
      </c>
      <c r="D461" s="20">
        <v>70386.21777</v>
      </c>
      <c r="E461" s="30">
        <f t="shared" si="13"/>
        <v>69.91790762472957</v>
      </c>
      <c r="F461" s="30">
        <v>0</v>
      </c>
      <c r="G461" s="30">
        <v>0</v>
      </c>
    </row>
    <row r="462" spans="1:7" ht="45">
      <c r="A462" s="13" t="s">
        <v>455</v>
      </c>
      <c r="B462" s="11" t="s">
        <v>958</v>
      </c>
      <c r="C462" s="20">
        <v>100669.8</v>
      </c>
      <c r="D462" s="20">
        <v>70386.21777</v>
      </c>
      <c r="E462" s="30">
        <f t="shared" si="13"/>
        <v>69.91790762472957</v>
      </c>
      <c r="F462" s="30">
        <v>0</v>
      </c>
      <c r="G462" s="30">
        <v>0</v>
      </c>
    </row>
    <row r="463" spans="1:7" ht="45">
      <c r="A463" s="13" t="s">
        <v>456</v>
      </c>
      <c r="B463" s="11" t="s">
        <v>959</v>
      </c>
      <c r="C463" s="20">
        <v>450</v>
      </c>
      <c r="D463" s="20">
        <v>0</v>
      </c>
      <c r="E463" s="30">
        <f t="shared" si="13"/>
        <v>0</v>
      </c>
      <c r="F463" s="30">
        <v>0</v>
      </c>
      <c r="G463" s="30">
        <v>0</v>
      </c>
    </row>
    <row r="464" spans="1:7" ht="45">
      <c r="A464" s="13" t="s">
        <v>457</v>
      </c>
      <c r="B464" s="11" t="s">
        <v>960</v>
      </c>
      <c r="C464" s="20">
        <v>450</v>
      </c>
      <c r="D464" s="20">
        <v>0</v>
      </c>
      <c r="E464" s="30">
        <f t="shared" si="13"/>
        <v>0</v>
      </c>
      <c r="F464" s="30">
        <v>0</v>
      </c>
      <c r="G464" s="30">
        <v>0</v>
      </c>
    </row>
    <row r="465" spans="1:7" ht="45">
      <c r="A465" s="13" t="s">
        <v>458</v>
      </c>
      <c r="B465" s="11" t="s">
        <v>961</v>
      </c>
      <c r="C465" s="20">
        <v>1944</v>
      </c>
      <c r="D465" s="20">
        <v>0</v>
      </c>
      <c r="E465" s="30">
        <f t="shared" si="13"/>
        <v>0</v>
      </c>
      <c r="F465" s="30">
        <v>0</v>
      </c>
      <c r="G465" s="30">
        <v>0</v>
      </c>
    </row>
    <row r="466" spans="1:7" ht="56.25">
      <c r="A466" s="13" t="s">
        <v>459</v>
      </c>
      <c r="B466" s="11" t="s">
        <v>962</v>
      </c>
      <c r="C466" s="20">
        <v>1944</v>
      </c>
      <c r="D466" s="20">
        <v>0</v>
      </c>
      <c r="E466" s="30">
        <f t="shared" si="13"/>
        <v>0</v>
      </c>
      <c r="F466" s="30">
        <v>0</v>
      </c>
      <c r="G466" s="30">
        <v>0</v>
      </c>
    </row>
    <row r="467" spans="1:8" ht="67.5">
      <c r="A467" s="13" t="s">
        <v>460</v>
      </c>
      <c r="B467" s="11" t="s">
        <v>963</v>
      </c>
      <c r="C467" s="20">
        <v>504</v>
      </c>
      <c r="D467" s="20">
        <v>504</v>
      </c>
      <c r="E467" s="30">
        <f t="shared" si="13"/>
        <v>100</v>
      </c>
      <c r="F467" s="30">
        <v>0</v>
      </c>
      <c r="G467" s="30">
        <v>0</v>
      </c>
      <c r="H467" s="2">
        <v>504</v>
      </c>
    </row>
    <row r="468" spans="1:7" ht="67.5">
      <c r="A468" s="13" t="s">
        <v>461</v>
      </c>
      <c r="B468" s="11" t="s">
        <v>964</v>
      </c>
      <c r="C468" s="20">
        <v>504</v>
      </c>
      <c r="D468" s="20">
        <v>504</v>
      </c>
      <c r="E468" s="30">
        <f t="shared" si="13"/>
        <v>100</v>
      </c>
      <c r="F468" s="30">
        <v>0</v>
      </c>
      <c r="G468" s="30">
        <v>0</v>
      </c>
    </row>
    <row r="469" spans="1:7" ht="78.75">
      <c r="A469" s="13" t="s">
        <v>462</v>
      </c>
      <c r="B469" s="11" t="s">
        <v>965</v>
      </c>
      <c r="C469" s="20">
        <v>42.8</v>
      </c>
      <c r="D469" s="20">
        <v>0</v>
      </c>
      <c r="E469" s="30">
        <f t="shared" si="13"/>
        <v>0</v>
      </c>
      <c r="F469" s="30">
        <v>0</v>
      </c>
      <c r="G469" s="30">
        <v>0</v>
      </c>
    </row>
    <row r="470" spans="1:7" ht="56.25">
      <c r="A470" s="13" t="s">
        <v>463</v>
      </c>
      <c r="B470" s="11" t="s">
        <v>966</v>
      </c>
      <c r="C470" s="20">
        <v>281643</v>
      </c>
      <c r="D470" s="20">
        <v>0</v>
      </c>
      <c r="E470" s="30">
        <f t="shared" si="13"/>
        <v>0</v>
      </c>
      <c r="F470" s="30">
        <v>0</v>
      </c>
      <c r="G470" s="30">
        <v>0</v>
      </c>
    </row>
    <row r="471" spans="1:7" ht="78.75">
      <c r="A471" s="13" t="s">
        <v>464</v>
      </c>
      <c r="B471" s="11" t="s">
        <v>967</v>
      </c>
      <c r="C471" s="20">
        <v>5103.5</v>
      </c>
      <c r="D471" s="20">
        <v>521.76666</v>
      </c>
      <c r="E471" s="30">
        <f t="shared" si="13"/>
        <v>10.223702557068679</v>
      </c>
      <c r="F471" s="30">
        <v>0</v>
      </c>
      <c r="G471" s="30">
        <v>0</v>
      </c>
    </row>
    <row r="472" spans="1:7" ht="90">
      <c r="A472" s="13" t="s">
        <v>465</v>
      </c>
      <c r="B472" s="11" t="s">
        <v>968</v>
      </c>
      <c r="C472" s="20">
        <v>5103.5</v>
      </c>
      <c r="D472" s="20">
        <v>521.76666</v>
      </c>
      <c r="E472" s="30">
        <f t="shared" si="13"/>
        <v>10.223702557068679</v>
      </c>
      <c r="F472" s="30">
        <v>0</v>
      </c>
      <c r="G472" s="30">
        <v>0</v>
      </c>
    </row>
    <row r="473" spans="1:7" ht="101.25">
      <c r="A473" s="13" t="s">
        <v>466</v>
      </c>
      <c r="B473" s="11" t="s">
        <v>969</v>
      </c>
      <c r="C473" s="20">
        <v>32943.6</v>
      </c>
      <c r="D473" s="20">
        <v>0</v>
      </c>
      <c r="E473" s="30">
        <f t="shared" si="13"/>
        <v>0</v>
      </c>
      <c r="F473" s="30">
        <v>0</v>
      </c>
      <c r="G473" s="30">
        <v>0</v>
      </c>
    </row>
    <row r="474" spans="1:7" ht="22.5">
      <c r="A474" s="13" t="s">
        <v>467</v>
      </c>
      <c r="B474" s="11" t="s">
        <v>970</v>
      </c>
      <c r="C474" s="20">
        <v>3113.5</v>
      </c>
      <c r="D474" s="20">
        <v>0</v>
      </c>
      <c r="E474" s="30">
        <f t="shared" si="13"/>
        <v>0</v>
      </c>
      <c r="F474" s="30">
        <v>0</v>
      </c>
      <c r="G474" s="30">
        <v>0</v>
      </c>
    </row>
    <row r="475" spans="1:7" ht="33.75">
      <c r="A475" s="13" t="s">
        <v>468</v>
      </c>
      <c r="B475" s="11" t="s">
        <v>971</v>
      </c>
      <c r="C475" s="20">
        <v>3113.5</v>
      </c>
      <c r="D475" s="20">
        <v>0</v>
      </c>
      <c r="E475" s="30">
        <f t="shared" si="13"/>
        <v>0</v>
      </c>
      <c r="F475" s="30">
        <v>0</v>
      </c>
      <c r="G475" s="30">
        <v>0</v>
      </c>
    </row>
    <row r="476" spans="1:7" ht="45">
      <c r="A476" s="13" t="s">
        <v>1333</v>
      </c>
      <c r="B476" s="11" t="s">
        <v>1334</v>
      </c>
      <c r="C476" s="20">
        <v>0</v>
      </c>
      <c r="D476" s="20">
        <v>0</v>
      </c>
      <c r="E476" s="30">
        <v>0</v>
      </c>
      <c r="F476" s="30">
        <v>55674.4</v>
      </c>
      <c r="G476" s="30">
        <f>D476/F476*100</f>
        <v>0</v>
      </c>
    </row>
    <row r="477" spans="1:7" ht="56.25">
      <c r="A477" s="13" t="s">
        <v>1335</v>
      </c>
      <c r="B477" s="11" t="s">
        <v>1336</v>
      </c>
      <c r="C477" s="20">
        <v>0</v>
      </c>
      <c r="D477" s="20">
        <v>0</v>
      </c>
      <c r="E477" s="30">
        <v>0</v>
      </c>
      <c r="F477" s="30">
        <v>55674.4</v>
      </c>
      <c r="G477" s="30">
        <f>D477/F477*100</f>
        <v>0</v>
      </c>
    </row>
    <row r="478" spans="1:7" ht="33.75">
      <c r="A478" s="13" t="s">
        <v>1337</v>
      </c>
      <c r="B478" s="11" t="s">
        <v>1338</v>
      </c>
      <c r="C478" s="20">
        <v>0</v>
      </c>
      <c r="D478" s="20">
        <v>0</v>
      </c>
      <c r="E478" s="30">
        <v>0</v>
      </c>
      <c r="F478" s="30">
        <v>245527</v>
      </c>
      <c r="G478" s="30">
        <f>D478/F478*100</f>
        <v>0</v>
      </c>
    </row>
    <row r="479" spans="1:7" ht="12.75">
      <c r="A479" s="13" t="s">
        <v>469</v>
      </c>
      <c r="B479" s="11" t="s">
        <v>972</v>
      </c>
      <c r="C479" s="20">
        <v>121062.7</v>
      </c>
      <c r="D479" s="20">
        <v>0</v>
      </c>
      <c r="E479" s="30">
        <f t="shared" si="13"/>
        <v>0</v>
      </c>
      <c r="F479" s="30">
        <v>0</v>
      </c>
      <c r="G479" s="30">
        <v>0</v>
      </c>
    </row>
    <row r="480" spans="1:7" ht="22.5">
      <c r="A480" s="13" t="s">
        <v>470</v>
      </c>
      <c r="B480" s="11" t="s">
        <v>973</v>
      </c>
      <c r="C480" s="20">
        <v>50000</v>
      </c>
      <c r="D480" s="20">
        <v>0</v>
      </c>
      <c r="E480" s="30">
        <f t="shared" si="13"/>
        <v>0</v>
      </c>
      <c r="F480" s="30">
        <v>0</v>
      </c>
      <c r="G480" s="30">
        <v>0</v>
      </c>
    </row>
    <row r="481" spans="1:7" ht="22.5">
      <c r="A481" s="13" t="s">
        <v>471</v>
      </c>
      <c r="B481" s="11" t="s">
        <v>974</v>
      </c>
      <c r="C481" s="20">
        <v>71052.7</v>
      </c>
      <c r="D481" s="20">
        <v>0</v>
      </c>
      <c r="E481" s="30">
        <f t="shared" si="13"/>
        <v>0</v>
      </c>
      <c r="F481" s="30">
        <v>0</v>
      </c>
      <c r="G481" s="30">
        <v>0</v>
      </c>
    </row>
    <row r="482" spans="1:7" ht="22.5">
      <c r="A482" s="13" t="s">
        <v>472</v>
      </c>
      <c r="B482" s="11" t="s">
        <v>975</v>
      </c>
      <c r="C482" s="20">
        <v>10</v>
      </c>
      <c r="D482" s="20">
        <v>0</v>
      </c>
      <c r="E482" s="30">
        <f aca="true" t="shared" si="15" ref="E482:E526">D482/C482*100</f>
        <v>0</v>
      </c>
      <c r="F482" s="30">
        <v>0</v>
      </c>
      <c r="G482" s="30">
        <v>0</v>
      </c>
    </row>
    <row r="483" spans="1:7" ht="21.75">
      <c r="A483" s="15" t="s">
        <v>473</v>
      </c>
      <c r="B483" s="16" t="s">
        <v>976</v>
      </c>
      <c r="C483" s="22">
        <v>486974</v>
      </c>
      <c r="D483" s="22">
        <v>209655.33678</v>
      </c>
      <c r="E483" s="21">
        <f t="shared" si="15"/>
        <v>43.052675662355696</v>
      </c>
      <c r="F483" s="21">
        <v>67990.72395999999</v>
      </c>
      <c r="G483" s="21" t="s">
        <v>1365</v>
      </c>
    </row>
    <row r="484" spans="1:7" ht="22.5">
      <c r="A484" s="13" t="s">
        <v>474</v>
      </c>
      <c r="B484" s="11" t="s">
        <v>977</v>
      </c>
      <c r="C484" s="20">
        <v>486974</v>
      </c>
      <c r="D484" s="20">
        <v>209655.33678</v>
      </c>
      <c r="E484" s="30">
        <f t="shared" si="15"/>
        <v>43.052675662355696</v>
      </c>
      <c r="F484" s="30">
        <v>67990.72395999999</v>
      </c>
      <c r="G484" s="30" t="s">
        <v>1365</v>
      </c>
    </row>
    <row r="485" spans="1:7" ht="56.25">
      <c r="A485" s="13" t="s">
        <v>475</v>
      </c>
      <c r="B485" s="11" t="s">
        <v>978</v>
      </c>
      <c r="C485" s="20">
        <v>486974</v>
      </c>
      <c r="D485" s="20">
        <v>209655.33678</v>
      </c>
      <c r="E485" s="30">
        <f t="shared" si="15"/>
        <v>43.052675662355696</v>
      </c>
      <c r="F485" s="30">
        <v>26188.12445</v>
      </c>
      <c r="G485" s="30" t="s">
        <v>1365</v>
      </c>
    </row>
    <row r="486" spans="1:7" ht="67.5">
      <c r="A486" s="13" t="s">
        <v>1339</v>
      </c>
      <c r="B486" s="11" t="s">
        <v>1340</v>
      </c>
      <c r="C486" s="20">
        <v>0</v>
      </c>
      <c r="D486" s="20">
        <v>0</v>
      </c>
      <c r="E486" s="30">
        <v>0</v>
      </c>
      <c r="F486" s="30">
        <v>41802.59951</v>
      </c>
      <c r="G486" s="30">
        <f>D486/F486*100</f>
        <v>0</v>
      </c>
    </row>
    <row r="487" spans="1:7" ht="21.75">
      <c r="A487" s="15" t="s">
        <v>476</v>
      </c>
      <c r="B487" s="16" t="s">
        <v>979</v>
      </c>
      <c r="C487" s="22">
        <v>3444.8</v>
      </c>
      <c r="D487" s="22">
        <v>516.9</v>
      </c>
      <c r="E487" s="21">
        <f t="shared" si="15"/>
        <v>15.005225267069205</v>
      </c>
      <c r="F487" s="21">
        <v>139</v>
      </c>
      <c r="G487" s="21" t="s">
        <v>1365</v>
      </c>
    </row>
    <row r="488" spans="1:7" ht="22.5">
      <c r="A488" s="13" t="s">
        <v>477</v>
      </c>
      <c r="B488" s="11" t="s">
        <v>980</v>
      </c>
      <c r="C488" s="20">
        <v>700</v>
      </c>
      <c r="D488" s="20">
        <v>0</v>
      </c>
      <c r="E488" s="30">
        <f t="shared" si="15"/>
        <v>0</v>
      </c>
      <c r="F488" s="30">
        <v>69</v>
      </c>
      <c r="G488" s="30">
        <f>D488/F488*100</f>
        <v>0</v>
      </c>
    </row>
    <row r="489" spans="1:7" ht="33.75">
      <c r="A489" s="13" t="s">
        <v>478</v>
      </c>
      <c r="B489" s="11" t="s">
        <v>981</v>
      </c>
      <c r="C489" s="20">
        <v>700</v>
      </c>
      <c r="D489" s="20">
        <v>0</v>
      </c>
      <c r="E489" s="30">
        <f t="shared" si="15"/>
        <v>0</v>
      </c>
      <c r="F489" s="30">
        <v>69</v>
      </c>
      <c r="G489" s="30">
        <f>D489/F489*100</f>
        <v>0</v>
      </c>
    </row>
    <row r="490" spans="1:7" ht="22.5">
      <c r="A490" s="13" t="s">
        <v>479</v>
      </c>
      <c r="B490" s="11" t="s">
        <v>982</v>
      </c>
      <c r="C490" s="20">
        <v>800</v>
      </c>
      <c r="D490" s="20">
        <v>345.9</v>
      </c>
      <c r="E490" s="30">
        <f t="shared" si="15"/>
        <v>43.2375</v>
      </c>
      <c r="F490" s="30">
        <v>70</v>
      </c>
      <c r="G490" s="30" t="s">
        <v>1365</v>
      </c>
    </row>
    <row r="491" spans="1:7" ht="22.5">
      <c r="A491" s="13" t="s">
        <v>480</v>
      </c>
      <c r="B491" s="11" t="s">
        <v>983</v>
      </c>
      <c r="C491" s="20">
        <v>1735.8</v>
      </c>
      <c r="D491" s="20">
        <v>106</v>
      </c>
      <c r="E491" s="30">
        <f t="shared" si="15"/>
        <v>6.106694319622076</v>
      </c>
      <c r="F491" s="30">
        <v>0</v>
      </c>
      <c r="G491" s="30">
        <v>0</v>
      </c>
    </row>
    <row r="492" spans="1:7" ht="22.5">
      <c r="A492" s="13" t="s">
        <v>481</v>
      </c>
      <c r="B492" s="11" t="s">
        <v>984</v>
      </c>
      <c r="C492" s="20">
        <v>209</v>
      </c>
      <c r="D492" s="20">
        <v>65</v>
      </c>
      <c r="E492" s="30">
        <f t="shared" si="15"/>
        <v>31.100478468899524</v>
      </c>
      <c r="F492" s="30">
        <v>0</v>
      </c>
      <c r="G492" s="30">
        <v>0</v>
      </c>
    </row>
    <row r="493" spans="1:7" ht="33.75">
      <c r="A493" s="13" t="s">
        <v>1341</v>
      </c>
      <c r="B493" s="11" t="s">
        <v>1342</v>
      </c>
      <c r="C493" s="20">
        <v>0</v>
      </c>
      <c r="D493" s="20">
        <v>0</v>
      </c>
      <c r="E493" s="30">
        <v>0</v>
      </c>
      <c r="F493" s="30">
        <v>15</v>
      </c>
      <c r="G493" s="30">
        <f>D493/F493*100</f>
        <v>0</v>
      </c>
    </row>
    <row r="494" spans="1:7" ht="22.5">
      <c r="A494" s="13" t="s">
        <v>482</v>
      </c>
      <c r="B494" s="11" t="s">
        <v>985</v>
      </c>
      <c r="C494" s="20">
        <v>800</v>
      </c>
      <c r="D494" s="20">
        <v>345.9</v>
      </c>
      <c r="E494" s="30">
        <f t="shared" si="15"/>
        <v>43.2375</v>
      </c>
      <c r="F494" s="30"/>
      <c r="G494" s="30">
        <v>0</v>
      </c>
    </row>
    <row r="495" spans="1:7" ht="22.5">
      <c r="A495" s="13" t="s">
        <v>483</v>
      </c>
      <c r="B495" s="11" t="s">
        <v>986</v>
      </c>
      <c r="C495" s="20">
        <v>1735.8</v>
      </c>
      <c r="D495" s="20">
        <v>106</v>
      </c>
      <c r="E495" s="30">
        <f t="shared" si="15"/>
        <v>6.106694319622076</v>
      </c>
      <c r="F495" s="30">
        <v>55</v>
      </c>
      <c r="G495" s="30">
        <f>D495/F495*100</f>
        <v>192.72727272727272</v>
      </c>
    </row>
    <row r="496" spans="1:7" ht="22.5">
      <c r="A496" s="13" t="s">
        <v>484</v>
      </c>
      <c r="B496" s="11" t="s">
        <v>987</v>
      </c>
      <c r="C496" s="20">
        <v>209</v>
      </c>
      <c r="D496" s="20">
        <v>65</v>
      </c>
      <c r="E496" s="30">
        <f t="shared" si="15"/>
        <v>31.100478468899524</v>
      </c>
      <c r="F496" s="30">
        <v>0</v>
      </c>
      <c r="G496" s="30">
        <v>0</v>
      </c>
    </row>
    <row r="497" spans="1:7" ht="12.75">
      <c r="A497" s="15" t="s">
        <v>485</v>
      </c>
      <c r="B497" s="16" t="s">
        <v>988</v>
      </c>
      <c r="C497" s="22">
        <v>17420.1142</v>
      </c>
      <c r="D497" s="22">
        <v>6620.22061</v>
      </c>
      <c r="E497" s="21">
        <f t="shared" si="15"/>
        <v>38.003313491481016</v>
      </c>
      <c r="F497" s="21">
        <v>17758.07056</v>
      </c>
      <c r="G497" s="30">
        <f>D497/F497*100</f>
        <v>37.2800670412473</v>
      </c>
    </row>
    <row r="498" spans="1:7" ht="12.75">
      <c r="A498" s="13" t="s">
        <v>486</v>
      </c>
      <c r="B498" s="11" t="s">
        <v>989</v>
      </c>
      <c r="C498" s="20">
        <v>3200</v>
      </c>
      <c r="D498" s="20">
        <v>3262.52045</v>
      </c>
      <c r="E498" s="30">
        <f t="shared" si="15"/>
        <v>101.95376406250001</v>
      </c>
      <c r="F498" s="30">
        <v>2243.1</v>
      </c>
      <c r="G498" s="30">
        <f>D498/F498*100</f>
        <v>145.44694619053988</v>
      </c>
    </row>
    <row r="499" spans="1:7" ht="45">
      <c r="A499" s="13" t="s">
        <v>487</v>
      </c>
      <c r="B499" s="11" t="s">
        <v>990</v>
      </c>
      <c r="C499" s="20">
        <v>0</v>
      </c>
      <c r="D499" s="20">
        <v>600</v>
      </c>
      <c r="E499" s="30">
        <v>0</v>
      </c>
      <c r="F499" s="30">
        <v>225</v>
      </c>
      <c r="G499" s="30" t="s">
        <v>1365</v>
      </c>
    </row>
    <row r="500" spans="1:7" ht="33.75">
      <c r="A500" s="13" t="s">
        <v>488</v>
      </c>
      <c r="B500" s="11" t="s">
        <v>991</v>
      </c>
      <c r="C500" s="20">
        <v>700</v>
      </c>
      <c r="D500" s="20">
        <v>159.12045</v>
      </c>
      <c r="E500" s="30">
        <f t="shared" si="15"/>
        <v>22.731492857142857</v>
      </c>
      <c r="F500" s="30">
        <v>114.5</v>
      </c>
      <c r="G500" s="30">
        <f>D500/F500*100</f>
        <v>138.96982532751093</v>
      </c>
    </row>
    <row r="501" spans="1:7" ht="12.75">
      <c r="A501" s="13" t="s">
        <v>486</v>
      </c>
      <c r="B501" s="11" t="s">
        <v>992</v>
      </c>
      <c r="C501" s="20">
        <v>2500</v>
      </c>
      <c r="D501" s="20">
        <v>2503.4</v>
      </c>
      <c r="E501" s="30">
        <f t="shared" si="15"/>
        <v>100.136</v>
      </c>
      <c r="F501" s="30">
        <v>1903.6</v>
      </c>
      <c r="G501" s="30">
        <f>D501/F501*100</f>
        <v>131.50872031939485</v>
      </c>
    </row>
    <row r="502" spans="1:7" ht="22.5">
      <c r="A502" s="13" t="s">
        <v>489</v>
      </c>
      <c r="B502" s="11" t="s">
        <v>993</v>
      </c>
      <c r="C502" s="20">
        <v>1283</v>
      </c>
      <c r="D502" s="20">
        <v>334.51388000000003</v>
      </c>
      <c r="E502" s="30">
        <f t="shared" si="15"/>
        <v>26.07278877630554</v>
      </c>
      <c r="F502" s="30">
        <v>13312.62753</v>
      </c>
      <c r="G502" s="30">
        <f>D502/F502*100</f>
        <v>2.5127562477517915</v>
      </c>
    </row>
    <row r="503" spans="1:7" ht="12.75">
      <c r="A503" s="13" t="s">
        <v>490</v>
      </c>
      <c r="B503" s="11" t="s">
        <v>994</v>
      </c>
      <c r="C503" s="20">
        <v>9999.18</v>
      </c>
      <c r="D503" s="20">
        <v>1296.61798</v>
      </c>
      <c r="E503" s="30">
        <f t="shared" si="15"/>
        <v>12.967243113935343</v>
      </c>
      <c r="F503" s="30">
        <v>612.612</v>
      </c>
      <c r="G503" s="30" t="s">
        <v>1365</v>
      </c>
    </row>
    <row r="504" spans="1:7" ht="12.75">
      <c r="A504" s="13" t="s">
        <v>491</v>
      </c>
      <c r="B504" s="11" t="s">
        <v>995</v>
      </c>
      <c r="C504" s="20">
        <v>2937.9342</v>
      </c>
      <c r="D504" s="20">
        <v>1726.5683000000001</v>
      </c>
      <c r="E504" s="30">
        <f t="shared" si="15"/>
        <v>58.76810651511528</v>
      </c>
      <c r="F504" s="30">
        <v>1589.73103</v>
      </c>
      <c r="G504" s="30">
        <f>D504/F504*100</f>
        <v>108.60757369754556</v>
      </c>
    </row>
    <row r="505" spans="1:7" ht="45">
      <c r="A505" s="13" t="s">
        <v>1343</v>
      </c>
      <c r="B505" s="11" t="s">
        <v>1344</v>
      </c>
      <c r="C505" s="20">
        <v>0</v>
      </c>
      <c r="D505" s="20">
        <v>0</v>
      </c>
      <c r="E505" s="30">
        <v>0</v>
      </c>
      <c r="F505" s="30">
        <v>3000</v>
      </c>
      <c r="G505" s="30">
        <f>D505/F505*100</f>
        <v>0</v>
      </c>
    </row>
    <row r="506" spans="1:7" ht="33.75">
      <c r="A506" s="13" t="s">
        <v>492</v>
      </c>
      <c r="B506" s="11" t="s">
        <v>996</v>
      </c>
      <c r="C506" s="20">
        <v>753</v>
      </c>
      <c r="D506" s="20">
        <v>132.34084</v>
      </c>
      <c r="E506" s="30">
        <f t="shared" si="15"/>
        <v>17.575144754316067</v>
      </c>
      <c r="F506" s="30">
        <v>1627.76272</v>
      </c>
      <c r="G506" s="30">
        <f>D506/F506*100</f>
        <v>8.130229201956412</v>
      </c>
    </row>
    <row r="507" spans="1:7" ht="33.75">
      <c r="A507" s="13" t="s">
        <v>1345</v>
      </c>
      <c r="B507" s="11" t="s">
        <v>1346</v>
      </c>
      <c r="C507" s="20">
        <v>0</v>
      </c>
      <c r="D507" s="20">
        <v>0</v>
      </c>
      <c r="E507" s="30">
        <v>0</v>
      </c>
      <c r="F507" s="30">
        <v>20.6025</v>
      </c>
      <c r="G507" s="30">
        <f>D507/F507*100</f>
        <v>0</v>
      </c>
    </row>
    <row r="508" spans="1:7" ht="22.5">
      <c r="A508" s="13" t="s">
        <v>489</v>
      </c>
      <c r="B508" s="11" t="s">
        <v>997</v>
      </c>
      <c r="C508" s="20">
        <v>530</v>
      </c>
      <c r="D508" s="20">
        <v>202.17304000000001</v>
      </c>
      <c r="E508" s="30">
        <f t="shared" si="15"/>
        <v>38.14585660377359</v>
      </c>
      <c r="F508" s="30">
        <v>8684.864810000001</v>
      </c>
      <c r="G508" s="30">
        <f>D508/F508*100</f>
        <v>2.327877801473803</v>
      </c>
    </row>
    <row r="509" spans="1:7" ht="12.75">
      <c r="A509" s="13" t="s">
        <v>490</v>
      </c>
      <c r="B509" s="11" t="s">
        <v>998</v>
      </c>
      <c r="C509" s="20">
        <v>9999.18</v>
      </c>
      <c r="D509" s="20">
        <v>1296.61798</v>
      </c>
      <c r="E509" s="30">
        <f t="shared" si="15"/>
        <v>12.967243113935343</v>
      </c>
      <c r="F509" s="30">
        <v>612.612</v>
      </c>
      <c r="G509" s="30" t="s">
        <v>1365</v>
      </c>
    </row>
    <row r="510" spans="1:7" ht="12.75">
      <c r="A510" s="13" t="s">
        <v>491</v>
      </c>
      <c r="B510" s="11" t="s">
        <v>999</v>
      </c>
      <c r="C510" s="20">
        <v>2937.9342</v>
      </c>
      <c r="D510" s="20">
        <v>1726.5683000000001</v>
      </c>
      <c r="E510" s="30">
        <f t="shared" si="15"/>
        <v>58.76810651511528</v>
      </c>
      <c r="F510" s="30">
        <v>1569.12853</v>
      </c>
      <c r="G510" s="30">
        <f>D510/F510*100</f>
        <v>110.03358023195207</v>
      </c>
    </row>
    <row r="511" spans="1:7" ht="63.75">
      <c r="A511" s="15" t="s">
        <v>493</v>
      </c>
      <c r="B511" s="16" t="s">
        <v>1000</v>
      </c>
      <c r="C511" s="22">
        <v>1201.727</v>
      </c>
      <c r="D511" s="22">
        <v>6877.35854</v>
      </c>
      <c r="E511" s="21" t="s">
        <v>1365</v>
      </c>
      <c r="F511" s="21">
        <v>11871.02609</v>
      </c>
      <c r="G511" s="30">
        <f>D511/F511*100</f>
        <v>57.933985553223565</v>
      </c>
    </row>
    <row r="512" spans="1:7" ht="45">
      <c r="A512" s="13" t="s">
        <v>494</v>
      </c>
      <c r="B512" s="11" t="s">
        <v>1001</v>
      </c>
      <c r="C512" s="20">
        <v>469.307</v>
      </c>
      <c r="D512" s="20">
        <v>457.42366999999996</v>
      </c>
      <c r="E512" s="30">
        <f t="shared" si="15"/>
        <v>97.46789841191372</v>
      </c>
      <c r="F512" s="30">
        <v>5.09367</v>
      </c>
      <c r="G512" s="30" t="s">
        <v>1365</v>
      </c>
    </row>
    <row r="513" spans="1:7" ht="22.5">
      <c r="A513" s="13" t="s">
        <v>495</v>
      </c>
      <c r="B513" s="11" t="s">
        <v>1002</v>
      </c>
      <c r="C513" s="20">
        <v>732.42</v>
      </c>
      <c r="D513" s="20">
        <v>6419.93487</v>
      </c>
      <c r="E513" s="30" t="s">
        <v>1365</v>
      </c>
      <c r="F513" s="30">
        <v>11865.93242</v>
      </c>
      <c r="G513" s="30">
        <f>D513/F513*100</f>
        <v>54.10392241219254</v>
      </c>
    </row>
    <row r="514" spans="1:7" ht="45">
      <c r="A514" s="13" t="s">
        <v>496</v>
      </c>
      <c r="B514" s="11" t="s">
        <v>1003</v>
      </c>
      <c r="C514" s="20">
        <v>0</v>
      </c>
      <c r="D514" s="20">
        <v>457.42366999999996</v>
      </c>
      <c r="E514" s="30">
        <v>0</v>
      </c>
      <c r="F514" s="30">
        <v>5.09367</v>
      </c>
      <c r="G514" s="30" t="s">
        <v>1365</v>
      </c>
    </row>
    <row r="515" spans="1:7" ht="22.5">
      <c r="A515" s="13" t="s">
        <v>497</v>
      </c>
      <c r="B515" s="11" t="s">
        <v>1004</v>
      </c>
      <c r="C515" s="20">
        <v>0</v>
      </c>
      <c r="D515" s="20">
        <v>4897.18907</v>
      </c>
      <c r="E515" s="30">
        <v>0</v>
      </c>
      <c r="F515" s="30">
        <v>5872.8196</v>
      </c>
      <c r="G515" s="30">
        <f>D515/F515*100</f>
        <v>83.38735741176181</v>
      </c>
    </row>
    <row r="516" spans="1:7" ht="22.5">
      <c r="A516" s="13" t="s">
        <v>498</v>
      </c>
      <c r="B516" s="11" t="s">
        <v>1005</v>
      </c>
      <c r="C516" s="20">
        <v>0</v>
      </c>
      <c r="D516" s="20">
        <v>4783.953030000001</v>
      </c>
      <c r="E516" s="30">
        <v>0</v>
      </c>
      <c r="F516" s="30">
        <v>5538.00368</v>
      </c>
      <c r="G516" s="30">
        <f>D516/F516*100</f>
        <v>86.38407098349926</v>
      </c>
    </row>
    <row r="517" spans="1:7" ht="22.5">
      <c r="A517" s="13" t="s">
        <v>499</v>
      </c>
      <c r="B517" s="11" t="s">
        <v>1006</v>
      </c>
      <c r="C517" s="20">
        <v>0</v>
      </c>
      <c r="D517" s="20">
        <v>113.23603999999999</v>
      </c>
      <c r="E517" s="30">
        <v>0</v>
      </c>
      <c r="F517" s="30">
        <v>334.81592</v>
      </c>
      <c r="G517" s="30">
        <f>D517/F517*100</f>
        <v>33.82038703535961</v>
      </c>
    </row>
    <row r="518" spans="1:7" ht="45">
      <c r="A518" s="13" t="s">
        <v>500</v>
      </c>
      <c r="B518" s="11" t="s">
        <v>1007</v>
      </c>
      <c r="C518" s="20">
        <v>0</v>
      </c>
      <c r="D518" s="20">
        <v>457.42366999999996</v>
      </c>
      <c r="E518" s="30">
        <v>0</v>
      </c>
      <c r="F518" s="30">
        <v>5.09367</v>
      </c>
      <c r="G518" s="30" t="s">
        <v>1365</v>
      </c>
    </row>
    <row r="519" spans="1:7" ht="22.5">
      <c r="A519" s="13" t="s">
        <v>501</v>
      </c>
      <c r="B519" s="11" t="s">
        <v>1008</v>
      </c>
      <c r="C519" s="20">
        <v>0</v>
      </c>
      <c r="D519" s="20">
        <v>733.45814</v>
      </c>
      <c r="E519" s="30">
        <v>0</v>
      </c>
      <c r="F519" s="30">
        <v>40.84814</v>
      </c>
      <c r="G519" s="30" t="s">
        <v>1365</v>
      </c>
    </row>
    <row r="520" spans="1:7" ht="22.5">
      <c r="A520" s="13" t="s">
        <v>502</v>
      </c>
      <c r="B520" s="11" t="s">
        <v>1009</v>
      </c>
      <c r="C520" s="20">
        <v>0</v>
      </c>
      <c r="D520" s="20">
        <v>733.45814</v>
      </c>
      <c r="E520" s="30">
        <v>0</v>
      </c>
      <c r="F520" s="30">
        <v>37.74494</v>
      </c>
      <c r="G520" s="30" t="s">
        <v>1365</v>
      </c>
    </row>
    <row r="521" spans="1:7" ht="22.5">
      <c r="A521" s="13" t="s">
        <v>1347</v>
      </c>
      <c r="B521" s="11" t="s">
        <v>1348</v>
      </c>
      <c r="C521" s="20">
        <v>0</v>
      </c>
      <c r="D521" s="20">
        <v>0</v>
      </c>
      <c r="E521" s="30">
        <v>0</v>
      </c>
      <c r="F521" s="30">
        <v>3.1031999999999997</v>
      </c>
      <c r="G521" s="30">
        <f>D521/F521*100</f>
        <v>0</v>
      </c>
    </row>
    <row r="522" spans="1:7" ht="22.5">
      <c r="A522" s="13" t="s">
        <v>503</v>
      </c>
      <c r="B522" s="11" t="s">
        <v>1010</v>
      </c>
      <c r="C522" s="20">
        <v>732.42</v>
      </c>
      <c r="D522" s="20">
        <v>789.2876600000001</v>
      </c>
      <c r="E522" s="30">
        <f t="shared" si="15"/>
        <v>107.76435105540538</v>
      </c>
      <c r="F522" s="30">
        <v>5952.03097</v>
      </c>
      <c r="G522" s="30">
        <f>D522/F522*100</f>
        <v>13.260812384516207</v>
      </c>
    </row>
    <row r="523" spans="1:7" ht="45">
      <c r="A523" s="13" t="s">
        <v>504</v>
      </c>
      <c r="B523" s="11" t="s">
        <v>1011</v>
      </c>
      <c r="C523" s="20">
        <v>469.307</v>
      </c>
      <c r="D523" s="20">
        <v>0</v>
      </c>
      <c r="E523" s="30">
        <f t="shared" si="15"/>
        <v>0</v>
      </c>
      <c r="F523" s="30">
        <v>0</v>
      </c>
      <c r="G523" s="30">
        <v>0</v>
      </c>
    </row>
    <row r="524" spans="1:7" ht="22.5">
      <c r="A524" s="13" t="s">
        <v>1351</v>
      </c>
      <c r="B524" s="11" t="s">
        <v>1352</v>
      </c>
      <c r="C524" s="20">
        <v>0</v>
      </c>
      <c r="D524" s="20">
        <v>0</v>
      </c>
      <c r="E524" s="30">
        <v>0</v>
      </c>
      <c r="F524" s="30">
        <v>0.2</v>
      </c>
      <c r="G524" s="30"/>
    </row>
    <row r="525" spans="1:7" ht="22.5">
      <c r="A525" s="13" t="s">
        <v>505</v>
      </c>
      <c r="B525" s="11" t="s">
        <v>1012</v>
      </c>
      <c r="C525" s="20">
        <v>732.42</v>
      </c>
      <c r="D525" s="20">
        <v>788.85297</v>
      </c>
      <c r="E525" s="30">
        <f t="shared" si="15"/>
        <v>107.70500122880316</v>
      </c>
      <c r="F525" s="30">
        <v>952.00698</v>
      </c>
      <c r="G525" s="30">
        <f>D525/F525*100</f>
        <v>82.86209939343092</v>
      </c>
    </row>
    <row r="526" spans="1:7" ht="45">
      <c r="A526" s="13" t="s">
        <v>506</v>
      </c>
      <c r="B526" s="11" t="s">
        <v>1013</v>
      </c>
      <c r="C526" s="20">
        <v>469.307</v>
      </c>
      <c r="D526" s="20">
        <v>0</v>
      </c>
      <c r="E526" s="30">
        <f t="shared" si="15"/>
        <v>0</v>
      </c>
      <c r="F526" s="30">
        <v>0</v>
      </c>
      <c r="G526" s="30">
        <v>0</v>
      </c>
    </row>
    <row r="527" spans="1:7" ht="22.5">
      <c r="A527" s="13" t="s">
        <v>1349</v>
      </c>
      <c r="B527" s="11" t="s">
        <v>1350</v>
      </c>
      <c r="C527" s="20">
        <v>0</v>
      </c>
      <c r="D527" s="20">
        <v>0</v>
      </c>
      <c r="E527" s="30">
        <v>0</v>
      </c>
      <c r="F527" s="30">
        <v>0.23371</v>
      </c>
      <c r="G527" s="30">
        <f>D527/F527*100</f>
        <v>0</v>
      </c>
    </row>
    <row r="528" spans="1:7" ht="22.5">
      <c r="A528" s="13" t="s">
        <v>1353</v>
      </c>
      <c r="B528" s="11" t="s">
        <v>1354</v>
      </c>
      <c r="C528" s="20">
        <v>0</v>
      </c>
      <c r="D528" s="20">
        <v>0</v>
      </c>
      <c r="E528" s="30">
        <v>0</v>
      </c>
      <c r="F528" s="30">
        <v>5000.023990000001</v>
      </c>
      <c r="G528" s="30">
        <f>D528/F528*100</f>
        <v>0</v>
      </c>
    </row>
    <row r="529" spans="1:7" ht="22.5">
      <c r="A529" s="13" t="s">
        <v>507</v>
      </c>
      <c r="B529" s="11" t="s">
        <v>1014</v>
      </c>
      <c r="C529" s="20">
        <v>0</v>
      </c>
      <c r="D529" s="20">
        <v>0.43469</v>
      </c>
      <c r="E529" s="30">
        <v>0</v>
      </c>
      <c r="F529" s="30">
        <v>0</v>
      </c>
      <c r="G529" s="30">
        <v>0</v>
      </c>
    </row>
    <row r="530" spans="1:7" ht="32.25">
      <c r="A530" s="15" t="s">
        <v>508</v>
      </c>
      <c r="B530" s="16" t="s">
        <v>1015</v>
      </c>
      <c r="C530" s="22">
        <v>0</v>
      </c>
      <c r="D530" s="22">
        <v>-158913.50849</v>
      </c>
      <c r="E530" s="21">
        <v>0</v>
      </c>
      <c r="F530" s="21">
        <v>-105651.44731999999</v>
      </c>
      <c r="G530" s="21">
        <f>D530/F530*100</f>
        <v>150.41299719130058</v>
      </c>
    </row>
    <row r="531" spans="1:7" ht="33.75">
      <c r="A531" s="13" t="s">
        <v>509</v>
      </c>
      <c r="B531" s="11" t="s">
        <v>1016</v>
      </c>
      <c r="C531" s="20">
        <v>0</v>
      </c>
      <c r="D531" s="20">
        <v>-158913.50849</v>
      </c>
      <c r="E531" s="30">
        <v>0</v>
      </c>
      <c r="F531" s="30">
        <v>-105651.44731999999</v>
      </c>
      <c r="G531" s="30">
        <f aca="true" t="shared" si="16" ref="G531:G594">D531/F531*100</f>
        <v>150.41299719130058</v>
      </c>
    </row>
    <row r="532" spans="1:7" ht="12.75">
      <c r="A532" s="15" t="s">
        <v>1017</v>
      </c>
      <c r="B532" s="16" t="s">
        <v>11</v>
      </c>
      <c r="C532" s="22">
        <v>63642873.604940005</v>
      </c>
      <c r="D532" s="22">
        <v>12365365.68617</v>
      </c>
      <c r="E532" s="21">
        <f aca="true" t="shared" si="17" ref="E532:E594">D532/C532*100</f>
        <v>19.429301327478388</v>
      </c>
      <c r="F532" s="21">
        <v>11857699.73721</v>
      </c>
      <c r="G532" s="21">
        <f t="shared" si="16"/>
        <v>104.2813189759471</v>
      </c>
    </row>
    <row r="533" spans="1:7" ht="12.75">
      <c r="A533" s="15" t="s">
        <v>1018</v>
      </c>
      <c r="B533" s="16" t="s">
        <v>1097</v>
      </c>
      <c r="C533" s="22">
        <v>7554593.32757</v>
      </c>
      <c r="D533" s="22">
        <v>1017872.4698600001</v>
      </c>
      <c r="E533" s="21">
        <f t="shared" si="17"/>
        <v>13.473557420296078</v>
      </c>
      <c r="F533" s="21">
        <v>984981.34098</v>
      </c>
      <c r="G533" s="21">
        <f t="shared" si="16"/>
        <v>103.33926415776315</v>
      </c>
    </row>
    <row r="534" spans="1:7" ht="22.5">
      <c r="A534" s="13" t="s">
        <v>1019</v>
      </c>
      <c r="B534" s="11" t="s">
        <v>1098</v>
      </c>
      <c r="C534" s="20">
        <v>148955.28687</v>
      </c>
      <c r="D534" s="20">
        <v>33447.28489</v>
      </c>
      <c r="E534" s="30">
        <f t="shared" si="17"/>
        <v>22.454580560937696</v>
      </c>
      <c r="F534" s="30">
        <v>32632.21302</v>
      </c>
      <c r="G534" s="30">
        <f t="shared" si="16"/>
        <v>102.49775235746486</v>
      </c>
    </row>
    <row r="535" spans="1:7" ht="33.75">
      <c r="A535" s="13" t="s">
        <v>1020</v>
      </c>
      <c r="B535" s="11" t="s">
        <v>1099</v>
      </c>
      <c r="C535" s="20">
        <v>410102.64444999996</v>
      </c>
      <c r="D535" s="20">
        <v>81850.18268000001</v>
      </c>
      <c r="E535" s="30">
        <f t="shared" si="17"/>
        <v>19.958462542901074</v>
      </c>
      <c r="F535" s="30">
        <v>87592.28609000001</v>
      </c>
      <c r="G535" s="30">
        <f t="shared" si="16"/>
        <v>93.44451016599788</v>
      </c>
    </row>
    <row r="536" spans="1:7" ht="33.75">
      <c r="A536" s="13" t="s">
        <v>1021</v>
      </c>
      <c r="B536" s="11" t="s">
        <v>1100</v>
      </c>
      <c r="C536" s="20">
        <v>2119956.41774</v>
      </c>
      <c r="D536" s="20">
        <v>416188.0716</v>
      </c>
      <c r="E536" s="30">
        <f t="shared" si="17"/>
        <v>19.631916397775825</v>
      </c>
      <c r="F536" s="30">
        <v>420994.5929</v>
      </c>
      <c r="G536" s="30">
        <f t="shared" si="16"/>
        <v>98.85829381634322</v>
      </c>
    </row>
    <row r="537" spans="1:7" ht="12.75">
      <c r="A537" s="13" t="s">
        <v>1022</v>
      </c>
      <c r="B537" s="11" t="s">
        <v>1101</v>
      </c>
      <c r="C537" s="20">
        <v>236732.3</v>
      </c>
      <c r="D537" s="20">
        <v>36913.140100000004</v>
      </c>
      <c r="E537" s="30">
        <f t="shared" si="17"/>
        <v>15.592777200238414</v>
      </c>
      <c r="F537" s="30">
        <v>30988.79948</v>
      </c>
      <c r="G537" s="30">
        <f t="shared" si="16"/>
        <v>119.11768354828827</v>
      </c>
    </row>
    <row r="538" spans="1:7" ht="22.5">
      <c r="A538" s="13" t="s">
        <v>1023</v>
      </c>
      <c r="B538" s="11" t="s">
        <v>1102</v>
      </c>
      <c r="C538" s="20">
        <v>615187.61164</v>
      </c>
      <c r="D538" s="20">
        <v>126022.10956</v>
      </c>
      <c r="E538" s="30">
        <f t="shared" si="17"/>
        <v>20.485150737031834</v>
      </c>
      <c r="F538" s="30">
        <v>126212.67939</v>
      </c>
      <c r="G538" s="30">
        <f t="shared" si="16"/>
        <v>99.84900896572275</v>
      </c>
    </row>
    <row r="539" spans="1:7" ht="12.75">
      <c r="A539" s="13" t="s">
        <v>1024</v>
      </c>
      <c r="B539" s="11" t="s">
        <v>1103</v>
      </c>
      <c r="C539" s="20">
        <v>300385.9</v>
      </c>
      <c r="D539" s="20">
        <v>22838.04662</v>
      </c>
      <c r="E539" s="30">
        <f t="shared" si="17"/>
        <v>7.602902339956702</v>
      </c>
      <c r="F539" s="30">
        <v>24673.52325</v>
      </c>
      <c r="G539" s="30">
        <f t="shared" si="16"/>
        <v>92.56094635775214</v>
      </c>
    </row>
    <row r="540" spans="1:7" ht="12.75">
      <c r="A540" s="13" t="s">
        <v>1025</v>
      </c>
      <c r="B540" s="11" t="s">
        <v>1104</v>
      </c>
      <c r="C540" s="20">
        <v>764</v>
      </c>
      <c r="D540" s="20">
        <v>160.522</v>
      </c>
      <c r="E540" s="30">
        <f t="shared" si="17"/>
        <v>21.010732984293192</v>
      </c>
      <c r="F540" s="30">
        <v>60</v>
      </c>
      <c r="G540" s="30" t="s">
        <v>1365</v>
      </c>
    </row>
    <row r="541" spans="1:7" ht="12.75">
      <c r="A541" s="13" t="s">
        <v>1026</v>
      </c>
      <c r="B541" s="11" t="s">
        <v>1105</v>
      </c>
      <c r="C541" s="20">
        <v>87354.28897</v>
      </c>
      <c r="D541" s="20">
        <v>0</v>
      </c>
      <c r="E541" s="30">
        <f t="shared" si="17"/>
        <v>0</v>
      </c>
      <c r="F541" s="30">
        <v>0</v>
      </c>
      <c r="G541" s="30">
        <v>0</v>
      </c>
    </row>
    <row r="542" spans="1:7" ht="12.75">
      <c r="A542" s="13" t="s">
        <v>1027</v>
      </c>
      <c r="B542" s="11" t="s">
        <v>1106</v>
      </c>
      <c r="C542" s="20">
        <v>3635154.8779</v>
      </c>
      <c r="D542" s="20">
        <v>300453.11241</v>
      </c>
      <c r="E542" s="30">
        <f t="shared" si="17"/>
        <v>8.265208017314777</v>
      </c>
      <c r="F542" s="30">
        <v>261827.24685</v>
      </c>
      <c r="G542" s="30">
        <f t="shared" si="16"/>
        <v>114.75242398363858</v>
      </c>
    </row>
    <row r="543" spans="1:7" ht="12.75">
      <c r="A543" s="15" t="s">
        <v>1028</v>
      </c>
      <c r="B543" s="16" t="s">
        <v>1107</v>
      </c>
      <c r="C543" s="22">
        <v>31335.2</v>
      </c>
      <c r="D543" s="22">
        <v>5576.60973</v>
      </c>
      <c r="E543" s="21">
        <f t="shared" si="17"/>
        <v>17.796630402869617</v>
      </c>
      <c r="F543" s="21">
        <v>5608.675679999999</v>
      </c>
      <c r="G543" s="30">
        <f t="shared" si="16"/>
        <v>99.42827947577102</v>
      </c>
    </row>
    <row r="544" spans="1:7" ht="12.75">
      <c r="A544" s="13" t="s">
        <v>1029</v>
      </c>
      <c r="B544" s="11" t="s">
        <v>1108</v>
      </c>
      <c r="C544" s="20">
        <v>31335.2</v>
      </c>
      <c r="D544" s="20">
        <v>5576.60973</v>
      </c>
      <c r="E544" s="30">
        <f t="shared" si="17"/>
        <v>17.796630402869617</v>
      </c>
      <c r="F544" s="30">
        <v>5608.675679999999</v>
      </c>
      <c r="G544" s="30">
        <f t="shared" si="16"/>
        <v>99.42827947577102</v>
      </c>
    </row>
    <row r="545" spans="1:7" ht="21.75">
      <c r="A545" s="15" t="s">
        <v>1030</v>
      </c>
      <c r="B545" s="16" t="s">
        <v>1109</v>
      </c>
      <c r="C545" s="22">
        <v>904914.71742</v>
      </c>
      <c r="D545" s="22">
        <v>163589.60219</v>
      </c>
      <c r="E545" s="21">
        <f t="shared" si="17"/>
        <v>18.077902706280423</v>
      </c>
      <c r="F545" s="21">
        <v>169241.3088</v>
      </c>
      <c r="G545" s="30">
        <f t="shared" si="16"/>
        <v>96.66056316269756</v>
      </c>
    </row>
    <row r="546" spans="1:7" ht="12.75">
      <c r="A546" s="13" t="s">
        <v>1031</v>
      </c>
      <c r="B546" s="11" t="s">
        <v>1110</v>
      </c>
      <c r="C546" s="20">
        <v>55223.53869</v>
      </c>
      <c r="D546" s="20">
        <v>9878.97809</v>
      </c>
      <c r="E546" s="30">
        <f t="shared" si="17"/>
        <v>17.889071081547527</v>
      </c>
      <c r="F546" s="30">
        <v>10083.46426</v>
      </c>
      <c r="G546" s="30">
        <f t="shared" si="16"/>
        <v>97.97206431512654</v>
      </c>
    </row>
    <row r="547" spans="1:7" ht="22.5">
      <c r="A547" s="13" t="s">
        <v>1032</v>
      </c>
      <c r="B547" s="11" t="s">
        <v>1111</v>
      </c>
      <c r="C547" s="20">
        <v>134920.5184</v>
      </c>
      <c r="D547" s="20">
        <v>19028.75883</v>
      </c>
      <c r="E547" s="30">
        <f t="shared" si="17"/>
        <v>14.103680489564438</v>
      </c>
      <c r="F547" s="30">
        <v>19352.991329999997</v>
      </c>
      <c r="G547" s="30">
        <f t="shared" si="16"/>
        <v>98.3246388402118</v>
      </c>
    </row>
    <row r="548" spans="1:7" ht="12.75">
      <c r="A548" s="13" t="s">
        <v>1033</v>
      </c>
      <c r="B548" s="11" t="s">
        <v>1112</v>
      </c>
      <c r="C548" s="20">
        <v>532564.1103299999</v>
      </c>
      <c r="D548" s="20">
        <v>107509.66526000001</v>
      </c>
      <c r="E548" s="30">
        <f t="shared" si="17"/>
        <v>20.18717806451177</v>
      </c>
      <c r="F548" s="30">
        <v>106161.15552</v>
      </c>
      <c r="G548" s="30">
        <f t="shared" si="16"/>
        <v>101.27024779769467</v>
      </c>
    </row>
    <row r="549" spans="1:7" ht="12.75">
      <c r="A549" s="13" t="s">
        <v>1034</v>
      </c>
      <c r="B549" s="11" t="s">
        <v>1113</v>
      </c>
      <c r="C549" s="20">
        <v>30500</v>
      </c>
      <c r="D549" s="20">
        <v>133.7125</v>
      </c>
      <c r="E549" s="30">
        <f t="shared" si="17"/>
        <v>0.43840163934426235</v>
      </c>
      <c r="F549" s="30">
        <v>10804.84358</v>
      </c>
      <c r="G549" s="30">
        <f t="shared" si="16"/>
        <v>1.2375236995332792</v>
      </c>
    </row>
    <row r="550" spans="1:7" ht="22.5">
      <c r="A550" s="13" t="s">
        <v>1035</v>
      </c>
      <c r="B550" s="11" t="s">
        <v>1114</v>
      </c>
      <c r="C550" s="20">
        <v>151706.55</v>
      </c>
      <c r="D550" s="20">
        <v>27038.487510000003</v>
      </c>
      <c r="E550" s="30">
        <f t="shared" si="17"/>
        <v>17.822887350612092</v>
      </c>
      <c r="F550" s="30">
        <v>22838.85411</v>
      </c>
      <c r="G550" s="30">
        <f t="shared" si="16"/>
        <v>118.38810905211392</v>
      </c>
    </row>
    <row r="551" spans="1:7" ht="12.75">
      <c r="A551" s="15" t="s">
        <v>1036</v>
      </c>
      <c r="B551" s="16" t="s">
        <v>1115</v>
      </c>
      <c r="C551" s="22">
        <v>8105199.3743199995</v>
      </c>
      <c r="D551" s="22">
        <v>1498956.59831</v>
      </c>
      <c r="E551" s="21">
        <f t="shared" si="17"/>
        <v>18.493765903639574</v>
      </c>
      <c r="F551" s="21">
        <v>1408135.88057</v>
      </c>
      <c r="G551" s="30">
        <f t="shared" si="16"/>
        <v>106.44971263023541</v>
      </c>
    </row>
    <row r="552" spans="1:7" ht="12.75">
      <c r="A552" s="13" t="s">
        <v>1037</v>
      </c>
      <c r="B552" s="11" t="s">
        <v>1116</v>
      </c>
      <c r="C552" s="20">
        <v>277291.75233</v>
      </c>
      <c r="D552" s="20">
        <v>51714.309259999995</v>
      </c>
      <c r="E552" s="30">
        <f t="shared" si="17"/>
        <v>18.64978270195924</v>
      </c>
      <c r="F552" s="30">
        <v>51123.793829999995</v>
      </c>
      <c r="G552" s="30">
        <f t="shared" si="16"/>
        <v>101.15506965692651</v>
      </c>
    </row>
    <row r="553" spans="1:7" ht="12.75">
      <c r="A553" s="13" t="s">
        <v>1038</v>
      </c>
      <c r="B553" s="11" t="s">
        <v>1117</v>
      </c>
      <c r="C553" s="20">
        <v>3500</v>
      </c>
      <c r="D553" s="20">
        <v>0</v>
      </c>
      <c r="E553" s="30">
        <f t="shared" si="17"/>
        <v>0</v>
      </c>
      <c r="F553" s="30">
        <v>0</v>
      </c>
      <c r="G553" s="30">
        <v>0</v>
      </c>
    </row>
    <row r="554" spans="1:7" ht="12.75">
      <c r="A554" s="13" t="s">
        <v>1039</v>
      </c>
      <c r="B554" s="11" t="s">
        <v>1118</v>
      </c>
      <c r="C554" s="20">
        <v>1752722.1</v>
      </c>
      <c r="D554" s="20">
        <v>411018.76576</v>
      </c>
      <c r="E554" s="30">
        <f t="shared" si="17"/>
        <v>23.45030999266797</v>
      </c>
      <c r="F554" s="30">
        <v>437201.34466</v>
      </c>
      <c r="G554" s="30">
        <f t="shared" si="16"/>
        <v>94.0113224216267</v>
      </c>
    </row>
    <row r="555" spans="1:7" ht="12.75">
      <c r="A555" s="13" t="s">
        <v>1040</v>
      </c>
      <c r="B555" s="11" t="s">
        <v>1119</v>
      </c>
      <c r="C555" s="20">
        <v>24430.1</v>
      </c>
      <c r="D555" s="20">
        <v>307.5</v>
      </c>
      <c r="E555" s="30">
        <f t="shared" si="17"/>
        <v>1.2586931694917336</v>
      </c>
      <c r="F555" s="30">
        <v>165.0523</v>
      </c>
      <c r="G555" s="30">
        <f t="shared" si="16"/>
        <v>186.30458345627417</v>
      </c>
    </row>
    <row r="556" spans="1:7" ht="12.75">
      <c r="A556" s="13" t="s">
        <v>1041</v>
      </c>
      <c r="B556" s="11" t="s">
        <v>1120</v>
      </c>
      <c r="C556" s="20">
        <v>390146.2</v>
      </c>
      <c r="D556" s="20">
        <v>68208.53504</v>
      </c>
      <c r="E556" s="30">
        <f t="shared" si="17"/>
        <v>17.48281414505639</v>
      </c>
      <c r="F556" s="30">
        <v>68081.81698</v>
      </c>
      <c r="G556" s="30">
        <f t="shared" si="16"/>
        <v>100.18612614295712</v>
      </c>
    </row>
    <row r="557" spans="1:7" ht="12.75">
      <c r="A557" s="13" t="s">
        <v>1042</v>
      </c>
      <c r="B557" s="11" t="s">
        <v>1121</v>
      </c>
      <c r="C557" s="20">
        <v>884582.64822</v>
      </c>
      <c r="D557" s="20">
        <v>121660.48240000001</v>
      </c>
      <c r="E557" s="30">
        <f t="shared" si="17"/>
        <v>13.75343306188643</v>
      </c>
      <c r="F557" s="30">
        <v>76801.81884</v>
      </c>
      <c r="G557" s="30">
        <f t="shared" si="16"/>
        <v>158.40833490343937</v>
      </c>
    </row>
    <row r="558" spans="1:7" ht="12.75">
      <c r="A558" s="13" t="s">
        <v>1043</v>
      </c>
      <c r="B558" s="11" t="s">
        <v>1122</v>
      </c>
      <c r="C558" s="20">
        <v>4376254.91586</v>
      </c>
      <c r="D558" s="20">
        <v>795411.8986699999</v>
      </c>
      <c r="E558" s="30">
        <f t="shared" si="17"/>
        <v>18.17562993845137</v>
      </c>
      <c r="F558" s="30">
        <v>727873.12391</v>
      </c>
      <c r="G558" s="30">
        <f t="shared" si="16"/>
        <v>109.27892135887558</v>
      </c>
    </row>
    <row r="559" spans="1:7" ht="12.75">
      <c r="A559" s="13" t="s">
        <v>1044</v>
      </c>
      <c r="B559" s="11" t="s">
        <v>1123</v>
      </c>
      <c r="C559" s="20">
        <v>118351.1</v>
      </c>
      <c r="D559" s="20">
        <v>13109.58791</v>
      </c>
      <c r="E559" s="30">
        <f t="shared" si="17"/>
        <v>11.076861904959058</v>
      </c>
      <c r="F559" s="30">
        <v>13571.073400000001</v>
      </c>
      <c r="G559" s="30">
        <f t="shared" si="16"/>
        <v>96.5994916069056</v>
      </c>
    </row>
    <row r="560" spans="1:7" ht="12.75">
      <c r="A560" s="13" t="s">
        <v>1045</v>
      </c>
      <c r="B560" s="11" t="s">
        <v>1124</v>
      </c>
      <c r="C560" s="20">
        <v>1115</v>
      </c>
      <c r="D560" s="20">
        <v>0</v>
      </c>
      <c r="E560" s="30">
        <f t="shared" si="17"/>
        <v>0</v>
      </c>
      <c r="F560" s="30">
        <v>0</v>
      </c>
      <c r="G560" s="30">
        <v>0</v>
      </c>
    </row>
    <row r="561" spans="1:7" ht="12.75">
      <c r="A561" s="13" t="s">
        <v>1046</v>
      </c>
      <c r="B561" s="11" t="s">
        <v>1125</v>
      </c>
      <c r="C561" s="20">
        <v>276805.55791000003</v>
      </c>
      <c r="D561" s="20">
        <v>37525.519270000004</v>
      </c>
      <c r="E561" s="30">
        <f t="shared" si="17"/>
        <v>13.55663504495129</v>
      </c>
      <c r="F561" s="30">
        <v>33317.85665</v>
      </c>
      <c r="G561" s="30">
        <f t="shared" si="16"/>
        <v>112.62885144203898</v>
      </c>
    </row>
    <row r="562" spans="1:7" ht="12.75">
      <c r="A562" s="15" t="s">
        <v>1047</v>
      </c>
      <c r="B562" s="16" t="s">
        <v>1126</v>
      </c>
      <c r="C562" s="22">
        <v>4106497.86138</v>
      </c>
      <c r="D562" s="22">
        <v>539744.28206</v>
      </c>
      <c r="E562" s="21">
        <f t="shared" si="17"/>
        <v>13.143664024181847</v>
      </c>
      <c r="F562" s="21">
        <v>774670.43291</v>
      </c>
      <c r="G562" s="30">
        <f t="shared" si="16"/>
        <v>69.6740522330877</v>
      </c>
    </row>
    <row r="563" spans="1:7" ht="12.75">
      <c r="A563" s="13" t="s">
        <v>1048</v>
      </c>
      <c r="B563" s="11" t="s">
        <v>1127</v>
      </c>
      <c r="C563" s="20">
        <v>1844555.3945499999</v>
      </c>
      <c r="D563" s="20">
        <v>186718.76369</v>
      </c>
      <c r="E563" s="30">
        <f t="shared" si="17"/>
        <v>10.122697547695614</v>
      </c>
      <c r="F563" s="30">
        <v>390514.80759</v>
      </c>
      <c r="G563" s="30">
        <f t="shared" si="16"/>
        <v>47.81349133527231</v>
      </c>
    </row>
    <row r="564" spans="1:7" ht="12.75">
      <c r="A564" s="13" t="s">
        <v>1049</v>
      </c>
      <c r="B564" s="11" t="s">
        <v>1128</v>
      </c>
      <c r="C564" s="20">
        <v>1017917.00637</v>
      </c>
      <c r="D564" s="20">
        <v>123189.41259</v>
      </c>
      <c r="E564" s="30">
        <f t="shared" si="17"/>
        <v>12.102107717927469</v>
      </c>
      <c r="F564" s="30">
        <v>170407.26286000002</v>
      </c>
      <c r="G564" s="30">
        <f t="shared" si="16"/>
        <v>72.29117499012213</v>
      </c>
    </row>
    <row r="565" spans="1:7" ht="12.75">
      <c r="A565" s="13" t="s">
        <v>1050</v>
      </c>
      <c r="B565" s="11" t="s">
        <v>1129</v>
      </c>
      <c r="C565" s="20">
        <v>983787.84118</v>
      </c>
      <c r="D565" s="20">
        <v>167526.5435</v>
      </c>
      <c r="E565" s="30">
        <f t="shared" si="17"/>
        <v>17.028726772945376</v>
      </c>
      <c r="F565" s="30">
        <v>149466.62709</v>
      </c>
      <c r="G565" s="30">
        <f t="shared" si="16"/>
        <v>112.08290891526266</v>
      </c>
    </row>
    <row r="566" spans="1:7" ht="12.75">
      <c r="A566" s="13" t="s">
        <v>1051</v>
      </c>
      <c r="B566" s="11" t="s">
        <v>1130</v>
      </c>
      <c r="C566" s="20">
        <v>260237.61928</v>
      </c>
      <c r="D566" s="20">
        <v>62309.56228</v>
      </c>
      <c r="E566" s="30">
        <f t="shared" si="17"/>
        <v>23.943333962396366</v>
      </c>
      <c r="F566" s="30">
        <v>64281.735369999995</v>
      </c>
      <c r="G566" s="30">
        <f t="shared" si="16"/>
        <v>96.93198530088159</v>
      </c>
    </row>
    <row r="567" spans="1:7" ht="12.75">
      <c r="A567" s="15" t="s">
        <v>1052</v>
      </c>
      <c r="B567" s="16" t="s">
        <v>1131</v>
      </c>
      <c r="C567" s="22">
        <v>105398.4</v>
      </c>
      <c r="D567" s="22">
        <v>14775.93772</v>
      </c>
      <c r="E567" s="21">
        <f t="shared" si="17"/>
        <v>14.019129056987584</v>
      </c>
      <c r="F567" s="21">
        <v>16972.635489999997</v>
      </c>
      <c r="G567" s="30">
        <f t="shared" si="16"/>
        <v>87.05741502965608</v>
      </c>
    </row>
    <row r="568" spans="1:7" ht="12.75">
      <c r="A568" s="13" t="s">
        <v>1053</v>
      </c>
      <c r="B568" s="11" t="s">
        <v>1132</v>
      </c>
      <c r="C568" s="20">
        <v>110</v>
      </c>
      <c r="D568" s="20">
        <v>0</v>
      </c>
      <c r="E568" s="30">
        <f t="shared" si="17"/>
        <v>0</v>
      </c>
      <c r="F568" s="30">
        <v>0</v>
      </c>
      <c r="G568" s="30">
        <v>0</v>
      </c>
    </row>
    <row r="569" spans="1:7" ht="22.5">
      <c r="A569" s="13" t="s">
        <v>1054</v>
      </c>
      <c r="B569" s="11" t="s">
        <v>1133</v>
      </c>
      <c r="C569" s="20">
        <v>35035.4</v>
      </c>
      <c r="D569" s="20">
        <v>5734.84567</v>
      </c>
      <c r="E569" s="30">
        <f t="shared" si="17"/>
        <v>16.368717554245134</v>
      </c>
      <c r="F569" s="30">
        <v>4291.55487</v>
      </c>
      <c r="G569" s="30">
        <f t="shared" si="16"/>
        <v>133.6309529697333</v>
      </c>
    </row>
    <row r="570" spans="1:7" ht="12.75">
      <c r="A570" s="13" t="s">
        <v>1055</v>
      </c>
      <c r="B570" s="11" t="s">
        <v>1134</v>
      </c>
      <c r="C570" s="20">
        <v>70253</v>
      </c>
      <c r="D570" s="20">
        <v>9041.092050000001</v>
      </c>
      <c r="E570" s="30">
        <f t="shared" si="17"/>
        <v>12.86933234167936</v>
      </c>
      <c r="F570" s="30">
        <v>12681.080619999999</v>
      </c>
      <c r="G570" s="30">
        <f t="shared" si="16"/>
        <v>71.29591176749418</v>
      </c>
    </row>
    <row r="571" spans="1:7" ht="12.75">
      <c r="A571" s="15" t="s">
        <v>1056</v>
      </c>
      <c r="B571" s="16" t="s">
        <v>1135</v>
      </c>
      <c r="C571" s="22">
        <v>16525786.3283</v>
      </c>
      <c r="D571" s="22">
        <v>3419706.9645599998</v>
      </c>
      <c r="E571" s="21">
        <f t="shared" si="17"/>
        <v>20.693157327732337</v>
      </c>
      <c r="F571" s="21">
        <v>3183025.72989</v>
      </c>
      <c r="G571" s="30">
        <f t="shared" si="16"/>
        <v>107.43573111732839</v>
      </c>
    </row>
    <row r="572" spans="1:7" ht="12.75">
      <c r="A572" s="13" t="s">
        <v>1057</v>
      </c>
      <c r="B572" s="11" t="s">
        <v>1136</v>
      </c>
      <c r="C572" s="20">
        <v>4012376.07861</v>
      </c>
      <c r="D572" s="20">
        <v>834900.5826900001</v>
      </c>
      <c r="E572" s="30">
        <f t="shared" si="17"/>
        <v>20.808133792364575</v>
      </c>
      <c r="F572" s="30">
        <v>805713.2374</v>
      </c>
      <c r="G572" s="30">
        <f t="shared" si="16"/>
        <v>103.62254756843592</v>
      </c>
    </row>
    <row r="573" spans="1:7" ht="12.75">
      <c r="A573" s="13" t="s">
        <v>1058</v>
      </c>
      <c r="B573" s="11" t="s">
        <v>1137</v>
      </c>
      <c r="C573" s="20">
        <v>9846796.9468</v>
      </c>
      <c r="D573" s="20">
        <v>2057831.25313</v>
      </c>
      <c r="E573" s="30">
        <f t="shared" si="17"/>
        <v>20.8984836820338</v>
      </c>
      <c r="F573" s="30">
        <v>1898072.8155999999</v>
      </c>
      <c r="G573" s="30">
        <f t="shared" si="16"/>
        <v>108.4168761186066</v>
      </c>
    </row>
    <row r="574" spans="1:7" ht="12.75">
      <c r="A574" s="13" t="s">
        <v>1059</v>
      </c>
      <c r="B574" s="11" t="s">
        <v>1138</v>
      </c>
      <c r="C574" s="20">
        <v>1602769.8</v>
      </c>
      <c r="D574" s="20">
        <v>310207.81152999995</v>
      </c>
      <c r="E574" s="30">
        <f t="shared" si="17"/>
        <v>19.354483190911132</v>
      </c>
      <c r="F574" s="30">
        <v>311656.21002999996</v>
      </c>
      <c r="G574" s="30">
        <f t="shared" si="16"/>
        <v>99.53525761612111</v>
      </c>
    </row>
    <row r="575" spans="1:7" ht="22.5">
      <c r="A575" s="13" t="s">
        <v>1060</v>
      </c>
      <c r="B575" s="11" t="s">
        <v>1139</v>
      </c>
      <c r="C575" s="20">
        <v>56817.97881</v>
      </c>
      <c r="D575" s="20">
        <v>10648.163630000001</v>
      </c>
      <c r="E575" s="30">
        <f t="shared" si="17"/>
        <v>18.740834948753786</v>
      </c>
      <c r="F575" s="30">
        <v>10515.20397</v>
      </c>
      <c r="G575" s="30">
        <f t="shared" si="16"/>
        <v>101.26445155395307</v>
      </c>
    </row>
    <row r="576" spans="1:7" ht="12.75">
      <c r="A576" s="13" t="s">
        <v>1061</v>
      </c>
      <c r="B576" s="11" t="s">
        <v>1140</v>
      </c>
      <c r="C576" s="20">
        <v>96</v>
      </c>
      <c r="D576" s="20">
        <v>14</v>
      </c>
      <c r="E576" s="30">
        <f t="shared" si="17"/>
        <v>14.583333333333334</v>
      </c>
      <c r="F576" s="30">
        <v>20</v>
      </c>
      <c r="G576" s="30">
        <f t="shared" si="16"/>
        <v>70</v>
      </c>
    </row>
    <row r="577" spans="1:7" ht="12.75">
      <c r="A577" s="13" t="s">
        <v>1062</v>
      </c>
      <c r="B577" s="11" t="s">
        <v>1141</v>
      </c>
      <c r="C577" s="20">
        <v>274231.27163</v>
      </c>
      <c r="D577" s="20">
        <v>19908.70519</v>
      </c>
      <c r="E577" s="30">
        <f t="shared" si="17"/>
        <v>7.259823094450494</v>
      </c>
      <c r="F577" s="30">
        <v>18734.12294</v>
      </c>
      <c r="G577" s="30">
        <f t="shared" si="16"/>
        <v>106.26974774192443</v>
      </c>
    </row>
    <row r="578" spans="1:7" ht="12.75">
      <c r="A578" s="13" t="s">
        <v>1063</v>
      </c>
      <c r="B578" s="11" t="s">
        <v>1142</v>
      </c>
      <c r="C578" s="20">
        <v>732698.25245</v>
      </c>
      <c r="D578" s="20">
        <v>186196.44838999998</v>
      </c>
      <c r="E578" s="30">
        <f t="shared" si="17"/>
        <v>25.412432439601893</v>
      </c>
      <c r="F578" s="30">
        <v>138314.13994999998</v>
      </c>
      <c r="G578" s="30">
        <f t="shared" si="16"/>
        <v>134.6185201724923</v>
      </c>
    </row>
    <row r="579" spans="1:7" ht="12.75">
      <c r="A579" s="15" t="s">
        <v>1064</v>
      </c>
      <c r="B579" s="16" t="s">
        <v>1143</v>
      </c>
      <c r="C579" s="22">
        <v>2195770.57121</v>
      </c>
      <c r="D579" s="22">
        <v>424015.95139999996</v>
      </c>
      <c r="E579" s="21">
        <f t="shared" si="17"/>
        <v>19.310576294241066</v>
      </c>
      <c r="F579" s="21">
        <v>408305.92306</v>
      </c>
      <c r="G579" s="30">
        <f t="shared" si="16"/>
        <v>103.84761215861455</v>
      </c>
    </row>
    <row r="580" spans="1:7" ht="12.75">
      <c r="A580" s="13" t="s">
        <v>1065</v>
      </c>
      <c r="B580" s="11" t="s">
        <v>1144</v>
      </c>
      <c r="C580" s="20">
        <v>1987478.20626</v>
      </c>
      <c r="D580" s="20">
        <v>385370.57613999996</v>
      </c>
      <c r="E580" s="30">
        <f t="shared" si="17"/>
        <v>19.38992714114754</v>
      </c>
      <c r="F580" s="30">
        <v>370886.48616000003</v>
      </c>
      <c r="G580" s="30">
        <f t="shared" si="16"/>
        <v>103.90526226230618</v>
      </c>
    </row>
    <row r="581" spans="1:7" ht="12.75">
      <c r="A581" s="13" t="s">
        <v>1066</v>
      </c>
      <c r="B581" s="11" t="s">
        <v>1145</v>
      </c>
      <c r="C581" s="20">
        <v>208292.36495</v>
      </c>
      <c r="D581" s="20">
        <v>38645.37526</v>
      </c>
      <c r="E581" s="30">
        <f t="shared" si="17"/>
        <v>18.553428623884855</v>
      </c>
      <c r="F581" s="30">
        <v>37419.4369</v>
      </c>
      <c r="G581" s="30">
        <f t="shared" si="16"/>
        <v>103.27620739797932</v>
      </c>
    </row>
    <row r="582" spans="1:7" ht="12.75">
      <c r="A582" s="15" t="s">
        <v>1067</v>
      </c>
      <c r="B582" s="16" t="s">
        <v>1146</v>
      </c>
      <c r="C582" s="22">
        <v>10359868</v>
      </c>
      <c r="D582" s="22">
        <v>2281042.21897</v>
      </c>
      <c r="E582" s="21">
        <f t="shared" si="17"/>
        <v>22.01806257541119</v>
      </c>
      <c r="F582" s="21">
        <v>2109022.9364300002</v>
      </c>
      <c r="G582" s="30">
        <f t="shared" si="16"/>
        <v>108.15634953838773</v>
      </c>
    </row>
    <row r="583" spans="1:7" ht="12.75">
      <c r="A583" s="13" t="s">
        <v>1068</v>
      </c>
      <c r="B583" s="11" t="s">
        <v>1147</v>
      </c>
      <c r="C583" s="20">
        <v>1644229.2</v>
      </c>
      <c r="D583" s="20">
        <v>282622.66761</v>
      </c>
      <c r="E583" s="30">
        <f t="shared" si="17"/>
        <v>17.188763440644408</v>
      </c>
      <c r="F583" s="30">
        <v>287765.10044999997</v>
      </c>
      <c r="G583" s="30">
        <f t="shared" si="16"/>
        <v>98.21297550260321</v>
      </c>
    </row>
    <row r="584" spans="1:7" ht="12.75">
      <c r="A584" s="13" t="s">
        <v>1069</v>
      </c>
      <c r="B584" s="11" t="s">
        <v>1148</v>
      </c>
      <c r="C584" s="20">
        <v>988407.7</v>
      </c>
      <c r="D584" s="20">
        <v>422416.20256</v>
      </c>
      <c r="E584" s="30">
        <f t="shared" si="17"/>
        <v>42.73704085469994</v>
      </c>
      <c r="F584" s="30">
        <v>303925.5917</v>
      </c>
      <c r="G584" s="30">
        <f t="shared" si="16"/>
        <v>138.98671717548555</v>
      </c>
    </row>
    <row r="585" spans="1:7" ht="12.75">
      <c r="A585" s="13" t="s">
        <v>1070</v>
      </c>
      <c r="B585" s="11" t="s">
        <v>1149</v>
      </c>
      <c r="C585" s="20">
        <v>59740.1</v>
      </c>
      <c r="D585" s="20">
        <v>9019.314269999999</v>
      </c>
      <c r="E585" s="30">
        <f t="shared" si="17"/>
        <v>15.09758816942054</v>
      </c>
      <c r="F585" s="30">
        <v>6640.7075</v>
      </c>
      <c r="G585" s="30">
        <f t="shared" si="16"/>
        <v>135.81857460217904</v>
      </c>
    </row>
    <row r="586" spans="1:7" ht="12.75">
      <c r="A586" s="13" t="s">
        <v>1071</v>
      </c>
      <c r="B586" s="11" t="s">
        <v>1150</v>
      </c>
      <c r="C586" s="20">
        <v>121295.3</v>
      </c>
      <c r="D586" s="20">
        <v>23851.2</v>
      </c>
      <c r="E586" s="30">
        <f t="shared" si="17"/>
        <v>19.663746245732522</v>
      </c>
      <c r="F586" s="30">
        <v>35413.15</v>
      </c>
      <c r="G586" s="30">
        <f t="shared" si="16"/>
        <v>67.35125228905082</v>
      </c>
    </row>
    <row r="587" spans="1:7" ht="12.75">
      <c r="A587" s="13" t="s">
        <v>1072</v>
      </c>
      <c r="B587" s="11" t="s">
        <v>1151</v>
      </c>
      <c r="C587" s="20">
        <v>390553.7</v>
      </c>
      <c r="D587" s="20">
        <v>125666.5956</v>
      </c>
      <c r="E587" s="30">
        <f t="shared" si="17"/>
        <v>32.17652158973273</v>
      </c>
      <c r="F587" s="30">
        <v>121645.06251999999</v>
      </c>
      <c r="G587" s="30">
        <f t="shared" si="16"/>
        <v>103.3059566879986</v>
      </c>
    </row>
    <row r="588" spans="1:7" ht="27" customHeight="1">
      <c r="A588" s="13" t="s">
        <v>1073</v>
      </c>
      <c r="B588" s="11" t="s">
        <v>1152</v>
      </c>
      <c r="C588" s="20">
        <v>82241</v>
      </c>
      <c r="D588" s="20">
        <v>13842.97563</v>
      </c>
      <c r="E588" s="30">
        <f t="shared" si="17"/>
        <v>16.832207329677413</v>
      </c>
      <c r="F588" s="30">
        <v>14624.58442</v>
      </c>
      <c r="G588" s="30">
        <f t="shared" si="16"/>
        <v>94.65551452572491</v>
      </c>
    </row>
    <row r="589" spans="1:7" ht="12.75">
      <c r="A589" s="13" t="s">
        <v>1074</v>
      </c>
      <c r="B589" s="11" t="s">
        <v>1153</v>
      </c>
      <c r="C589" s="20">
        <v>7073401</v>
      </c>
      <c r="D589" s="20">
        <v>1403623.2633</v>
      </c>
      <c r="E589" s="30">
        <f t="shared" si="17"/>
        <v>19.84368288041354</v>
      </c>
      <c r="F589" s="30">
        <v>1339008.73984</v>
      </c>
      <c r="G589" s="30">
        <f t="shared" si="16"/>
        <v>104.82554904516314</v>
      </c>
    </row>
    <row r="590" spans="1:7" ht="12.75">
      <c r="A590" s="15" t="s">
        <v>1075</v>
      </c>
      <c r="B590" s="16" t="s">
        <v>1154</v>
      </c>
      <c r="C590" s="22">
        <v>9776980.62679</v>
      </c>
      <c r="D590" s="22">
        <v>2427756.65823</v>
      </c>
      <c r="E590" s="21">
        <f t="shared" si="17"/>
        <v>24.831353880130237</v>
      </c>
      <c r="F590" s="21">
        <v>2121834.352</v>
      </c>
      <c r="G590" s="21">
        <f t="shared" si="16"/>
        <v>114.41782229332105</v>
      </c>
    </row>
    <row r="591" spans="1:7" ht="12.75">
      <c r="A591" s="13" t="s">
        <v>1076</v>
      </c>
      <c r="B591" s="11" t="s">
        <v>1155</v>
      </c>
      <c r="C591" s="20">
        <v>241069.96430000002</v>
      </c>
      <c r="D591" s="20">
        <v>55589.022240000006</v>
      </c>
      <c r="E591" s="30">
        <f t="shared" si="17"/>
        <v>23.059290028691475</v>
      </c>
      <c r="F591" s="30">
        <v>55585.68722</v>
      </c>
      <c r="G591" s="30">
        <f t="shared" si="16"/>
        <v>100.00599978189855</v>
      </c>
    </row>
    <row r="592" spans="1:7" ht="12.75">
      <c r="A592" s="13" t="s">
        <v>1077</v>
      </c>
      <c r="B592" s="11" t="s">
        <v>1156</v>
      </c>
      <c r="C592" s="20">
        <v>1481577.2</v>
      </c>
      <c r="D592" s="20">
        <v>421455</v>
      </c>
      <c r="E592" s="30">
        <f t="shared" si="17"/>
        <v>28.446374579738404</v>
      </c>
      <c r="F592" s="30">
        <v>362846</v>
      </c>
      <c r="G592" s="30">
        <f t="shared" si="16"/>
        <v>116.15258263836448</v>
      </c>
    </row>
    <row r="593" spans="1:7" ht="12.75">
      <c r="A593" s="13" t="s">
        <v>1078</v>
      </c>
      <c r="B593" s="11" t="s">
        <v>1157</v>
      </c>
      <c r="C593" s="20">
        <v>5845205.31529</v>
      </c>
      <c r="D593" s="20">
        <v>1487664.57209</v>
      </c>
      <c r="E593" s="30">
        <f t="shared" si="17"/>
        <v>25.45102339174534</v>
      </c>
      <c r="F593" s="30">
        <v>1308639.42771</v>
      </c>
      <c r="G593" s="30">
        <f t="shared" si="16"/>
        <v>113.68024992898751</v>
      </c>
    </row>
    <row r="594" spans="1:7" ht="12.75">
      <c r="A594" s="13" t="s">
        <v>1079</v>
      </c>
      <c r="B594" s="11" t="s">
        <v>1158</v>
      </c>
      <c r="C594" s="20">
        <v>1817536.0472000001</v>
      </c>
      <c r="D594" s="20">
        <v>390942.72618</v>
      </c>
      <c r="E594" s="30">
        <f t="shared" si="17"/>
        <v>21.50948955220259</v>
      </c>
      <c r="F594" s="30">
        <v>288474.10683</v>
      </c>
      <c r="G594" s="30">
        <f t="shared" si="16"/>
        <v>135.52090704986063</v>
      </c>
    </row>
    <row r="595" spans="1:7" ht="12.75">
      <c r="A595" s="13" t="s">
        <v>1080</v>
      </c>
      <c r="B595" s="11" t="s">
        <v>1159</v>
      </c>
      <c r="C595" s="20">
        <v>391592.1</v>
      </c>
      <c r="D595" s="20">
        <v>72105.33772</v>
      </c>
      <c r="E595" s="30">
        <f aca="true" t="shared" si="18" ref="E595:E660">D595/C595*100</f>
        <v>18.413379054378268</v>
      </c>
      <c r="F595" s="30">
        <v>106289.13024</v>
      </c>
      <c r="G595" s="30">
        <f aca="true" t="shared" si="19" ref="G595:G658">D595/F595*100</f>
        <v>67.83886325646539</v>
      </c>
    </row>
    <row r="596" spans="1:7" ht="12.75">
      <c r="A596" s="15" t="s">
        <v>1081</v>
      </c>
      <c r="B596" s="16" t="s">
        <v>1160</v>
      </c>
      <c r="C596" s="22">
        <v>695951.14603</v>
      </c>
      <c r="D596" s="22">
        <v>184646.20343</v>
      </c>
      <c r="E596" s="21">
        <f t="shared" si="18"/>
        <v>26.531489240775034</v>
      </c>
      <c r="F596" s="21">
        <v>192929.92614</v>
      </c>
      <c r="G596" s="21">
        <f t="shared" si="19"/>
        <v>95.70635677122019</v>
      </c>
    </row>
    <row r="597" spans="1:7" ht="12.75">
      <c r="A597" s="13" t="s">
        <v>1082</v>
      </c>
      <c r="B597" s="11" t="s">
        <v>1161</v>
      </c>
      <c r="C597" s="20">
        <v>63683.55929999999</v>
      </c>
      <c r="D597" s="20">
        <v>10659.41357</v>
      </c>
      <c r="E597" s="30">
        <f t="shared" si="18"/>
        <v>16.73809329623949</v>
      </c>
      <c r="F597" s="30">
        <v>11341.9078</v>
      </c>
      <c r="G597" s="30">
        <f t="shared" si="19"/>
        <v>93.98254471791773</v>
      </c>
    </row>
    <row r="598" spans="1:7" ht="12.75">
      <c r="A598" s="13" t="s">
        <v>1083</v>
      </c>
      <c r="B598" s="11" t="s">
        <v>1162</v>
      </c>
      <c r="C598" s="20">
        <v>386441.98038</v>
      </c>
      <c r="D598" s="20">
        <v>85739.99382999999</v>
      </c>
      <c r="E598" s="30">
        <f t="shared" si="18"/>
        <v>22.187028890000324</v>
      </c>
      <c r="F598" s="30">
        <v>85541.15226999999</v>
      </c>
      <c r="G598" s="30">
        <f t="shared" si="19"/>
        <v>100.23245134619228</v>
      </c>
    </row>
    <row r="599" spans="1:7" ht="12.75">
      <c r="A599" s="13" t="s">
        <v>1084</v>
      </c>
      <c r="B599" s="11" t="s">
        <v>1163</v>
      </c>
      <c r="C599" s="20">
        <v>206287.4</v>
      </c>
      <c r="D599" s="20">
        <v>81165.20393</v>
      </c>
      <c r="E599" s="30">
        <f t="shared" si="18"/>
        <v>39.34569146249359</v>
      </c>
      <c r="F599" s="30">
        <v>89720.56812000001</v>
      </c>
      <c r="G599" s="30">
        <f t="shared" si="19"/>
        <v>90.46443377558941</v>
      </c>
    </row>
    <row r="600" spans="1:7" ht="12.75">
      <c r="A600" s="13" t="s">
        <v>1085</v>
      </c>
      <c r="B600" s="11" t="s">
        <v>1164</v>
      </c>
      <c r="C600" s="20">
        <v>39538.20635</v>
      </c>
      <c r="D600" s="20">
        <v>7081.5921</v>
      </c>
      <c r="E600" s="30">
        <f t="shared" si="18"/>
        <v>17.91075709735629</v>
      </c>
      <c r="F600" s="30">
        <v>6326.29795</v>
      </c>
      <c r="G600" s="30">
        <f t="shared" si="19"/>
        <v>111.93895949842198</v>
      </c>
    </row>
    <row r="601" spans="1:7" ht="12.75">
      <c r="A601" s="15" t="s">
        <v>1086</v>
      </c>
      <c r="B601" s="16" t="s">
        <v>1165</v>
      </c>
      <c r="C601" s="22">
        <v>211135.421</v>
      </c>
      <c r="D601" s="22">
        <v>31658.70169</v>
      </c>
      <c r="E601" s="21">
        <f t="shared" si="18"/>
        <v>14.994500468019528</v>
      </c>
      <c r="F601" s="21">
        <v>28114.07196</v>
      </c>
      <c r="G601" s="21">
        <f t="shared" si="19"/>
        <v>112.60802680964612</v>
      </c>
    </row>
    <row r="602" spans="1:7" ht="12.75">
      <c r="A602" s="13" t="s">
        <v>1087</v>
      </c>
      <c r="B602" s="11" t="s">
        <v>1166</v>
      </c>
      <c r="C602" s="20">
        <v>8858.641</v>
      </c>
      <c r="D602" s="20">
        <v>1958.07312</v>
      </c>
      <c r="E602" s="30">
        <f t="shared" si="18"/>
        <v>22.103538454713316</v>
      </c>
      <c r="F602" s="30">
        <v>2392.4089</v>
      </c>
      <c r="G602" s="30">
        <f t="shared" si="19"/>
        <v>81.84525312541682</v>
      </c>
    </row>
    <row r="603" spans="1:7" ht="12.75">
      <c r="A603" s="13" t="s">
        <v>1088</v>
      </c>
      <c r="B603" s="11" t="s">
        <v>1167</v>
      </c>
      <c r="C603" s="20">
        <v>45017.37</v>
      </c>
      <c r="D603" s="20">
        <v>11052.00299</v>
      </c>
      <c r="E603" s="30">
        <f t="shared" si="18"/>
        <v>24.550530139810476</v>
      </c>
      <c r="F603" s="30">
        <v>10715.43438</v>
      </c>
      <c r="G603" s="30">
        <f t="shared" si="19"/>
        <v>103.14097028701137</v>
      </c>
    </row>
    <row r="604" spans="1:7" ht="12.75">
      <c r="A604" s="13" t="s">
        <v>1089</v>
      </c>
      <c r="B604" s="11" t="s">
        <v>1168</v>
      </c>
      <c r="C604" s="20">
        <v>157259.41</v>
      </c>
      <c r="D604" s="20">
        <v>18648.62558</v>
      </c>
      <c r="E604" s="30">
        <f t="shared" si="18"/>
        <v>11.858511729123236</v>
      </c>
      <c r="F604" s="30">
        <v>15006.22868</v>
      </c>
      <c r="G604" s="30">
        <f t="shared" si="19"/>
        <v>124.27256692985435</v>
      </c>
    </row>
    <row r="605" spans="1:7" ht="21.75">
      <c r="A605" s="15" t="s">
        <v>1090</v>
      </c>
      <c r="B605" s="16" t="s">
        <v>1169</v>
      </c>
      <c r="C605" s="22">
        <v>2596366.21769</v>
      </c>
      <c r="D605" s="22">
        <v>355986.55007</v>
      </c>
      <c r="E605" s="21">
        <f t="shared" si="18"/>
        <v>13.710952932777065</v>
      </c>
      <c r="F605" s="21">
        <v>450343.62330000004</v>
      </c>
      <c r="G605" s="21">
        <f t="shared" si="19"/>
        <v>79.0477607879565</v>
      </c>
    </row>
    <row r="606" spans="1:7" ht="12.75">
      <c r="A606" s="13" t="s">
        <v>1091</v>
      </c>
      <c r="B606" s="11" t="s">
        <v>1170</v>
      </c>
      <c r="C606" s="20">
        <v>2596366.21769</v>
      </c>
      <c r="D606" s="20">
        <v>355986.55007</v>
      </c>
      <c r="E606" s="30">
        <f t="shared" si="18"/>
        <v>13.710952932777065</v>
      </c>
      <c r="F606" s="30">
        <v>450343.62330000004</v>
      </c>
      <c r="G606" s="30">
        <f t="shared" si="19"/>
        <v>79.0477607879565</v>
      </c>
    </row>
    <row r="607" spans="1:7" ht="32.25">
      <c r="A607" s="15" t="s">
        <v>1092</v>
      </c>
      <c r="B607" s="16" t="s">
        <v>1171</v>
      </c>
      <c r="C607" s="22">
        <v>473076.41323</v>
      </c>
      <c r="D607" s="22">
        <v>36.937949999999994</v>
      </c>
      <c r="E607" s="21">
        <f t="shared" si="18"/>
        <v>0.007808030366130624</v>
      </c>
      <c r="F607" s="21">
        <v>4512.9</v>
      </c>
      <c r="G607" s="30">
        <f t="shared" si="19"/>
        <v>0.8184969753373661</v>
      </c>
    </row>
    <row r="608" spans="1:7" ht="22.5">
      <c r="A608" s="13" t="s">
        <v>1093</v>
      </c>
      <c r="B608" s="11" t="s">
        <v>1172</v>
      </c>
      <c r="C608" s="20">
        <v>1579.15</v>
      </c>
      <c r="D608" s="20">
        <v>0</v>
      </c>
      <c r="E608" s="30">
        <f t="shared" si="18"/>
        <v>0</v>
      </c>
      <c r="F608" s="30">
        <v>3612.9</v>
      </c>
      <c r="G608" s="30">
        <f t="shared" si="19"/>
        <v>0</v>
      </c>
    </row>
    <row r="609" spans="1:7" ht="12.75">
      <c r="A609" s="13" t="s">
        <v>1094</v>
      </c>
      <c r="B609" s="11" t="s">
        <v>1173</v>
      </c>
      <c r="C609" s="20">
        <v>206066.2</v>
      </c>
      <c r="D609" s="20">
        <v>0</v>
      </c>
      <c r="E609" s="30">
        <f t="shared" si="18"/>
        <v>0</v>
      </c>
      <c r="F609" s="30">
        <v>0</v>
      </c>
      <c r="G609" s="30">
        <v>0</v>
      </c>
    </row>
    <row r="610" spans="1:7" ht="12.75">
      <c r="A610" s="13" t="s">
        <v>1095</v>
      </c>
      <c r="B610" s="11" t="s">
        <v>1174</v>
      </c>
      <c r="C610" s="20">
        <v>265431.06322999997</v>
      </c>
      <c r="D610" s="20">
        <v>36.937949999999994</v>
      </c>
      <c r="E610" s="30">
        <f t="shared" si="18"/>
        <v>0.013916212198567245</v>
      </c>
      <c r="F610" s="30">
        <v>900</v>
      </c>
      <c r="G610" s="30">
        <f t="shared" si="19"/>
        <v>4.104216666666666</v>
      </c>
    </row>
    <row r="611" spans="1:7" ht="12.75">
      <c r="A611" s="15" t="s">
        <v>1096</v>
      </c>
      <c r="B611" s="16" t="s">
        <v>11</v>
      </c>
      <c r="C611" s="22">
        <f>C7-C532</f>
        <v>-4499106.649460003</v>
      </c>
      <c r="D611" s="22">
        <v>2290190.21079</v>
      </c>
      <c r="E611" s="21">
        <v>0</v>
      </c>
      <c r="F611" s="21">
        <v>2122496.43677</v>
      </c>
      <c r="G611" s="21">
        <f t="shared" si="19"/>
        <v>107.90078000202419</v>
      </c>
    </row>
    <row r="612" spans="1:7" ht="12.75">
      <c r="A612" s="15" t="s">
        <v>1175</v>
      </c>
      <c r="B612" s="16" t="s">
        <v>11</v>
      </c>
      <c r="C612" s="22">
        <f>C613+C672</f>
        <v>4499106.6494599935</v>
      </c>
      <c r="D612" s="22">
        <v>-2290190.21079</v>
      </c>
      <c r="E612" s="21">
        <v>0</v>
      </c>
      <c r="F612" s="21">
        <v>-2122496.43677</v>
      </c>
      <c r="G612" s="21">
        <f t="shared" si="19"/>
        <v>107.90078000202419</v>
      </c>
    </row>
    <row r="613" spans="1:7" ht="21.75">
      <c r="A613" s="15" t="s">
        <v>1176</v>
      </c>
      <c r="B613" s="16" t="s">
        <v>1249</v>
      </c>
      <c r="C613" s="22">
        <v>2322817.843</v>
      </c>
      <c r="D613" s="22">
        <v>-2500705.633</v>
      </c>
      <c r="E613" s="21">
        <v>0</v>
      </c>
      <c r="F613" s="21">
        <v>-98952.185</v>
      </c>
      <c r="G613" s="21" t="s">
        <v>1365</v>
      </c>
    </row>
    <row r="614" spans="1:7" ht="22.5">
      <c r="A614" s="13" t="s">
        <v>1177</v>
      </c>
      <c r="B614" s="11" t="s">
        <v>1250</v>
      </c>
      <c r="C614" s="20">
        <v>2250000</v>
      </c>
      <c r="D614" s="20">
        <v>0</v>
      </c>
      <c r="E614" s="30">
        <f t="shared" si="18"/>
        <v>0</v>
      </c>
      <c r="F614" s="30">
        <v>0</v>
      </c>
      <c r="G614" s="30">
        <v>0</v>
      </c>
    </row>
    <row r="615" spans="1:7" ht="33.75">
      <c r="A615" s="13" t="s">
        <v>1178</v>
      </c>
      <c r="B615" s="11" t="s">
        <v>1251</v>
      </c>
      <c r="C615" s="20">
        <v>3000000</v>
      </c>
      <c r="D615" s="20">
        <v>0</v>
      </c>
      <c r="E615" s="30">
        <f t="shared" si="18"/>
        <v>0</v>
      </c>
      <c r="F615" s="30">
        <v>0</v>
      </c>
      <c r="G615" s="30">
        <v>0</v>
      </c>
    </row>
    <row r="616" spans="1:7" ht="33.75">
      <c r="A616" s="13" t="s">
        <v>1179</v>
      </c>
      <c r="B616" s="11" t="s">
        <v>1252</v>
      </c>
      <c r="C616" s="20">
        <v>-750000</v>
      </c>
      <c r="D616" s="20">
        <v>0</v>
      </c>
      <c r="E616" s="30">
        <f t="shared" si="18"/>
        <v>0</v>
      </c>
      <c r="F616" s="30">
        <v>0</v>
      </c>
      <c r="G616" s="30">
        <v>0</v>
      </c>
    </row>
    <row r="617" spans="1:7" ht="33.75">
      <c r="A617" s="13" t="s">
        <v>1180</v>
      </c>
      <c r="B617" s="11" t="s">
        <v>1253</v>
      </c>
      <c r="C617" s="20">
        <v>3000000</v>
      </c>
      <c r="D617" s="20">
        <v>0</v>
      </c>
      <c r="E617" s="30">
        <f t="shared" si="18"/>
        <v>0</v>
      </c>
      <c r="F617" s="30">
        <v>0</v>
      </c>
      <c r="G617" s="30">
        <v>0</v>
      </c>
    </row>
    <row r="618" spans="1:7" ht="33.75">
      <c r="A618" s="13" t="s">
        <v>1181</v>
      </c>
      <c r="B618" s="11" t="s">
        <v>1254</v>
      </c>
      <c r="C618" s="20">
        <v>-750000</v>
      </c>
      <c r="D618" s="20">
        <v>0</v>
      </c>
      <c r="E618" s="30">
        <f t="shared" si="18"/>
        <v>0</v>
      </c>
      <c r="F618" s="30">
        <v>0</v>
      </c>
      <c r="G618" s="30">
        <v>0</v>
      </c>
    </row>
    <row r="619" spans="1:7" ht="12.75">
      <c r="A619" s="13" t="s">
        <v>1182</v>
      </c>
      <c r="B619" s="11" t="s">
        <v>1255</v>
      </c>
      <c r="C619" s="20">
        <v>208328.643</v>
      </c>
      <c r="D619" s="20">
        <v>-2501200</v>
      </c>
      <c r="E619" s="30">
        <v>0</v>
      </c>
      <c r="F619" s="30">
        <v>-1843123</v>
      </c>
      <c r="G619" s="30">
        <f t="shared" si="19"/>
        <v>135.7044537993395</v>
      </c>
    </row>
    <row r="620" spans="1:7" ht="22.5">
      <c r="A620" s="13" t="s">
        <v>1183</v>
      </c>
      <c r="B620" s="11" t="s">
        <v>1256</v>
      </c>
      <c r="C620" s="20">
        <v>21069267.1</v>
      </c>
      <c r="D620" s="20">
        <v>0</v>
      </c>
      <c r="E620" s="30">
        <f t="shared" si="18"/>
        <v>0</v>
      </c>
      <c r="F620" s="30">
        <v>0</v>
      </c>
      <c r="G620" s="30">
        <v>0</v>
      </c>
    </row>
    <row r="621" spans="1:7" ht="22.5">
      <c r="A621" s="13" t="s">
        <v>1184</v>
      </c>
      <c r="B621" s="11" t="s">
        <v>1257</v>
      </c>
      <c r="C621" s="20">
        <v>-20860938.457</v>
      </c>
      <c r="D621" s="20">
        <v>-2501200</v>
      </c>
      <c r="E621" s="30">
        <f t="shared" si="18"/>
        <v>11.98987286768352</v>
      </c>
      <c r="F621" s="30">
        <v>-1843123</v>
      </c>
      <c r="G621" s="30">
        <f t="shared" si="19"/>
        <v>135.7044537993395</v>
      </c>
    </row>
    <row r="622" spans="1:7" ht="22.5">
      <c r="A622" s="13" t="s">
        <v>1185</v>
      </c>
      <c r="B622" s="11" t="s">
        <v>1258</v>
      </c>
      <c r="C622" s="20">
        <v>19191584.4</v>
      </c>
      <c r="D622" s="20">
        <v>0</v>
      </c>
      <c r="E622" s="30">
        <f t="shared" si="18"/>
        <v>0</v>
      </c>
      <c r="F622" s="30">
        <v>0</v>
      </c>
      <c r="G622" s="30">
        <v>0</v>
      </c>
    </row>
    <row r="623" spans="1:7" ht="22.5">
      <c r="A623" s="13" t="s">
        <v>1186</v>
      </c>
      <c r="B623" s="11" t="s">
        <v>1259</v>
      </c>
      <c r="C623" s="20">
        <v>-19282573</v>
      </c>
      <c r="D623" s="20">
        <v>-2500000</v>
      </c>
      <c r="E623" s="30">
        <f t="shared" si="18"/>
        <v>12.96507473354308</v>
      </c>
      <c r="F623" s="30">
        <v>-1736573</v>
      </c>
      <c r="G623" s="30">
        <f t="shared" si="19"/>
        <v>143.96169927783055</v>
      </c>
    </row>
    <row r="624" spans="1:7" ht="22.5">
      <c r="A624" s="13" t="s">
        <v>1187</v>
      </c>
      <c r="B624" s="11" t="s">
        <v>1260</v>
      </c>
      <c r="C624" s="20">
        <v>1870682.7</v>
      </c>
      <c r="D624" s="20">
        <v>0</v>
      </c>
      <c r="E624" s="30">
        <f t="shared" si="18"/>
        <v>0</v>
      </c>
      <c r="F624" s="30">
        <v>0</v>
      </c>
      <c r="G624" s="30">
        <v>0</v>
      </c>
    </row>
    <row r="625" spans="1:7" ht="22.5">
      <c r="A625" s="13" t="s">
        <v>1188</v>
      </c>
      <c r="B625" s="11" t="s">
        <v>1261</v>
      </c>
      <c r="C625" s="20">
        <v>-1550000</v>
      </c>
      <c r="D625" s="20">
        <v>0</v>
      </c>
      <c r="E625" s="30">
        <f t="shared" si="18"/>
        <v>0</v>
      </c>
      <c r="F625" s="30">
        <v>-100000</v>
      </c>
      <c r="G625" s="30">
        <f t="shared" si="19"/>
        <v>0</v>
      </c>
    </row>
    <row r="626" spans="1:7" ht="22.5">
      <c r="A626" s="13" t="s">
        <v>1189</v>
      </c>
      <c r="B626" s="11" t="s">
        <v>1262</v>
      </c>
      <c r="C626" s="20">
        <v>3000</v>
      </c>
      <c r="D626" s="20">
        <v>0</v>
      </c>
      <c r="E626" s="30">
        <f t="shared" si="18"/>
        <v>0</v>
      </c>
      <c r="F626" s="30">
        <v>0</v>
      </c>
      <c r="G626" s="30">
        <v>0</v>
      </c>
    </row>
    <row r="627" spans="1:7" ht="22.5">
      <c r="A627" s="13" t="s">
        <v>1190</v>
      </c>
      <c r="B627" s="11" t="s">
        <v>1263</v>
      </c>
      <c r="C627" s="20">
        <v>-23750</v>
      </c>
      <c r="D627" s="20">
        <v>0</v>
      </c>
      <c r="E627" s="30">
        <f t="shared" si="18"/>
        <v>0</v>
      </c>
      <c r="F627" s="30">
        <v>-5000</v>
      </c>
      <c r="G627" s="30">
        <f t="shared" si="19"/>
        <v>0</v>
      </c>
    </row>
    <row r="628" spans="1:7" ht="22.5">
      <c r="A628" s="13" t="s">
        <v>1191</v>
      </c>
      <c r="B628" s="11" t="s">
        <v>1264</v>
      </c>
      <c r="C628" s="20">
        <v>4000</v>
      </c>
      <c r="D628" s="20">
        <v>0</v>
      </c>
      <c r="E628" s="30">
        <f t="shared" si="18"/>
        <v>0</v>
      </c>
      <c r="F628" s="30">
        <v>0</v>
      </c>
      <c r="G628" s="30">
        <v>0</v>
      </c>
    </row>
    <row r="629" spans="1:7" ht="22.5">
      <c r="A629" s="13" t="s">
        <v>1192</v>
      </c>
      <c r="B629" s="11" t="s">
        <v>1265</v>
      </c>
      <c r="C629" s="20">
        <v>-4615.457</v>
      </c>
      <c r="D629" s="20">
        <v>-1200</v>
      </c>
      <c r="E629" s="30">
        <f t="shared" si="18"/>
        <v>25.99959223972837</v>
      </c>
      <c r="F629" s="30">
        <v>-1550</v>
      </c>
      <c r="G629" s="30">
        <f t="shared" si="19"/>
        <v>77.41935483870968</v>
      </c>
    </row>
    <row r="630" spans="1:7" ht="22.5">
      <c r="A630" s="13" t="s">
        <v>1193</v>
      </c>
      <c r="B630" s="11" t="s">
        <v>1266</v>
      </c>
      <c r="C630" s="20">
        <v>-141344.8</v>
      </c>
      <c r="D630" s="20">
        <v>0</v>
      </c>
      <c r="E630" s="30">
        <f t="shared" si="18"/>
        <v>0</v>
      </c>
      <c r="F630" s="30">
        <v>0</v>
      </c>
      <c r="G630" s="30">
        <v>0</v>
      </c>
    </row>
    <row r="631" spans="1:7" ht="22.5">
      <c r="A631" s="13" t="s">
        <v>1194</v>
      </c>
      <c r="B631" s="11" t="s">
        <v>1267</v>
      </c>
      <c r="C631" s="20">
        <v>-141344.8</v>
      </c>
      <c r="D631" s="20">
        <v>0</v>
      </c>
      <c r="E631" s="30">
        <f t="shared" si="18"/>
        <v>0</v>
      </c>
      <c r="F631" s="30">
        <v>0</v>
      </c>
      <c r="G631" s="30">
        <v>0</v>
      </c>
    </row>
    <row r="632" spans="1:7" ht="22.5">
      <c r="A632" s="13" t="s">
        <v>1195</v>
      </c>
      <c r="B632" s="11" t="s">
        <v>1268</v>
      </c>
      <c r="C632" s="20">
        <v>6995302</v>
      </c>
      <c r="D632" s="20">
        <v>0</v>
      </c>
      <c r="E632" s="30">
        <f t="shared" si="18"/>
        <v>0</v>
      </c>
      <c r="F632" s="30">
        <v>0</v>
      </c>
      <c r="G632" s="30">
        <v>0</v>
      </c>
    </row>
    <row r="633" spans="1:7" ht="33.75">
      <c r="A633" s="13" t="s">
        <v>1196</v>
      </c>
      <c r="B633" s="11" t="s">
        <v>1269</v>
      </c>
      <c r="C633" s="20">
        <v>-7136646.8</v>
      </c>
      <c r="D633" s="20">
        <v>0</v>
      </c>
      <c r="E633" s="30">
        <f t="shared" si="18"/>
        <v>0</v>
      </c>
      <c r="F633" s="30">
        <v>0</v>
      </c>
      <c r="G633" s="30">
        <v>0</v>
      </c>
    </row>
    <row r="634" spans="1:7" ht="33.75">
      <c r="A634" s="13" t="s">
        <v>1197</v>
      </c>
      <c r="B634" s="11" t="s">
        <v>1270</v>
      </c>
      <c r="C634" s="20">
        <v>6587002</v>
      </c>
      <c r="D634" s="20">
        <v>0</v>
      </c>
      <c r="E634" s="30">
        <f t="shared" si="18"/>
        <v>0</v>
      </c>
      <c r="F634" s="30">
        <v>0</v>
      </c>
      <c r="G634" s="30">
        <v>0</v>
      </c>
    </row>
    <row r="635" spans="1:7" ht="33.75">
      <c r="A635" s="13" t="s">
        <v>1198</v>
      </c>
      <c r="B635" s="11" t="s">
        <v>1271</v>
      </c>
      <c r="C635" s="20">
        <v>-6579551.8</v>
      </c>
      <c r="D635" s="20">
        <v>0</v>
      </c>
      <c r="E635" s="30">
        <f t="shared" si="18"/>
        <v>0</v>
      </c>
      <c r="F635" s="30">
        <v>0</v>
      </c>
      <c r="G635" s="30">
        <v>0</v>
      </c>
    </row>
    <row r="636" spans="1:7" ht="33.75">
      <c r="A636" s="13" t="s">
        <v>1199</v>
      </c>
      <c r="B636" s="11" t="s">
        <v>1272</v>
      </c>
      <c r="C636" s="20">
        <v>365000</v>
      </c>
      <c r="D636" s="20">
        <v>0</v>
      </c>
      <c r="E636" s="30">
        <f t="shared" si="18"/>
        <v>0</v>
      </c>
      <c r="F636" s="30">
        <v>0</v>
      </c>
      <c r="G636" s="30">
        <v>0</v>
      </c>
    </row>
    <row r="637" spans="1:7" ht="33.75">
      <c r="A637" s="13" t="s">
        <v>1200</v>
      </c>
      <c r="B637" s="11" t="s">
        <v>1273</v>
      </c>
      <c r="C637" s="20">
        <v>-415000</v>
      </c>
      <c r="D637" s="20">
        <v>0</v>
      </c>
      <c r="E637" s="30">
        <f t="shared" si="18"/>
        <v>0</v>
      </c>
      <c r="F637" s="30">
        <v>0</v>
      </c>
      <c r="G637" s="30">
        <v>0</v>
      </c>
    </row>
    <row r="638" spans="1:7" ht="33.75">
      <c r="A638" s="13" t="s">
        <v>1201</v>
      </c>
      <c r="B638" s="11" t="s">
        <v>1274</v>
      </c>
      <c r="C638" s="20">
        <v>40000</v>
      </c>
      <c r="D638" s="20">
        <v>0</v>
      </c>
      <c r="E638" s="30">
        <f t="shared" si="18"/>
        <v>0</v>
      </c>
      <c r="F638" s="30">
        <v>0</v>
      </c>
      <c r="G638" s="30">
        <v>0</v>
      </c>
    </row>
    <row r="639" spans="1:7" ht="33.75">
      <c r="A639" s="13" t="s">
        <v>1202</v>
      </c>
      <c r="B639" s="11" t="s">
        <v>1275</v>
      </c>
      <c r="C639" s="20">
        <v>-121500</v>
      </c>
      <c r="D639" s="20">
        <v>0</v>
      </c>
      <c r="E639" s="30">
        <f t="shared" si="18"/>
        <v>0</v>
      </c>
      <c r="F639" s="30">
        <v>0</v>
      </c>
      <c r="G639" s="30">
        <v>0</v>
      </c>
    </row>
    <row r="640" spans="1:7" ht="33.75">
      <c r="A640" s="13" t="s">
        <v>1203</v>
      </c>
      <c r="B640" s="11" t="s">
        <v>1276</v>
      </c>
      <c r="C640" s="20">
        <v>3300</v>
      </c>
      <c r="D640" s="20">
        <v>0</v>
      </c>
      <c r="E640" s="30">
        <f t="shared" si="18"/>
        <v>0</v>
      </c>
      <c r="F640" s="30">
        <v>0</v>
      </c>
      <c r="G640" s="30">
        <v>0</v>
      </c>
    </row>
    <row r="641" spans="1:7" ht="33.75">
      <c r="A641" s="13" t="s">
        <v>1204</v>
      </c>
      <c r="B641" s="11" t="s">
        <v>1277</v>
      </c>
      <c r="C641" s="20">
        <v>-11300</v>
      </c>
      <c r="D641" s="20">
        <v>0</v>
      </c>
      <c r="E641" s="30">
        <f t="shared" si="18"/>
        <v>0</v>
      </c>
      <c r="F641" s="30">
        <v>0</v>
      </c>
      <c r="G641" s="30">
        <v>0</v>
      </c>
    </row>
    <row r="642" spans="1:7" ht="33.75">
      <c r="A642" s="13" t="s">
        <v>1205</v>
      </c>
      <c r="B642" s="11" t="s">
        <v>1278</v>
      </c>
      <c r="C642" s="20">
        <v>-9295</v>
      </c>
      <c r="D642" s="20">
        <v>0</v>
      </c>
      <c r="E642" s="30">
        <f t="shared" si="18"/>
        <v>0</v>
      </c>
      <c r="F642" s="30">
        <v>0</v>
      </c>
      <c r="G642" s="30">
        <v>0</v>
      </c>
    </row>
    <row r="643" spans="1:7" ht="12.75">
      <c r="A643" s="13" t="s">
        <v>1206</v>
      </c>
      <c r="B643" s="11" t="s">
        <v>1279</v>
      </c>
      <c r="C643" s="20">
        <v>5834</v>
      </c>
      <c r="D643" s="20">
        <v>494.367</v>
      </c>
      <c r="E643" s="30">
        <f t="shared" si="18"/>
        <v>8.473894412067192</v>
      </c>
      <c r="F643" s="30">
        <v>1744170.815</v>
      </c>
      <c r="G643" s="30">
        <f t="shared" si="19"/>
        <v>0.02834395552020517</v>
      </c>
    </row>
    <row r="644" spans="1:7" ht="22.5">
      <c r="A644" s="13" t="s">
        <v>1207</v>
      </c>
      <c r="B644" s="11" t="s">
        <v>1280</v>
      </c>
      <c r="C644" s="20">
        <v>488</v>
      </c>
      <c r="D644" s="20">
        <v>483</v>
      </c>
      <c r="E644" s="30">
        <f t="shared" si="18"/>
        <v>98.97540983606558</v>
      </c>
      <c r="F644" s="30">
        <v>30133.7</v>
      </c>
      <c r="G644" s="30">
        <f t="shared" si="19"/>
        <v>1.602856602408599</v>
      </c>
    </row>
    <row r="645" spans="1:7" ht="22.5">
      <c r="A645" s="13" t="s">
        <v>1208</v>
      </c>
      <c r="B645" s="11" t="s">
        <v>1281</v>
      </c>
      <c r="C645" s="20">
        <v>488</v>
      </c>
      <c r="D645" s="20">
        <v>483</v>
      </c>
      <c r="E645" s="30">
        <f t="shared" si="18"/>
        <v>98.97540983606558</v>
      </c>
      <c r="F645" s="30">
        <v>30133.7</v>
      </c>
      <c r="G645" s="30">
        <f t="shared" si="19"/>
        <v>1.602856602408599</v>
      </c>
    </row>
    <row r="646" spans="1:7" ht="22.5">
      <c r="A646" s="13" t="s">
        <v>1209</v>
      </c>
      <c r="B646" s="11" t="s">
        <v>1282</v>
      </c>
      <c r="C646" s="20">
        <v>488</v>
      </c>
      <c r="D646" s="20">
        <v>483</v>
      </c>
      <c r="E646" s="30">
        <f t="shared" si="18"/>
        <v>98.97540983606558</v>
      </c>
      <c r="F646" s="30">
        <v>30133.7</v>
      </c>
      <c r="G646" s="30">
        <f t="shared" si="19"/>
        <v>1.602856602408599</v>
      </c>
    </row>
    <row r="647" spans="1:7" ht="12.75">
      <c r="A647" s="13" t="s">
        <v>1210</v>
      </c>
      <c r="B647" s="11" t="s">
        <v>1283</v>
      </c>
      <c r="C647" s="20">
        <v>-3577</v>
      </c>
      <c r="D647" s="20">
        <v>0</v>
      </c>
      <c r="E647" s="30">
        <f t="shared" si="18"/>
        <v>0</v>
      </c>
      <c r="F647" s="30">
        <v>0</v>
      </c>
      <c r="G647" s="30">
        <v>0</v>
      </c>
    </row>
    <row r="648" spans="1:7" ht="22.5">
      <c r="A648" s="13" t="s">
        <v>1211</v>
      </c>
      <c r="B648" s="11" t="s">
        <v>1284</v>
      </c>
      <c r="C648" s="20">
        <v>-3577</v>
      </c>
      <c r="D648" s="20">
        <v>0</v>
      </c>
      <c r="E648" s="30">
        <f t="shared" si="18"/>
        <v>0</v>
      </c>
      <c r="F648" s="30">
        <v>0</v>
      </c>
      <c r="G648" s="30">
        <v>0</v>
      </c>
    </row>
    <row r="649" spans="1:7" ht="19.5" customHeight="1">
      <c r="A649" s="13" t="s">
        <v>1212</v>
      </c>
      <c r="B649" s="11" t="s">
        <v>1285</v>
      </c>
      <c r="C649" s="20">
        <v>-3577</v>
      </c>
      <c r="D649" s="20">
        <v>0</v>
      </c>
      <c r="E649" s="30">
        <f t="shared" si="18"/>
        <v>0</v>
      </c>
      <c r="F649" s="30">
        <v>0</v>
      </c>
      <c r="G649" s="30">
        <v>0</v>
      </c>
    </row>
    <row r="650" spans="1:7" ht="56.25">
      <c r="A650" s="13" t="s">
        <v>1213</v>
      </c>
      <c r="B650" s="11" t="s">
        <v>1286</v>
      </c>
      <c r="C650" s="20">
        <v>-2577</v>
      </c>
      <c r="D650" s="20">
        <v>0</v>
      </c>
      <c r="E650" s="30">
        <f t="shared" si="18"/>
        <v>0</v>
      </c>
      <c r="F650" s="30">
        <v>0</v>
      </c>
      <c r="G650" s="30">
        <v>0</v>
      </c>
    </row>
    <row r="651" spans="1:7" ht="56.25">
      <c r="A651" s="13" t="s">
        <v>1214</v>
      </c>
      <c r="B651" s="11" t="s">
        <v>1287</v>
      </c>
      <c r="C651" s="20">
        <v>-1000</v>
      </c>
      <c r="D651" s="20">
        <v>0</v>
      </c>
      <c r="E651" s="30">
        <f t="shared" si="18"/>
        <v>0</v>
      </c>
      <c r="F651" s="30">
        <v>0</v>
      </c>
      <c r="G651" s="30">
        <v>0</v>
      </c>
    </row>
    <row r="652" spans="1:7" ht="22.5">
      <c r="A652" s="13" t="s">
        <v>1215</v>
      </c>
      <c r="B652" s="11" t="s">
        <v>1288</v>
      </c>
      <c r="C652" s="20">
        <v>7923</v>
      </c>
      <c r="D652" s="20">
        <v>11.367</v>
      </c>
      <c r="E652" s="30">
        <f t="shared" si="18"/>
        <v>0.1434683831881863</v>
      </c>
      <c r="F652" s="30">
        <v>14037.115</v>
      </c>
      <c r="G652" s="30">
        <f t="shared" si="19"/>
        <v>0.08097817820827143</v>
      </c>
    </row>
    <row r="653" spans="1:7" ht="22.5">
      <c r="A653" s="13" t="s">
        <v>1216</v>
      </c>
      <c r="B653" s="11" t="s">
        <v>1289</v>
      </c>
      <c r="C653" s="20">
        <v>-384000</v>
      </c>
      <c r="D653" s="20">
        <v>0</v>
      </c>
      <c r="E653" s="30">
        <f t="shared" si="18"/>
        <v>0</v>
      </c>
      <c r="F653" s="30">
        <v>0</v>
      </c>
      <c r="G653" s="30">
        <v>0</v>
      </c>
    </row>
    <row r="654" spans="1:7" ht="22.5">
      <c r="A654" s="13" t="s">
        <v>1217</v>
      </c>
      <c r="B654" s="11" t="s">
        <v>1290</v>
      </c>
      <c r="C654" s="20">
        <v>391923</v>
      </c>
      <c r="D654" s="20">
        <v>11.367</v>
      </c>
      <c r="E654" s="30">
        <f t="shared" si="18"/>
        <v>0.0029003146026132685</v>
      </c>
      <c r="F654" s="30">
        <v>14037.115</v>
      </c>
      <c r="G654" s="30">
        <f t="shared" si="19"/>
        <v>0.08097817820827143</v>
      </c>
    </row>
    <row r="655" spans="1:7" ht="22.5">
      <c r="A655" s="13" t="s">
        <v>1218</v>
      </c>
      <c r="B655" s="11" t="s">
        <v>1291</v>
      </c>
      <c r="C655" s="20">
        <v>2628</v>
      </c>
      <c r="D655" s="20">
        <v>11.367</v>
      </c>
      <c r="E655" s="30">
        <f t="shared" si="18"/>
        <v>0.43253424657534245</v>
      </c>
      <c r="F655" s="30">
        <v>14037.115</v>
      </c>
      <c r="G655" s="30">
        <f t="shared" si="19"/>
        <v>0.08097817820827143</v>
      </c>
    </row>
    <row r="656" spans="1:7" ht="33.75">
      <c r="A656" s="13" t="s">
        <v>1219</v>
      </c>
      <c r="B656" s="11" t="s">
        <v>1292</v>
      </c>
      <c r="C656" s="20">
        <v>51</v>
      </c>
      <c r="D656" s="20">
        <v>11.367</v>
      </c>
      <c r="E656" s="30">
        <f t="shared" si="18"/>
        <v>22.288235294117648</v>
      </c>
      <c r="F656" s="30">
        <v>32.267</v>
      </c>
      <c r="G656" s="30">
        <f t="shared" si="19"/>
        <v>35.22794186010475</v>
      </c>
    </row>
    <row r="657" spans="1:7" ht="22.5">
      <c r="A657" s="13" t="s">
        <v>1355</v>
      </c>
      <c r="B657" s="11" t="s">
        <v>1356</v>
      </c>
      <c r="C657" s="20">
        <v>0</v>
      </c>
      <c r="D657" s="20">
        <v>0</v>
      </c>
      <c r="E657" s="30">
        <v>0</v>
      </c>
      <c r="F657" s="30">
        <v>14000</v>
      </c>
      <c r="G657" s="30">
        <f t="shared" si="19"/>
        <v>0</v>
      </c>
    </row>
    <row r="658" spans="1:7" ht="22.5">
      <c r="A658" s="13" t="s">
        <v>1357</v>
      </c>
      <c r="B658" s="11" t="s">
        <v>1358</v>
      </c>
      <c r="C658" s="20">
        <v>0</v>
      </c>
      <c r="D658" s="20">
        <v>0</v>
      </c>
      <c r="E658" s="30">
        <v>0</v>
      </c>
      <c r="F658" s="30">
        <v>4.848</v>
      </c>
      <c r="G658" s="30">
        <f t="shared" si="19"/>
        <v>0</v>
      </c>
    </row>
    <row r="659" spans="1:7" ht="22.5">
      <c r="A659" s="13" t="s">
        <v>1220</v>
      </c>
      <c r="B659" s="11" t="s">
        <v>1293</v>
      </c>
      <c r="C659" s="20">
        <v>2577</v>
      </c>
      <c r="D659" s="20">
        <v>0</v>
      </c>
      <c r="E659" s="30">
        <f t="shared" si="18"/>
        <v>0</v>
      </c>
      <c r="F659" s="30">
        <v>0</v>
      </c>
      <c r="G659" s="30">
        <v>0</v>
      </c>
    </row>
    <row r="660" spans="1:7" ht="22.5">
      <c r="A660" s="13" t="s">
        <v>1221</v>
      </c>
      <c r="B660" s="11" t="s">
        <v>1294</v>
      </c>
      <c r="C660" s="20">
        <v>-384000</v>
      </c>
      <c r="D660" s="20">
        <v>0</v>
      </c>
      <c r="E660" s="30">
        <f t="shared" si="18"/>
        <v>0</v>
      </c>
      <c r="F660" s="30">
        <v>0</v>
      </c>
      <c r="G660" s="30">
        <v>0</v>
      </c>
    </row>
    <row r="661" spans="1:7" ht="33.75">
      <c r="A661" s="13" t="s">
        <v>1222</v>
      </c>
      <c r="B661" s="11" t="s">
        <v>1295</v>
      </c>
      <c r="C661" s="20">
        <v>389295</v>
      </c>
      <c r="D661" s="20">
        <v>0</v>
      </c>
      <c r="E661" s="30">
        <f aca="true" t="shared" si="20" ref="E661:E689">D661/C661*100</f>
        <v>0</v>
      </c>
      <c r="F661" s="30">
        <v>0</v>
      </c>
      <c r="G661" s="30">
        <v>0</v>
      </c>
    </row>
    <row r="662" spans="1:7" ht="33.75">
      <c r="A662" s="13" t="s">
        <v>1223</v>
      </c>
      <c r="B662" s="11" t="s">
        <v>1296</v>
      </c>
      <c r="C662" s="20">
        <v>-370000</v>
      </c>
      <c r="D662" s="20">
        <v>0</v>
      </c>
      <c r="E662" s="30">
        <f t="shared" si="20"/>
        <v>0</v>
      </c>
      <c r="F662" s="30">
        <v>0</v>
      </c>
      <c r="G662" s="30">
        <v>0</v>
      </c>
    </row>
    <row r="663" spans="1:7" ht="33.75">
      <c r="A663" s="13" t="s">
        <v>1224</v>
      </c>
      <c r="B663" s="11" t="s">
        <v>1297</v>
      </c>
      <c r="C663" s="20">
        <v>367295</v>
      </c>
      <c r="D663" s="20">
        <v>0</v>
      </c>
      <c r="E663" s="30">
        <f t="shared" si="20"/>
        <v>0</v>
      </c>
      <c r="F663" s="30">
        <v>0</v>
      </c>
      <c r="G663" s="30">
        <v>0</v>
      </c>
    </row>
    <row r="664" spans="1:7" ht="33.75">
      <c r="A664" s="13" t="s">
        <v>1225</v>
      </c>
      <c r="B664" s="11" t="s">
        <v>1298</v>
      </c>
      <c r="C664" s="20">
        <v>-14000</v>
      </c>
      <c r="D664" s="20">
        <v>0</v>
      </c>
      <c r="E664" s="30">
        <f t="shared" si="20"/>
        <v>0</v>
      </c>
      <c r="F664" s="30">
        <v>0</v>
      </c>
      <c r="G664" s="30">
        <v>0</v>
      </c>
    </row>
    <row r="665" spans="1:7" ht="33.75">
      <c r="A665" s="13" t="s">
        <v>1226</v>
      </c>
      <c r="B665" s="11" t="s">
        <v>1299</v>
      </c>
      <c r="C665" s="20">
        <v>22000</v>
      </c>
      <c r="D665" s="20">
        <v>0</v>
      </c>
      <c r="E665" s="30">
        <f t="shared" si="20"/>
        <v>0</v>
      </c>
      <c r="F665" s="30">
        <v>0</v>
      </c>
      <c r="G665" s="30">
        <v>0</v>
      </c>
    </row>
    <row r="666" spans="1:7" ht="12.75">
      <c r="A666" s="13" t="s">
        <v>1227</v>
      </c>
      <c r="B666" s="11" t="s">
        <v>1300</v>
      </c>
      <c r="C666" s="20">
        <v>1000</v>
      </c>
      <c r="D666" s="20">
        <v>0</v>
      </c>
      <c r="E666" s="30">
        <f t="shared" si="20"/>
        <v>0</v>
      </c>
      <c r="F666" s="30">
        <v>0</v>
      </c>
      <c r="G666" s="30">
        <v>0</v>
      </c>
    </row>
    <row r="667" spans="1:7" ht="22.5">
      <c r="A667" s="13" t="s">
        <v>1228</v>
      </c>
      <c r="B667" s="11" t="s">
        <v>1301</v>
      </c>
      <c r="C667" s="20">
        <v>1000</v>
      </c>
      <c r="D667" s="20">
        <v>0</v>
      </c>
      <c r="E667" s="30">
        <f t="shared" si="20"/>
        <v>0</v>
      </c>
      <c r="F667" s="30">
        <v>0</v>
      </c>
      <c r="G667" s="30">
        <v>0</v>
      </c>
    </row>
    <row r="668" spans="1:7" ht="22.5">
      <c r="A668" s="13" t="s">
        <v>1229</v>
      </c>
      <c r="B668" s="11" t="s">
        <v>1302</v>
      </c>
      <c r="C668" s="20">
        <v>1000</v>
      </c>
      <c r="D668" s="20">
        <v>0</v>
      </c>
      <c r="E668" s="30">
        <f t="shared" si="20"/>
        <v>0</v>
      </c>
      <c r="F668" s="30">
        <v>0</v>
      </c>
      <c r="G668" s="30">
        <v>0</v>
      </c>
    </row>
    <row r="669" spans="1:7" ht="22.5">
      <c r="A669" s="13" t="s">
        <v>1359</v>
      </c>
      <c r="B669" s="11" t="s">
        <v>1360</v>
      </c>
      <c r="C669" s="20">
        <v>0</v>
      </c>
      <c r="D669" s="20">
        <v>0</v>
      </c>
      <c r="E669" s="30">
        <v>0</v>
      </c>
      <c r="F669" s="30">
        <v>1700000</v>
      </c>
      <c r="G669" s="30">
        <f aca="true" t="shared" si="21" ref="G669:G689">D669/F669*100</f>
        <v>0</v>
      </c>
    </row>
    <row r="670" spans="1:7" ht="56.25">
      <c r="A670" s="13" t="s">
        <v>1361</v>
      </c>
      <c r="B670" s="11" t="s">
        <v>1362</v>
      </c>
      <c r="C670" s="20">
        <v>0</v>
      </c>
      <c r="D670" s="20">
        <v>0</v>
      </c>
      <c r="E670" s="30">
        <v>0</v>
      </c>
      <c r="F670" s="30">
        <v>1700000</v>
      </c>
      <c r="G670" s="30">
        <f t="shared" si="21"/>
        <v>0</v>
      </c>
    </row>
    <row r="671" spans="1:7" ht="67.5">
      <c r="A671" s="13" t="s">
        <v>1363</v>
      </c>
      <c r="B671" s="11" t="s">
        <v>1364</v>
      </c>
      <c r="C671" s="20">
        <v>0</v>
      </c>
      <c r="D671" s="20"/>
      <c r="E671" s="30"/>
      <c r="F671" s="30">
        <v>1700000</v>
      </c>
      <c r="G671" s="30">
        <v>0</v>
      </c>
    </row>
    <row r="672" spans="1:7" ht="12.75">
      <c r="A672" s="15" t="s">
        <v>1230</v>
      </c>
      <c r="B672" s="16" t="s">
        <v>1249</v>
      </c>
      <c r="C672" s="22">
        <f>C674+C682</f>
        <v>2176288.806459993</v>
      </c>
      <c r="D672" s="22">
        <v>210515.42221000002</v>
      </c>
      <c r="E672" s="21">
        <f t="shared" si="20"/>
        <v>9.673138123263602</v>
      </c>
      <c r="F672" s="21">
        <v>-2023544.25177</v>
      </c>
      <c r="G672" s="30">
        <v>0</v>
      </c>
    </row>
    <row r="673" spans="1:7" ht="12.75">
      <c r="A673" s="13" t="s">
        <v>1231</v>
      </c>
      <c r="B673" s="11" t="s">
        <v>1303</v>
      </c>
      <c r="C673" s="20">
        <f>C672</f>
        <v>2176288.806459993</v>
      </c>
      <c r="D673" s="20">
        <v>210515.42221000002</v>
      </c>
      <c r="E673" s="30">
        <f t="shared" si="20"/>
        <v>9.673138123263602</v>
      </c>
      <c r="F673" s="30">
        <v>-2023544.25177</v>
      </c>
      <c r="G673" s="30">
        <v>0</v>
      </c>
    </row>
    <row r="674" spans="1:7" ht="12.75">
      <c r="A674" s="13" t="s">
        <v>1232</v>
      </c>
      <c r="B674" s="11" t="s">
        <v>1304</v>
      </c>
      <c r="C674" s="20">
        <f>-(C7+C617+C622+C624+C626+C628+C634+C636+C638+C640+C646+C656+C659+C663+C665+C668)</f>
        <v>-90601747.05548</v>
      </c>
      <c r="D674" s="20">
        <v>-18319671.24826</v>
      </c>
      <c r="E674" s="30">
        <f t="shared" si="20"/>
        <v>20.219997785519457</v>
      </c>
      <c r="F674" s="30">
        <v>-17923287.42574</v>
      </c>
      <c r="G674" s="30">
        <f t="shared" si="21"/>
        <v>102.21155758485881</v>
      </c>
    </row>
    <row r="675" spans="1:7" ht="12.75">
      <c r="A675" s="13" t="s">
        <v>1233</v>
      </c>
      <c r="B675" s="11" t="s">
        <v>1305</v>
      </c>
      <c r="C675" s="20">
        <f>C674</f>
        <v>-90601747.05548</v>
      </c>
      <c r="D675" s="20">
        <v>-18319671.24826</v>
      </c>
      <c r="E675" s="30">
        <f t="shared" si="20"/>
        <v>20.219997785519457</v>
      </c>
      <c r="F675" s="30">
        <v>-17923287.42574</v>
      </c>
      <c r="G675" s="30">
        <f t="shared" si="21"/>
        <v>102.21155758485881</v>
      </c>
    </row>
    <row r="676" spans="1:7" ht="12.75">
      <c r="A676" s="13" t="s">
        <v>1234</v>
      </c>
      <c r="B676" s="11" t="s">
        <v>1306</v>
      </c>
      <c r="C676" s="20">
        <f>C674</f>
        <v>-90601747.05548</v>
      </c>
      <c r="D676" s="20">
        <v>-18319671.24826</v>
      </c>
      <c r="E676" s="30">
        <f t="shared" si="20"/>
        <v>20.219997785519457</v>
      </c>
      <c r="F676" s="30">
        <v>-17923287.42574</v>
      </c>
      <c r="G676" s="30">
        <f t="shared" si="21"/>
        <v>102.21155758485881</v>
      </c>
    </row>
    <row r="677" spans="1:7" ht="22.5">
      <c r="A677" s="13" t="s">
        <v>1235</v>
      </c>
      <c r="B677" s="11" t="s">
        <v>1307</v>
      </c>
      <c r="C677" s="20">
        <f>C676-C678-C679-C680-C681</f>
        <v>-76148327.85095</v>
      </c>
      <c r="D677" s="20">
        <v>-14714523.69296</v>
      </c>
      <c r="E677" s="30">
        <f t="shared" si="20"/>
        <v>19.323502049528493</v>
      </c>
      <c r="F677" s="30">
        <v>-14069979.79978</v>
      </c>
      <c r="G677" s="30">
        <f t="shared" si="21"/>
        <v>104.58098662792735</v>
      </c>
    </row>
    <row r="678" spans="1:7" ht="22.5">
      <c r="A678" s="13" t="s">
        <v>1236</v>
      </c>
      <c r="B678" s="11" t="s">
        <v>1308</v>
      </c>
      <c r="C678" s="20">
        <v>-7950988.92362</v>
      </c>
      <c r="D678" s="20">
        <v>-1324486.13669</v>
      </c>
      <c r="E678" s="30">
        <f t="shared" si="20"/>
        <v>16.658130823894744</v>
      </c>
      <c r="F678" s="30">
        <v>-1494369.2297999999</v>
      </c>
      <c r="G678" s="30">
        <f t="shared" si="21"/>
        <v>88.63178592530736</v>
      </c>
    </row>
    <row r="679" spans="1:7" ht="22.5">
      <c r="A679" s="13" t="s">
        <v>1237</v>
      </c>
      <c r="B679" s="11" t="s">
        <v>1309</v>
      </c>
      <c r="C679" s="20">
        <v>-4356859.6940399995</v>
      </c>
      <c r="D679" s="20">
        <v>-1327089.26793</v>
      </c>
      <c r="E679" s="30">
        <f t="shared" si="20"/>
        <v>30.45976600406486</v>
      </c>
      <c r="F679" s="30">
        <v>-1321914.65548</v>
      </c>
      <c r="G679" s="30">
        <f t="shared" si="21"/>
        <v>100.39144830027784</v>
      </c>
    </row>
    <row r="680" spans="1:7" ht="22.5">
      <c r="A680" s="13" t="s">
        <v>1238</v>
      </c>
      <c r="B680" s="11" t="s">
        <v>1310</v>
      </c>
      <c r="C680" s="20">
        <v>-962122.6788</v>
      </c>
      <c r="D680" s="20">
        <v>-298342.86831</v>
      </c>
      <c r="E680" s="30">
        <f t="shared" si="20"/>
        <v>31.008817782167426</v>
      </c>
      <c r="F680" s="30">
        <v>-302357.65956</v>
      </c>
      <c r="G680" s="30">
        <f t="shared" si="21"/>
        <v>98.67217147538368</v>
      </c>
    </row>
    <row r="681" spans="1:7" ht="22.5">
      <c r="A681" s="13" t="s">
        <v>1239</v>
      </c>
      <c r="B681" s="11" t="s">
        <v>1311</v>
      </c>
      <c r="C681" s="20">
        <v>-1183447.90807</v>
      </c>
      <c r="D681" s="20">
        <v>-655229.28237</v>
      </c>
      <c r="E681" s="30">
        <f t="shared" si="20"/>
        <v>55.36612789645861</v>
      </c>
      <c r="F681" s="30">
        <v>-734666.08112</v>
      </c>
      <c r="G681" s="30">
        <f t="shared" si="21"/>
        <v>89.18735997326863</v>
      </c>
    </row>
    <row r="682" spans="1:7" ht="12.75">
      <c r="A682" s="13" t="s">
        <v>1240</v>
      </c>
      <c r="B682" s="11" t="s">
        <v>1312</v>
      </c>
      <c r="C682" s="20">
        <v>92778035.86194</v>
      </c>
      <c r="D682" s="20">
        <v>18530186.670470003</v>
      </c>
      <c r="E682" s="30">
        <f t="shared" si="20"/>
        <v>19.972600732833122</v>
      </c>
      <c r="F682" s="30">
        <v>15899743.173969999</v>
      </c>
      <c r="G682" s="30">
        <f t="shared" si="21"/>
        <v>116.5439370165827</v>
      </c>
    </row>
    <row r="683" spans="1:7" ht="30.75" customHeight="1">
      <c r="A683" s="13" t="s">
        <v>1241</v>
      </c>
      <c r="B683" s="11" t="s">
        <v>1313</v>
      </c>
      <c r="C683" s="20">
        <v>92778035.86194</v>
      </c>
      <c r="D683" s="20">
        <v>18530186.670470003</v>
      </c>
      <c r="E683" s="30">
        <f t="shared" si="20"/>
        <v>19.972600732833122</v>
      </c>
      <c r="F683" s="30">
        <v>15899743.173969999</v>
      </c>
      <c r="G683" s="30">
        <f t="shared" si="21"/>
        <v>116.5439370165827</v>
      </c>
    </row>
    <row r="684" spans="1:7" ht="12.75">
      <c r="A684" s="13" t="s">
        <v>1242</v>
      </c>
      <c r="B684" s="11" t="s">
        <v>1314</v>
      </c>
      <c r="C684" s="20">
        <v>92778035.86194</v>
      </c>
      <c r="D684" s="20">
        <v>18530186.670470003</v>
      </c>
      <c r="E684" s="30">
        <f t="shared" si="20"/>
        <v>19.972600732833122</v>
      </c>
      <c r="F684" s="30">
        <v>15899743.173969999</v>
      </c>
      <c r="G684" s="30">
        <f t="shared" si="21"/>
        <v>116.5439370165827</v>
      </c>
    </row>
    <row r="685" spans="1:7" ht="22.5">
      <c r="A685" s="13" t="s">
        <v>1243</v>
      </c>
      <c r="B685" s="11" t="s">
        <v>1315</v>
      </c>
      <c r="C685" s="20">
        <v>76930991.77486</v>
      </c>
      <c r="D685" s="20">
        <v>12554307.670219999</v>
      </c>
      <c r="E685" s="30">
        <f t="shared" si="20"/>
        <v>16.318920867366977</v>
      </c>
      <c r="F685" s="30">
        <v>9879290.74219</v>
      </c>
      <c r="G685" s="30">
        <f t="shared" si="21"/>
        <v>127.07701390552468</v>
      </c>
    </row>
    <row r="686" spans="1:7" ht="22.5">
      <c r="A686" s="13" t="s">
        <v>1244</v>
      </c>
      <c r="B686" s="11" t="s">
        <v>1316</v>
      </c>
      <c r="C686" s="20">
        <v>1820676.47336</v>
      </c>
      <c r="D686" s="20">
        <v>2152650.65166</v>
      </c>
      <c r="E686" s="30">
        <f t="shared" si="20"/>
        <v>118.23356225872202</v>
      </c>
      <c r="F686" s="30">
        <v>2273342.2487399997</v>
      </c>
      <c r="G686" s="30">
        <f t="shared" si="21"/>
        <v>94.69100628614574</v>
      </c>
    </row>
    <row r="687" spans="1:7" ht="22.5">
      <c r="A687" s="13" t="s">
        <v>1245</v>
      </c>
      <c r="B687" s="11" t="s">
        <v>1317</v>
      </c>
      <c r="C687" s="20">
        <v>11371882.76021</v>
      </c>
      <c r="D687" s="20">
        <v>2838301.4535100004</v>
      </c>
      <c r="E687" s="30">
        <f t="shared" si="20"/>
        <v>24.958940514592385</v>
      </c>
      <c r="F687" s="30">
        <v>2660917.4861999997</v>
      </c>
      <c r="G687" s="30">
        <f t="shared" si="21"/>
        <v>106.66627087198104</v>
      </c>
    </row>
    <row r="688" spans="1:7" ht="22.5">
      <c r="A688" s="13" t="s">
        <v>1246</v>
      </c>
      <c r="B688" s="11" t="s">
        <v>1318</v>
      </c>
      <c r="C688" s="20">
        <v>1637695.35164</v>
      </c>
      <c r="D688" s="20">
        <v>388070.62583</v>
      </c>
      <c r="E688" s="30">
        <f t="shared" si="20"/>
        <v>23.696142597057705</v>
      </c>
      <c r="F688" s="30">
        <v>372322.22554</v>
      </c>
      <c r="G688" s="30">
        <f t="shared" si="21"/>
        <v>104.22977711501353</v>
      </c>
    </row>
    <row r="689" spans="1:7" ht="22.5">
      <c r="A689" s="13" t="s">
        <v>1247</v>
      </c>
      <c r="B689" s="11" t="s">
        <v>1319</v>
      </c>
      <c r="C689" s="20">
        <v>1016789.50187</v>
      </c>
      <c r="D689" s="20">
        <v>596856.26925</v>
      </c>
      <c r="E689" s="30">
        <f t="shared" si="20"/>
        <v>58.700081791984324</v>
      </c>
      <c r="F689" s="30">
        <v>713870.4713</v>
      </c>
      <c r="G689" s="30">
        <f t="shared" si="21"/>
        <v>83.60848266536222</v>
      </c>
    </row>
    <row r="690" spans="1:7" ht="12.75">
      <c r="A690" s="26"/>
      <c r="B690" s="27"/>
      <c r="C690" s="28"/>
      <c r="D690" s="28"/>
      <c r="E690" s="28"/>
      <c r="F690" s="28"/>
      <c r="G690" s="28"/>
    </row>
    <row r="691" spans="1:7" ht="12.75">
      <c r="A691" s="26"/>
      <c r="B691" s="27"/>
      <c r="C691" s="28"/>
      <c r="D691" s="28"/>
      <c r="E691" s="28"/>
      <c r="F691" s="28"/>
      <c r="G691" s="28"/>
    </row>
    <row r="692" spans="1:7" ht="28.5" customHeight="1">
      <c r="A692" s="38" t="s">
        <v>9</v>
      </c>
      <c r="B692" s="38"/>
      <c r="C692" s="23"/>
      <c r="D692" s="23"/>
      <c r="E692" s="23" t="s">
        <v>8</v>
      </c>
      <c r="F692" s="23"/>
      <c r="G692" s="23"/>
    </row>
    <row r="693" spans="1:7" ht="12.75">
      <c r="A693" s="23"/>
      <c r="B693" s="23"/>
      <c r="C693" s="24"/>
      <c r="D693" s="24"/>
      <c r="E693" s="6"/>
      <c r="F693" s="6"/>
      <c r="G693" s="6"/>
    </row>
  </sheetData>
  <sheetProtection/>
  <autoFilter ref="A6:G689"/>
  <mergeCells count="6">
    <mergeCell ref="A1:E1"/>
    <mergeCell ref="A692:B692"/>
    <mergeCell ref="A4:A5"/>
    <mergeCell ref="B4:B5"/>
    <mergeCell ref="C4:E4"/>
    <mergeCell ref="F4:G4"/>
  </mergeCells>
  <printOptions/>
  <pageMargins left="0.5905511811023623" right="0.3937007874015748" top="0.3937007874015748" bottom="0.3937007874015748" header="0" footer="0"/>
  <pageSetup fitToHeight="0" fitToWidth="1" horizontalDpi="600" verticalDpi="600" orientation="portrait" pageOrder="overThenDown" paperSize="9" scale="64"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Shulgina</cp:lastModifiedBy>
  <cp:lastPrinted>2016-04-19T12:56:11Z</cp:lastPrinted>
  <dcterms:created xsi:type="dcterms:W3CDTF">1999-06-18T11:49:53Z</dcterms:created>
  <dcterms:modified xsi:type="dcterms:W3CDTF">2016-04-19T12:57:46Z</dcterms:modified>
  <cp:category/>
  <cp:version/>
  <cp:contentType/>
  <cp:contentStatus/>
</cp:coreProperties>
</file>